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</sheets>
  <definedNames>
    <definedName function="false" hidden="false" name="__bookmark_1" vbProcedure="false">Report!$A$1:$K$6</definedName>
    <definedName function="false" hidden="false" name="__bookmark_3" vbProcedure="false">Report!$A$7:$Q$19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<sst xmlns="http://schemas.openxmlformats.org/spreadsheetml/2006/main" count="42" uniqueCount="42">
  <si>
    <t xml:space="preserve">CABILDO DE GRAN CANARIA</t>
  </si>
  <si>
    <t xml:space="preserve">Estado de ejecución de Gastos</t>
  </si>
  <si>
    <t xml:space="preserve">Periodo: 2021</t>
  </si>
  <si>
    <t xml:space="preserve">Fecha de listado igual a: 31/12/2021</t>
  </si>
  <si>
    <t xml:space="preserve">Rem</t>
  </si>
  <si>
    <t xml:space="preserve">Código de la Partida</t>
  </si>
  <si>
    <t xml:space="preserve">Inicial</t>
  </si>
  <si>
    <t xml:space="preserve">Modificación</t>
  </si>
  <si>
    <t xml:space="preserve">Actual</t>
  </si>
  <si>
    <t xml:space="preserve">A</t>
  </si>
  <si>
    <t xml:space="preserve">D</t>
  </si>
  <si>
    <t xml:space="preserve">O</t>
  </si>
  <si>
    <t xml:space="preserve">P</t>
  </si>
  <si>
    <t xml:space="preserve">RP</t>
  </si>
  <si>
    <t xml:space="preserve">Saldo</t>
  </si>
  <si>
    <t xml:space="preserve">%</t>
  </si>
  <si>
    <t xml:space="preserve">%O /Cr</t>
  </si>
  <si>
    <t xml:space="preserve">Descripción</t>
  </si>
  <si>
    <t xml:space="preserve">Vinculación</t>
  </si>
  <si>
    <t xml:space="preserve">Inc. Rem.</t>
  </si>
  <si>
    <t xml:space="preserve">RC Pdt. + ND</t>
  </si>
  <si>
    <t xml:space="preserve">A pendiente</t>
  </si>
  <si>
    <t xml:space="preserve">D pendiente</t>
  </si>
  <si>
    <t xml:space="preserve">O pendiente</t>
  </si>
  <si>
    <t xml:space="preserve">P pendiente</t>
  </si>
  <si>
    <t xml:space="preserve">Reintegros</t>
  </si>
  <si>
    <t xml:space="preserve">Remanente</t>
  </si>
  <si>
    <t xml:space="preserve">%Ds/Cr</t>
  </si>
  <si>
    <t xml:space="preserve">%RPs/O</t>
  </si>
  <si>
    <t xml:space="preserve">03900/920/226010021</t>
  </si>
  <si>
    <t xml:space="preserve">Atenciones Protocolarias y Representat. Vicepresidencia</t>
  </si>
  <si>
    <t xml:space="preserve">03900*/9*/22601*</t>
  </si>
  <si>
    <t xml:space="preserve">01010/920/226010021</t>
  </si>
  <si>
    <t xml:space="preserve">Atenciones Protocolarias y Representat. Cabildo</t>
  </si>
  <si>
    <t xml:space="preserve">01010*/9*/22601*</t>
  </si>
  <si>
    <t xml:space="preserve">07500/912/226010121</t>
  </si>
  <si>
    <t xml:space="preserve">Atenciones Protocolarias y Representativas. Fomento de la lectura y escritura</t>
  </si>
  <si>
    <t xml:space="preserve">07500*/9*/22601*</t>
  </si>
  <si>
    <t xml:space="preserve">03011/920/226010021</t>
  </si>
  <si>
    <t xml:space="preserve">Atenciones Protocolarias y Representat. Vicepresidencia Primera</t>
  </si>
  <si>
    <t xml:space="preserve">03011*/9*/22601*</t>
  </si>
  <si>
    <t xml:space="preserve">Total Gastos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</si>
</sst>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\%"/>
  </numFmts>
  <fonts count="12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sz val="13"/>
      <color rgb="FF3B5998"/>
      <name val="Arial"/>
      <family val="2"/>
    </font>
    <font>
      <sz val="10"/>
      <color rgb="FF3B5998"/>
      <name val="Arial"/>
      <family val="2"/>
    </font>
    <font>
      <sz val="8"/>
      <color rgb="FF3B5998"/>
      <name val="Arial"/>
      <family val="2"/>
    </font>
    <font>
      <b val="true"/>
      <sz val="7"/>
      <color rgb="FF3B5998"/>
      <name val="serif"/>
      <family val="1"/>
    </font>
    <font>
      <b val="true"/>
      <sz val="6"/>
      <color rgb="FF3B5998"/>
      <name val="serif"/>
      <family val="1"/>
    </font>
    <font>
      <sz val="7"/>
      <color rgb="FF3B5998"/>
      <name val="serif"/>
      <family val="1"/>
    </font>
    <font>
      <sz val="10"/>
      <color rgb="FF000000"/>
      <name val="serif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3B5998"/>
      </bottom>
      <diagonal/>
    </border>
    <border diagonalUp="false" diagonalDown="false">
      <left/>
      <right/>
      <top/>
      <bottom style="thin">
        <color rgb="FF3B5998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5" fontId="10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0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0" fillId="0" borderId="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11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8" fillId="2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5" fontId="8" fillId="2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8" fillId="2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ítulo" xfId="20"/>
    <cellStyle name="Resultado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B5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720</xdr:colOff>
      <xdr:row>5</xdr:row>
      <xdr:rowOff>47880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1368360" cy="1143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4" activeCellId="0" sqref="M4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0" width="6.41"/>
    <col collapsed="false" customWidth="true" hidden="false" outlineLevel="0" max="2" min="2" style="0" width="12.98"/>
    <col collapsed="false" customWidth="true" hidden="false" outlineLevel="0" max="3" min="3" style="0" width="8.27"/>
    <col collapsed="false" customWidth="true" hidden="false" outlineLevel="0" max="4" min="4" style="0" width="14.83"/>
    <col collapsed="false" customWidth="true" hidden="false" outlineLevel="0" max="8" min="5" style="0" width="11.27"/>
    <col collapsed="false" customWidth="true" hidden="false" outlineLevel="0" max="9" min="9" style="0" width="10.98"/>
    <col collapsed="false" customWidth="true" hidden="false" outlineLevel="0" max="10" min="10" style="0" width="0.28"/>
    <col collapsed="false" customWidth="true" hidden="false" outlineLevel="0" max="11" min="11" style="0" width="9.69"/>
    <col collapsed="false" customWidth="true" hidden="false" outlineLevel="0" max="12" min="12" style="0" width="1.7"/>
    <col collapsed="false" customWidth="true" hidden="false" outlineLevel="0" max="13" min="13" style="0" width="11.27"/>
    <col collapsed="false" customWidth="true" hidden="false" outlineLevel="0" max="14" min="14" style="0" width="9.13"/>
    <col collapsed="false" customWidth="true" hidden="false" outlineLevel="0" max="15" min="15" style="0" width="11.27"/>
    <col collapsed="false" customWidth="true" hidden="false" outlineLevel="0" max="17" min="16" style="0" width="6.41"/>
    <col collapsed="false" customWidth="true" hidden="false" outlineLevel="0" max="257" min="18" style="0" width="9.13"/>
  </cols>
  <sheetData>
    <row r="1" customFormat="false" ht="17.25" hidden="false" customHeight="true" outlineLevel="0" collapsed="false">
      <c r="A1" s="1"/>
      <c r="B1" s="1"/>
      <c r="C1" s="1"/>
      <c r="D1" s="2"/>
      <c r="E1" s="2"/>
      <c r="F1" s="2"/>
      <c r="G1" s="2"/>
      <c r="H1" s="2"/>
      <c r="I1" s="2"/>
      <c r="J1" s="1"/>
      <c r="K1" s="1"/>
    </row>
    <row r="2" customFormat="false" ht="17.25" hidden="false" customHeight="true" outlineLevel="0" collapsed="false">
      <c r="A2" s="1"/>
      <c r="B2" s="1"/>
      <c r="C2" s="1"/>
      <c r="D2" s="3" t="s">
        <v>0</v>
      </c>
      <c r="E2" s="3"/>
      <c r="F2" s="3"/>
      <c r="G2" s="3"/>
      <c r="H2" s="3"/>
      <c r="I2" s="3"/>
      <c r="J2" s="1"/>
      <c r="K2" s="1"/>
    </row>
    <row r="3" customFormat="false" ht="17.25" hidden="false" customHeight="true" outlineLevel="0" collapsed="false">
      <c r="A3" s="1"/>
      <c r="B3" s="1"/>
      <c r="C3" s="1"/>
      <c r="D3" s="4" t="s">
        <v>1</v>
      </c>
      <c r="E3" s="4"/>
      <c r="F3" s="4"/>
      <c r="G3" s="4"/>
      <c r="H3" s="4"/>
      <c r="I3" s="4"/>
      <c r="J3" s="1"/>
      <c r="K3" s="1"/>
    </row>
    <row r="4" customFormat="false" ht="17.25" hidden="false" customHeight="true" outlineLevel="0" collapsed="false">
      <c r="A4" s="1"/>
      <c r="B4" s="1"/>
      <c r="C4" s="1"/>
      <c r="D4" s="5" t="s">
        <v>2</v>
      </c>
      <c r="E4" s="5"/>
      <c r="F4" s="5"/>
      <c r="G4" s="5"/>
      <c r="H4" s="5"/>
      <c r="I4" s="5"/>
      <c r="J4" s="1"/>
      <c r="K4" s="1"/>
    </row>
    <row r="5" customFormat="false" ht="17.25" hidden="false" customHeight="true" outlineLevel="0" collapsed="false">
      <c r="A5" s="1"/>
      <c r="B5" s="1"/>
      <c r="C5" s="1"/>
      <c r="D5" s="5" t="s">
        <v>3</v>
      </c>
      <c r="E5" s="5"/>
      <c r="F5" s="5"/>
      <c r="G5" s="5"/>
      <c r="H5" s="5"/>
      <c r="I5" s="5"/>
      <c r="J5" s="1"/>
      <c r="K5" s="1"/>
    </row>
    <row r="6" customFormat="false" ht="17.25" hidden="false" customHeight="true" outlineLevel="0" collapsed="false">
      <c r="A6" s="1"/>
      <c r="B6" s="1"/>
      <c r="C6" s="1"/>
      <c r="D6" s="5"/>
      <c r="E6" s="5"/>
      <c r="F6" s="5"/>
      <c r="G6" s="5"/>
      <c r="H6" s="5"/>
      <c r="I6" s="5"/>
      <c r="J6" s="1"/>
      <c r="K6" s="1"/>
    </row>
    <row r="7" customFormat="false" ht="12.75" hidden="false" customHeight="true" outlineLevel="0" collapsed="false">
      <c r="A7" s="6" t="s">
        <v>4</v>
      </c>
      <c r="B7" s="7" t="s">
        <v>5</v>
      </c>
      <c r="C7" s="7"/>
      <c r="D7" s="7"/>
      <c r="E7" s="6" t="s">
        <v>6</v>
      </c>
      <c r="F7" s="6" t="s">
        <v>7</v>
      </c>
      <c r="G7" s="6" t="s">
        <v>8</v>
      </c>
      <c r="H7" s="6" t="s">
        <v>9</v>
      </c>
      <c r="I7" s="8" t="s">
        <v>10</v>
      </c>
      <c r="J7" s="8"/>
      <c r="K7" s="8" t="s">
        <v>11</v>
      </c>
      <c r="L7" s="8"/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</row>
    <row r="8" customFormat="false" ht="18" hidden="false" customHeight="true" outlineLevel="0" collapsed="false">
      <c r="A8" s="8" t="s">
        <v>17</v>
      </c>
      <c r="B8" s="8"/>
      <c r="C8" s="8"/>
      <c r="D8" s="8"/>
      <c r="E8" s="6" t="s">
        <v>18</v>
      </c>
      <c r="F8" s="6" t="s">
        <v>19</v>
      </c>
      <c r="G8" s="6" t="s">
        <v>20</v>
      </c>
      <c r="H8" s="6" t="s">
        <v>21</v>
      </c>
      <c r="I8" s="8" t="s">
        <v>22</v>
      </c>
      <c r="J8" s="8"/>
      <c r="K8" s="8" t="s">
        <v>23</v>
      </c>
      <c r="L8" s="8"/>
      <c r="M8" s="6" t="s">
        <v>24</v>
      </c>
      <c r="N8" s="6" t="s">
        <v>25</v>
      </c>
      <c r="O8" s="6" t="s">
        <v>26</v>
      </c>
      <c r="P8" s="6" t="s">
        <v>27</v>
      </c>
      <c r="Q8" s="9" t="s">
        <v>28</v>
      </c>
    </row>
    <row r="9" customFormat="false" ht="12.75" hidden="false" customHeight="true" outlineLevel="0" collapsed="false">
      <c r="A9" s="10"/>
      <c r="B9" s="11" t="s">
        <v>29</v>
      </c>
      <c r="C9" s="11"/>
      <c r="D9" s="11"/>
      <c r="E9" s="12" t="n">
        <f aca="false">ROUND(10000,2)</f>
        <v>10000</v>
      </c>
      <c r="F9" s="12" t="n">
        <f aca="false">ROUND(-10000,2)</f>
        <v>-10000</v>
      </c>
      <c r="G9" s="12" t="n">
        <f aca="false">ROUND(0,2)</f>
        <v>0</v>
      </c>
      <c r="H9" s="12" t="n">
        <f aca="false">ROUND(0,2)</f>
        <v>0</v>
      </c>
      <c r="I9" s="13" t="n">
        <f aca="false">ROUND(0,2)</f>
        <v>0</v>
      </c>
      <c r="J9" s="13"/>
      <c r="K9" s="13" t="n">
        <f aca="false">ROUND(0,2)</f>
        <v>0</v>
      </c>
      <c r="L9" s="13"/>
      <c r="M9" s="12" t="n">
        <f aca="false">ROUND(0,2)</f>
        <v>0</v>
      </c>
      <c r="N9" s="12" t="n">
        <f aca="false">ROUND(0,2)</f>
        <v>0</v>
      </c>
      <c r="O9" s="12" t="n">
        <f aca="false">ROUND(0,2)</f>
        <v>0</v>
      </c>
      <c r="P9" s="14" t="n">
        <v>0</v>
      </c>
      <c r="Q9" s="14" t="n">
        <v>0</v>
      </c>
    </row>
    <row r="10" customFormat="false" ht="12.75" hidden="false" customHeight="true" outlineLevel="0" collapsed="false">
      <c r="A10" s="15" t="s">
        <v>30</v>
      </c>
      <c r="B10" s="15"/>
      <c r="C10" s="15"/>
      <c r="D10" s="15"/>
      <c r="E10" s="16" t="s">
        <v>31</v>
      </c>
      <c r="F10" s="17" t="n">
        <f aca="false">ROUND(0,2)</f>
        <v>0</v>
      </c>
      <c r="G10" s="17" t="n">
        <f aca="false">ROUND(0,2)</f>
        <v>0</v>
      </c>
      <c r="H10" s="17" t="n">
        <f aca="false">ROUND(0,2)</f>
        <v>0</v>
      </c>
      <c r="I10" s="17" t="n">
        <f aca="false">ROUND(0,2)</f>
        <v>0</v>
      </c>
      <c r="J10" s="17"/>
      <c r="K10" s="17" t="n">
        <f aca="false">ROUND(0,2)</f>
        <v>0</v>
      </c>
      <c r="L10" s="17"/>
      <c r="M10" s="17" t="n">
        <f aca="false">ROUND(0,2)</f>
        <v>0</v>
      </c>
      <c r="N10" s="17" t="n">
        <f aca="false">ROUND(0,2)</f>
        <v>0</v>
      </c>
      <c r="O10" s="17" t="n">
        <f aca="false">ROUND(0,2)</f>
        <v>0</v>
      </c>
      <c r="P10" s="18" t="n">
        <v>0</v>
      </c>
      <c r="Q10" s="18" t="n">
        <v>0</v>
      </c>
    </row>
    <row r="11" customFormat="false" ht="12.75" hidden="false" customHeight="true" outlineLevel="0" collapsed="false">
      <c r="A11" s="10"/>
      <c r="B11" s="11" t="s">
        <v>32</v>
      </c>
      <c r="C11" s="11"/>
      <c r="D11" s="11"/>
      <c r="E11" s="12" t="n">
        <f aca="false">ROUND(150000,2)</f>
        <v>150000</v>
      </c>
      <c r="F11" s="12" t="n">
        <f aca="false">ROUND(0,2)</f>
        <v>0</v>
      </c>
      <c r="G11" s="12" t="n">
        <f aca="false">ROUND(150000,2)</f>
        <v>150000</v>
      </c>
      <c r="H11" s="12" t="n">
        <f aca="false">ROUND(111177.2,2)</f>
        <v>111177.2</v>
      </c>
      <c r="I11" s="13" t="n">
        <f aca="false">ROUND(106470.45,2)</f>
        <v>106470.45</v>
      </c>
      <c r="J11" s="13"/>
      <c r="K11" s="13" t="n">
        <f aca="false">ROUND(83426.71,2)</f>
        <v>83426.71</v>
      </c>
      <c r="L11" s="13"/>
      <c r="M11" s="12" t="n">
        <f aca="false">ROUND(28042.63,2)</f>
        <v>28042.63</v>
      </c>
      <c r="N11" s="12" t="n">
        <f aca="false">ROUND(25814.68,2)</f>
        <v>25814.68</v>
      </c>
      <c r="O11" s="12" t="n">
        <f aca="false">ROUND(38822.8,2)</f>
        <v>38822.8</v>
      </c>
      <c r="P11" s="14" t="n">
        <v>25.8818666666667</v>
      </c>
      <c r="Q11" s="14" t="n">
        <v>55.6178066666667</v>
      </c>
    </row>
    <row r="12" customFormat="false" ht="12.75" hidden="false" customHeight="true" outlineLevel="0" collapsed="false">
      <c r="A12" s="15" t="s">
        <v>33</v>
      </c>
      <c r="B12" s="15"/>
      <c r="C12" s="15"/>
      <c r="D12" s="15"/>
      <c r="E12" s="16" t="s">
        <v>34</v>
      </c>
      <c r="F12" s="17" t="n">
        <f aca="false">ROUND(0,2)</f>
        <v>0</v>
      </c>
      <c r="G12" s="17" t="n">
        <f aca="false">ROUND(0,2)</f>
        <v>0</v>
      </c>
      <c r="H12" s="17" t="n">
        <f aca="false">ROUND(4706.75,2)</f>
        <v>4706.75</v>
      </c>
      <c r="I12" s="17" t="n">
        <f aca="false">ROUND(23043.74,2)</f>
        <v>23043.74</v>
      </c>
      <c r="J12" s="17"/>
      <c r="K12" s="17" t="n">
        <f aca="false">ROUND(55384.08,2)</f>
        <v>55384.08</v>
      </c>
      <c r="L12" s="17"/>
      <c r="M12" s="17" t="n">
        <f aca="false">ROUND(2227.95,2)</f>
        <v>2227.95</v>
      </c>
      <c r="N12" s="17" t="n">
        <f aca="false">ROUND(0,2)</f>
        <v>0</v>
      </c>
      <c r="O12" s="17" t="n">
        <f aca="false">ROUND(66573.29,2)</f>
        <v>66573.29</v>
      </c>
      <c r="P12" s="18" t="n">
        <v>70.9803</v>
      </c>
      <c r="Q12" s="18" t="n">
        <v>30.9429438125991</v>
      </c>
    </row>
    <row r="13" customFormat="false" ht="12.75" hidden="false" customHeight="true" outlineLevel="0" collapsed="false">
      <c r="A13" s="10"/>
      <c r="B13" s="11" t="s">
        <v>35</v>
      </c>
      <c r="C13" s="11"/>
      <c r="D13" s="11"/>
      <c r="E13" s="12" t="n">
        <f aca="false">ROUND(20000,2)</f>
        <v>20000</v>
      </c>
      <c r="F13" s="12" t="n">
        <f aca="false">ROUND(0,2)</f>
        <v>0</v>
      </c>
      <c r="G13" s="12" t="n">
        <f aca="false">ROUND(20000,2)</f>
        <v>20000</v>
      </c>
      <c r="H13" s="12" t="n">
        <f aca="false">ROUND(3850,2)</f>
        <v>3850</v>
      </c>
      <c r="I13" s="13" t="n">
        <f aca="false">ROUND(3850,2)</f>
        <v>3850</v>
      </c>
      <c r="J13" s="13"/>
      <c r="K13" s="13" t="n">
        <f aca="false">ROUND(3850,2)</f>
        <v>3850</v>
      </c>
      <c r="L13" s="13"/>
      <c r="M13" s="12" t="n">
        <f aca="false">ROUND(2850,2)</f>
        <v>2850</v>
      </c>
      <c r="N13" s="12" t="n">
        <f aca="false">ROUND(2850,2)</f>
        <v>2850</v>
      </c>
      <c r="O13" s="12" t="n">
        <f aca="false">ROUND(16150,2)</f>
        <v>16150</v>
      </c>
      <c r="P13" s="14" t="n">
        <v>80.75</v>
      </c>
      <c r="Q13" s="14" t="n">
        <v>19.25</v>
      </c>
    </row>
    <row r="14" customFormat="false" ht="12.75" hidden="false" customHeight="true" outlineLevel="0" collapsed="false">
      <c r="A14" s="15" t="s">
        <v>36</v>
      </c>
      <c r="B14" s="15"/>
      <c r="C14" s="15"/>
      <c r="D14" s="15"/>
      <c r="E14" s="16" t="s">
        <v>37</v>
      </c>
      <c r="F14" s="17" t="n">
        <f aca="false">ROUND(0,2)</f>
        <v>0</v>
      </c>
      <c r="G14" s="17" t="n">
        <f aca="false">ROUND(0,2)</f>
        <v>0</v>
      </c>
      <c r="H14" s="17" t="n">
        <f aca="false">ROUND(0,2)</f>
        <v>0</v>
      </c>
      <c r="I14" s="17" t="n">
        <f aca="false">ROUND(0,2)</f>
        <v>0</v>
      </c>
      <c r="J14" s="17"/>
      <c r="K14" s="17" t="n">
        <f aca="false">ROUND(1000,2)</f>
        <v>1000</v>
      </c>
      <c r="L14" s="17"/>
      <c r="M14" s="17" t="n">
        <f aca="false">ROUND(0,2)</f>
        <v>0</v>
      </c>
      <c r="N14" s="17" t="n">
        <f aca="false">ROUND(0,2)</f>
        <v>0</v>
      </c>
      <c r="O14" s="17" t="n">
        <f aca="false">ROUND(16150,2)</f>
        <v>16150</v>
      </c>
      <c r="P14" s="18" t="n">
        <v>19.25</v>
      </c>
      <c r="Q14" s="18" t="n">
        <v>74.025974025974</v>
      </c>
    </row>
    <row r="15" customFormat="false" ht="12.75" hidden="false" customHeight="true" outlineLevel="0" collapsed="false">
      <c r="A15" s="10"/>
      <c r="B15" s="11" t="s">
        <v>38</v>
      </c>
      <c r="C15" s="11"/>
      <c r="D15" s="11"/>
      <c r="E15" s="12" t="n">
        <f aca="false">ROUND(0,2)</f>
        <v>0</v>
      </c>
      <c r="F15" s="12" t="n">
        <f aca="false">ROUND(10000,2)</f>
        <v>10000</v>
      </c>
      <c r="G15" s="12" t="n">
        <f aca="false">ROUND(10000,2)</f>
        <v>10000</v>
      </c>
      <c r="H15" s="12" t="n">
        <f aca="false">ROUND(1331.3,2)</f>
        <v>1331.3</v>
      </c>
      <c r="I15" s="13" t="n">
        <f aca="false">ROUND(1331.3,2)</f>
        <v>1331.3</v>
      </c>
      <c r="J15" s="13"/>
      <c r="K15" s="13" t="n">
        <f aca="false">ROUND(1331.3,2)</f>
        <v>1331.3</v>
      </c>
      <c r="L15" s="13"/>
      <c r="M15" s="12" t="n">
        <f aca="false">ROUND(1331.3,2)</f>
        <v>1331.3</v>
      </c>
      <c r="N15" s="12" t="n">
        <f aca="false">ROUND(1331.3,2)</f>
        <v>1331.3</v>
      </c>
      <c r="O15" s="12" t="n">
        <f aca="false">ROUND(8668.7,2)</f>
        <v>8668.7</v>
      </c>
      <c r="P15" s="14" t="n">
        <v>86.687</v>
      </c>
      <c r="Q15" s="14" t="n">
        <v>13.313</v>
      </c>
    </row>
    <row r="16" customFormat="false" ht="12.75" hidden="false" customHeight="true" outlineLevel="0" collapsed="false">
      <c r="A16" s="15" t="s">
        <v>39</v>
      </c>
      <c r="B16" s="15"/>
      <c r="C16" s="15"/>
      <c r="D16" s="15"/>
      <c r="E16" s="16" t="s">
        <v>40</v>
      </c>
      <c r="F16" s="17" t="n">
        <f aca="false">ROUND(0,2)</f>
        <v>0</v>
      </c>
      <c r="G16" s="17" t="n">
        <f aca="false">ROUND(0,2)</f>
        <v>0</v>
      </c>
      <c r="H16" s="17" t="n">
        <f aca="false">ROUND(0,2)</f>
        <v>0</v>
      </c>
      <c r="I16" s="17" t="n">
        <f aca="false">ROUND(0,2)</f>
        <v>0</v>
      </c>
      <c r="J16" s="17"/>
      <c r="K16" s="17" t="n">
        <f aca="false">ROUND(0,2)</f>
        <v>0</v>
      </c>
      <c r="L16" s="17"/>
      <c r="M16" s="17" t="n">
        <f aca="false">ROUND(0,2)</f>
        <v>0</v>
      </c>
      <c r="N16" s="17" t="n">
        <f aca="false">ROUND(0,2)</f>
        <v>0</v>
      </c>
      <c r="O16" s="17" t="n">
        <f aca="false">ROUND(8668.7,2)</f>
        <v>8668.7</v>
      </c>
      <c r="P16" s="18" t="n">
        <v>13.313</v>
      </c>
      <c r="Q16" s="18" t="n">
        <v>100</v>
      </c>
    </row>
    <row r="17" customFormat="false" ht="12.75" hidden="false" customHeight="true" outlineLevel="0" collapsed="false">
      <c r="A17" s="19"/>
      <c r="B17" s="20"/>
      <c r="C17" s="20"/>
      <c r="D17" s="20"/>
      <c r="E17" s="19"/>
      <c r="F17" s="19"/>
      <c r="G17" s="19"/>
      <c r="H17" s="19"/>
      <c r="I17" s="20"/>
      <c r="J17" s="20"/>
      <c r="K17" s="20"/>
      <c r="L17" s="20"/>
      <c r="M17" s="19"/>
      <c r="N17" s="19"/>
      <c r="O17" s="19"/>
      <c r="P17" s="19"/>
      <c r="Q17" s="19"/>
    </row>
    <row r="18" customFormat="false" ht="12.75" hidden="false" customHeight="true" outlineLevel="0" collapsed="false">
      <c r="A18" s="19"/>
      <c r="B18" s="21" t="s">
        <v>41</v>
      </c>
      <c r="C18" s="21"/>
      <c r="D18" s="21"/>
      <c r="E18" s="22" t="n">
        <f aca="false">SUM(Report!$E$9,Report!$E$11,Report!$E$13,Report!$E$15)</f>
        <v>180000</v>
      </c>
      <c r="F18" s="22" t="n">
        <v>0</v>
      </c>
      <c r="G18" s="22" t="n">
        <v>180000</v>
      </c>
      <c r="H18" s="22" t="n">
        <v>116358.5</v>
      </c>
      <c r="I18" s="23" t="n">
        <v>111651.75</v>
      </c>
      <c r="J18" s="23"/>
      <c r="K18" s="23" t="n">
        <v>88608.01</v>
      </c>
      <c r="L18" s="23"/>
      <c r="M18" s="22" t="n">
        <v>32223.93</v>
      </c>
      <c r="N18" s="22" t="n">
        <v>29995.98</v>
      </c>
      <c r="O18" s="22" t="n">
        <v>63641.5</v>
      </c>
      <c r="P18" s="24" t="n">
        <v>35.3563888888889</v>
      </c>
      <c r="Q18" s="24" t="n">
        <v>49.2266722222222</v>
      </c>
    </row>
    <row r="19" customFormat="false" ht="12.75" hidden="false" customHeight="true" outlineLevel="0" collapsed="false">
      <c r="A19" s="19"/>
      <c r="B19" s="20"/>
      <c r="C19" s="20"/>
      <c r="D19" s="20"/>
      <c r="E19" s="19"/>
      <c r="F19" s="22" t="n">
        <v>0</v>
      </c>
      <c r="G19" s="22" t="n">
        <v>0</v>
      </c>
      <c r="H19" s="22" t="n">
        <v>4706.75</v>
      </c>
      <c r="I19" s="23" t="n">
        <v>23043.74</v>
      </c>
      <c r="J19" s="23"/>
      <c r="K19" s="23" t="n">
        <v>56384.08</v>
      </c>
      <c r="L19" s="23"/>
      <c r="M19" s="22" t="n">
        <v>2227.95</v>
      </c>
      <c r="N19" s="22" t="n">
        <v>0</v>
      </c>
      <c r="O19" s="22" t="n">
        <v>91391.99</v>
      </c>
      <c r="P19" s="24" t="n">
        <v>62.02875</v>
      </c>
      <c r="Q19" s="24" t="n">
        <v>33.8524474254641</v>
      </c>
    </row>
    <row r="20" customFormat="false" ht="12.75" hidden="false" customHeight="true" outlineLevel="0" collapsed="false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</sheetData>
  <mergeCells count="49">
    <mergeCell ref="A1:B6"/>
    <mergeCell ref="C1:C6"/>
    <mergeCell ref="D1:I1"/>
    <mergeCell ref="J1:K6"/>
    <mergeCell ref="D2:I2"/>
    <mergeCell ref="D3:I3"/>
    <mergeCell ref="D4:I4"/>
    <mergeCell ref="D5:I5"/>
    <mergeCell ref="D6:I6"/>
    <mergeCell ref="B7:D7"/>
    <mergeCell ref="I7:J7"/>
    <mergeCell ref="K7:L7"/>
    <mergeCell ref="A8:D8"/>
    <mergeCell ref="I8:J8"/>
    <mergeCell ref="K8:L8"/>
    <mergeCell ref="B9:D9"/>
    <mergeCell ref="I9:J9"/>
    <mergeCell ref="K9:L9"/>
    <mergeCell ref="A10:D10"/>
    <mergeCell ref="I10:J10"/>
    <mergeCell ref="K10:L10"/>
    <mergeCell ref="B11:D11"/>
    <mergeCell ref="I11:J11"/>
    <mergeCell ref="K11:L11"/>
    <mergeCell ref="A12:D12"/>
    <mergeCell ref="I12:J12"/>
    <mergeCell ref="K12:L12"/>
    <mergeCell ref="B13:D13"/>
    <mergeCell ref="I13:J13"/>
    <mergeCell ref="K13:L13"/>
    <mergeCell ref="A14:D14"/>
    <mergeCell ref="I14:J14"/>
    <mergeCell ref="K14:L14"/>
    <mergeCell ref="B15:D15"/>
    <mergeCell ref="I15:J15"/>
    <mergeCell ref="K15:L15"/>
    <mergeCell ref="A16:D16"/>
    <mergeCell ref="I16:J16"/>
    <mergeCell ref="K16:L16"/>
    <mergeCell ref="B17:D17"/>
    <mergeCell ref="I17:J17"/>
    <mergeCell ref="K17:L17"/>
    <mergeCell ref="B18:D18"/>
    <mergeCell ref="I18:J18"/>
    <mergeCell ref="K18:L18"/>
    <mergeCell ref="B19:D19"/>
    <mergeCell ref="I19:J19"/>
    <mergeCell ref="K19:L19"/>
    <mergeCell ref="A20:Q20"/>
  </mergeCells>
  <printOptions headings="false" gridLines="false" gridLinesSet="true" horizontalCentered="false" verticalCentered="false"/>
  <pageMargins left="0.0986111111111111" right="0.0986111111111111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2022-03-23T11:06:40Z</dcterms:created>
  <dc:creator>Antonio Jaime Armas Romero</dc:creator>
  <dc:description/>
  <dc:language>es-ES</dc:language>
  <cp:lastModifiedBy>Usuario</cp:lastModifiedBy>
  <dcterms:modified xsi:type="dcterms:W3CDTF">2022-03-23T11:13:46Z</dcterms:modified>
  <cp:revision>0</cp:revision>
  <dc:subject/>
  <dc:title/>
</cp:coreProperties>
</file>