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Entidad" sheetId="1" state="visible" r:id="rId2"/>
    <sheet name="ContratoMenor" sheetId="2" state="visible" r:id="rId3"/>
    <sheet name="PAISES" sheetId="3" state="visible" r:id="rId4"/>
    <sheet name="Instrucciones" sheetId="4" state="visible" r:id="rId5"/>
  </sheets>
  <definedNames>
    <definedName function="false" hidden="false" localSheetId="1" name="_xlnm.Print_Area" vbProcedure="false">ContratoMenor!$A$1:$W$3000</definedName>
    <definedName function="false" hidden="false" localSheetId="0" name="_xlnm.Print_Area" vbProcedure="false">Entidad!$A$1:$D$21</definedName>
    <definedName function="false" hidden="false" localSheetId="3" name="_xlnm.Print_Area" vbProcedure="false">Instrucciones!$A$2:$D$93</definedName>
    <definedName function="false" hidden="false" localSheetId="2" name="_xlnm.Print_Area" vbProcedure="false">PAISES!$A$1:$B$250</definedName>
    <definedName function="false" hidden="false" localSheetId="1" name="_xlnm._FilterDatabase" vbProcedure="false">ContratoMenor!$A$1:$B$1</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4" authorId="0">
      <text>
        <r>
          <rPr>
            <sz val="9"/>
            <color rgb="FF000000"/>
            <rFont val="Tahoma"/>
            <family val="2"/>
            <charset val="1"/>
          </rPr>
          <t xml:space="preserve">NIF de la entidad contratante.</t>
        </r>
      </text>
    </comment>
    <comment ref="B6" authorId="0">
      <text>
        <r>
          <rPr>
            <sz val="9"/>
            <color rgb="FF000000"/>
            <rFont val="Tahoma"/>
            <family val="2"/>
            <charset val="1"/>
          </rPr>
          <t xml:space="preserve">Ejercicio de iniciación del contrato</t>
        </r>
      </text>
    </comment>
    <comment ref="C4" authorId="0">
      <text>
        <r>
          <rPr>
            <sz val="9"/>
            <color rgb="FF000000"/>
            <rFont val="Tahoma"/>
            <family val="2"/>
            <charset val="1"/>
          </rPr>
          <t xml:space="preserve">Sólo se admiten letras y números (no insertar otro tipo de carácter)</t>
        </r>
      </text>
    </comment>
    <comment ref="C6" authorId="0">
      <text>
        <r>
          <rPr>
            <sz val="9"/>
            <color rgb="FF000000"/>
            <rFont val="Tahoma"/>
            <family val="2"/>
            <charset val="1"/>
          </rPr>
          <t xml:space="preserve">Año, en formato numérico de 4 cifras</t>
        </r>
      </text>
    </comment>
  </commentList>
</comments>
</file>

<file path=xl/comments2.xml><?xml version="1.0" encoding="utf-8"?>
<comments xmlns="http://schemas.openxmlformats.org/spreadsheetml/2006/main" xmlns:xdr="http://schemas.openxmlformats.org/drawingml/2006/spreadsheetDrawing">
  <authors>
    <author> </author>
  </authors>
  <commentList>
    <comment ref="A1" authorId="0">
      <text>
        <r>
          <rPr>
            <sz val="9"/>
            <color rgb="FF000000"/>
            <rFont val="Tahoma"/>
            <family val="2"/>
            <charset val="1"/>
          </rPr>
          <t xml:space="preserve">Número de referencia (expediente) del contrato</t>
        </r>
      </text>
    </comment>
    <comment ref="B1" authorId="0">
      <text>
        <r>
          <rPr>
            <sz val="9"/>
            <color rgb="FF000000"/>
            <rFont val="Tahoma"/>
            <family val="2"/>
            <charset val="1"/>
          </rPr>
          <t xml:space="preserve">Tipo de contrato.</t>
        </r>
      </text>
    </comment>
    <comment ref="C1" authorId="0">
      <text>
        <r>
          <rPr>
            <sz val="9"/>
            <color rgb="FF000000"/>
            <rFont val="Tahoma"/>
            <family val="2"/>
            <charset val="1"/>
          </rPr>
          <t xml:space="preserve">Objeto del contrato.</t>
        </r>
      </text>
    </comment>
    <comment ref="D1" authorId="0">
      <text>
        <r>
          <rPr>
            <sz val="9"/>
            <color rgb="FF000000"/>
            <rFont val="Tahoma"/>
            <family val="2"/>
            <charset val="1"/>
          </rPr>
          <t xml:space="preserve">Duración (en meses). Si la duración es menor a un mes, se pueden usar decimales (por ejemplo 0.5 si es medio mes).</t>
        </r>
      </text>
    </comment>
    <comment ref="E1" authorId="0">
      <text>
        <r>
          <rPr>
            <sz val="9"/>
            <color rgb="FF000000"/>
            <rFont val="Tahoma"/>
            <family val="2"/>
            <charset val="1"/>
          </rPr>
          <t xml:space="preserve">Importe del gasto aprobado / importe de licitación (impuestos EXCLUIDOS)</t>
        </r>
      </text>
    </comment>
    <comment ref="F1" authorId="0">
      <text>
        <r>
          <rPr>
            <sz val="9"/>
            <color rgb="FF000000"/>
            <rFont val="Tahoma"/>
            <family val="2"/>
            <charset val="1"/>
          </rPr>
          <t xml:space="preserve">IMPUESTO de precio de Licitación del contrato (en euros). Si no se consigna se entenderá que el impuesto es de 0.00 euros</t>
        </r>
      </text>
    </comment>
    <comment ref="G1" authorId="0">
      <text>
        <r>
          <rPr>
            <sz val="9"/>
            <color rgb="FF000000"/>
            <rFont val="Tahoma"/>
            <family val="2"/>
            <charset val="1"/>
          </rPr>
          <t xml:space="preserve">Precio de adjudicación (impuestos EXCLUIDOS).
Si no consigna nada, el sistema entenderá que el importe de adjudicación es idéntico al de licitación</t>
        </r>
      </text>
    </comment>
    <comment ref="H1" authorId="0">
      <text>
        <r>
          <rPr>
            <sz val="9"/>
            <color rgb="FF000000"/>
            <rFont val="Tahoma"/>
            <family val="2"/>
            <charset val="1"/>
          </rPr>
          <t xml:space="preserve">IMPUESTO de precio de Adjudicación del contrato (en euros)
Si no indica valor, el sistema entenderá que el impuesto de adjudicación es idéntico al de licitación. </t>
        </r>
      </text>
    </comment>
    <comment ref="I1" authorId="0">
      <text>
        <r>
          <rPr>
            <sz val="9"/>
            <color rgb="FF000000"/>
            <rFont val="Tahoma"/>
            <family val="2"/>
            <charset val="1"/>
          </rPr>
          <t xml:space="preserve">Fecha de aprobación del gasto / fecha de adjudicación</t>
        </r>
      </text>
    </comment>
    <comment ref="J1" authorId="0">
      <text>
        <r>
          <rPr>
            <sz val="9"/>
            <color rgb="FF000000"/>
            <rFont val="Tahoma"/>
            <family val="2"/>
            <charset val="1"/>
          </rPr>
          <t xml:space="preserve">Indicador de si se solicitaron ofertas o no. Puede dejarlo vacío si no quiere informar de este dato
</t>
        </r>
      </text>
    </comment>
    <comment ref="K1" authorId="0">
      <text>
        <r>
          <rPr>
            <sz val="9"/>
            <color rgb="FF000000"/>
            <rFont val="Tahoma"/>
            <family val="2"/>
            <charset val="1"/>
          </rPr>
          <t xml:space="preserve">Indicador de si existe publicidad para el contrato de alguno de los posibles tipos. Si no consigna nada se entenderá que NO hubo publicidad.</t>
        </r>
      </text>
    </comment>
    <comment ref="L1" authorId="0">
      <text>
        <r>
          <rPr>
            <sz val="9"/>
            <color rgb="FF000000"/>
            <rFont val="Tahoma"/>
            <family val="2"/>
            <charset val="1"/>
          </rPr>
          <t xml:space="preserve">Si se ha indicado que existe publicidad, consignar aquí la Fecha de Publicidad en el Perfil del Contratante, si se produjo en este medio</t>
        </r>
      </text>
    </comment>
    <comment ref="M1" authorId="0">
      <text>
        <r>
          <rPr>
            <sz val="9"/>
            <color rgb="FF000000"/>
            <rFont val="Tahoma"/>
            <family val="2"/>
            <charset val="1"/>
          </rPr>
          <t xml:space="preserve">Si se ha indicado que existe publicidad, consignar aquí la Fecha de Publicidad en la Plataforma de Contratación del Estado, si se produjo en este medio.</t>
        </r>
      </text>
    </comment>
    <comment ref="N1" authorId="0">
      <text>
        <r>
          <rPr>
            <sz val="9"/>
            <color rgb="FF000000"/>
            <rFont val="Tahoma"/>
            <family val="2"/>
            <charset val="1"/>
          </rPr>
          <t xml:space="preserve">Si se ha indicado que existe publicidad, consignar aquí la Fecha de Publicidad que se haya producido por otros medios, si se produjo por otros medios que no sean el Perfil del Contratante o PLACSP.</t>
        </r>
      </text>
    </comment>
    <comment ref="O1" authorId="0">
      <text>
        <r>
          <rPr>
            <sz val="9"/>
            <color rgb="FF000000"/>
            <rFont val="Tahoma"/>
            <family val="2"/>
            <charset val="1"/>
          </rPr>
          <t xml:space="preserve">NIF del Contratista. Sólo se admiten letras y números (no insertar otro tipo de caracter)</t>
        </r>
      </text>
    </comment>
    <comment ref="P1" authorId="0">
      <text>
        <r>
          <rPr>
            <sz val="9"/>
            <color rgb="FF000000"/>
            <rFont val="Tahoma"/>
            <family val="2"/>
            <charset val="1"/>
          </rPr>
          <t xml:space="preserve">Nombre y apellidos o razón social del contratista</t>
        </r>
      </text>
    </comment>
    <comment ref="Q1" authorId="0">
      <text>
        <r>
          <rPr>
            <sz val="9"/>
            <color rgb="FF000000"/>
            <rFont val="Tahoma"/>
            <family val="2"/>
            <charset val="1"/>
          </rPr>
          <t xml:space="preserve">Nacionalidad del contratista. Si es español, consignar ES, si es extranjero, hay que buscar el código Alfa-2 de su país en https://www.iso.org/obp/ui/es/#search</t>
        </r>
      </text>
    </comment>
    <comment ref="R1" authorId="0">
      <text>
        <r>
          <rPr>
            <sz val="9"/>
            <color rgb="FF000000"/>
            <rFont val="Tahoma"/>
            <family val="2"/>
            <charset val="1"/>
          </rPr>
          <t xml:space="preserve">Observaciones del contrato.</t>
        </r>
      </text>
    </comment>
  </commentList>
</comments>
</file>

<file path=xl/sharedStrings.xml><?xml version="1.0" encoding="utf-8"?>
<sst xmlns="http://schemas.openxmlformats.org/spreadsheetml/2006/main" count="13258" uniqueCount="4543">
  <si>
    <t xml:space="preserve">RELACION ANUAL DE CONTRATOS MENORES DE LAS ENTIDADES LOCALES</t>
  </si>
  <si>
    <t xml:space="preserve">Tipo de Entidad Local NOMBRE</t>
  </si>
  <si>
    <t xml:space="preserve">Tipo de Entidad Local CODIGO</t>
  </si>
  <si>
    <t xml:space="preserve">Unidad Administrativa NOMBRE</t>
  </si>
  <si>
    <t xml:space="preserve">Unidad Administrativa ABREV</t>
  </si>
  <si>
    <t xml:space="preserve">Información de la unidades administrativas (modelo  Audiencia de Cuentas)</t>
  </si>
  <si>
    <t xml:space="preserve">Cabildo</t>
  </si>
  <si>
    <t xml:space="preserve">B</t>
  </si>
  <si>
    <t xml:space="preserve">CONSEJO INSULAR DE AGUAS</t>
  </si>
  <si>
    <t xml:space="preserve">CIAG</t>
  </si>
  <si>
    <t xml:space="preserve">versión</t>
  </si>
  <si>
    <t xml:space="preserve">2021.1</t>
  </si>
  <si>
    <t xml:space="preserve">Consorcio</t>
  </si>
  <si>
    <t xml:space="preserve">C</t>
  </si>
  <si>
    <t xml:space="preserve">FUNDACION ETNOGRAFICA Y DESARROLLO DE LA ARTESANIA CANARIA (FEDAC)</t>
  </si>
  <si>
    <t xml:space="preserve">FEDA</t>
  </si>
  <si>
    <t xml:space="preserve">NIF de la entidad contratante:</t>
  </si>
  <si>
    <t xml:space="preserve">P8500008A</t>
  </si>
  <si>
    <t xml:space="preserve">NIF</t>
  </si>
  <si>
    <t xml:space="preserve">Entidad Local Menor</t>
  </si>
  <si>
    <t xml:space="preserve">E</t>
  </si>
  <si>
    <t xml:space="preserve">INSTITUTO DE ATENCION SOCIAL Y SOCIOSANITARIA</t>
  </si>
  <si>
    <t xml:space="preserve">IASS</t>
  </si>
  <si>
    <t xml:space="preserve">Nombre de la Entidad Contratante:</t>
  </si>
  <si>
    <t xml:space="preserve">PATRONATO DE TURISMO DE GRAN CANARIA</t>
  </si>
  <si>
    <t xml:space="preserve">Entidad</t>
  </si>
  <si>
    <t xml:space="preserve">Fundación</t>
  </si>
  <si>
    <t xml:space="preserve">H</t>
  </si>
  <si>
    <t xml:space="preserve">INSTITUTO INSULAR DE DEPORTES</t>
  </si>
  <si>
    <t xml:space="preserve">IIDE</t>
  </si>
  <si>
    <t xml:space="preserve">Ejercicio:</t>
  </si>
  <si>
    <t xml:space="preserve">2021</t>
  </si>
  <si>
    <t xml:space="preserve">Ejercicio</t>
  </si>
  <si>
    <t xml:space="preserve">Epe</t>
  </si>
  <si>
    <t xml:space="preserve">I</t>
  </si>
  <si>
    <t xml:space="preserve">PTUR</t>
  </si>
  <si>
    <t xml:space="preserve">Tipo Entidad Local:</t>
  </si>
  <si>
    <t xml:space="preserve">Organismo Autónomo</t>
  </si>
  <si>
    <t xml:space="preserve">TIPO EL AC</t>
  </si>
  <si>
    <t xml:space="preserve">Otras Sin Ánimo De Lucro</t>
  </si>
  <si>
    <t xml:space="preserve">N</t>
  </si>
  <si>
    <t xml:space="preserve">VALORA GESTIÓN TRIBUTARIA</t>
  </si>
  <si>
    <t xml:space="preserve">VGTR</t>
  </si>
  <si>
    <t xml:space="preserve">Abr.</t>
  </si>
  <si>
    <t xml:space="preserve">O</t>
  </si>
  <si>
    <t xml:space="preserve">-</t>
  </si>
  <si>
    <t xml:space="preserve"> - </t>
  </si>
  <si>
    <t xml:space="preserve">Sociedad Mercantil</t>
  </si>
  <si>
    <t xml:space="preserve">P</t>
  </si>
  <si>
    <t xml:space="preserve">AUTORIDAD ÚNICA DEL TRANSPORTE</t>
  </si>
  <si>
    <t xml:space="preserve">AUTG</t>
  </si>
  <si>
    <t xml:space="preserve">Ayuntamiento</t>
  </si>
  <si>
    <t xml:space="preserve">A</t>
  </si>
  <si>
    <t xml:space="preserve">CENTRO ATLÁNTICO DE ARTE MODERNO</t>
  </si>
  <si>
    <t xml:space="preserve">CAAM</t>
  </si>
  <si>
    <t xml:space="preserve">Diputación Provincial</t>
  </si>
  <si>
    <t xml:space="preserve">D</t>
  </si>
  <si>
    <t xml:space="preserve">CONSORCIO DEL PARQUE AEROPORTUARIO DE GRAN CANARIA</t>
  </si>
  <si>
    <t xml:space="preserve">CAER</t>
  </si>
  <si>
    <t xml:space="preserve">Agrupación De Municipios</t>
  </si>
  <si>
    <t xml:space="preserve">G</t>
  </si>
  <si>
    <t xml:space="preserve">CONSORCIO DE EMERGENCIAS DE GRAN CANARIA</t>
  </si>
  <si>
    <t xml:space="preserve">CEME</t>
  </si>
  <si>
    <t xml:space="preserve">Consejo Insular</t>
  </si>
  <si>
    <t xml:space="preserve">J</t>
  </si>
  <si>
    <t xml:space="preserve">CONSORCIO DE VIVIENDAS DE GRAN CANARIA</t>
  </si>
  <si>
    <t xml:space="preserve">CVIV</t>
  </si>
  <si>
    <t xml:space="preserve">Mancomunidad</t>
  </si>
  <si>
    <t xml:space="preserve">M</t>
  </si>
  <si>
    <t xml:space="preserve">ENTIDAD PÚBLICA CONSEJO INSULAR DE LA ENERGÍA</t>
  </si>
  <si>
    <t xml:space="preserve">CIEN</t>
  </si>
  <si>
    <t xml:space="preserve">Comarca</t>
  </si>
  <si>
    <t xml:space="preserve">R</t>
  </si>
  <si>
    <t xml:space="preserve">FERROCARRILES DE GRAN CANARIA</t>
  </si>
  <si>
    <t xml:space="preserve">FERR</t>
  </si>
  <si>
    <t xml:space="preserve">Asociacion, fundacion u otra entidad local que no integran sus cuentas en la Cuenta General de una entidad local</t>
  </si>
  <si>
    <t xml:space="preserve">S</t>
  </si>
  <si>
    <t xml:space="preserve">FUNDACION CANARIA DE LAS ARTES ESCENICAS Y DE LA MUSICA DE GRAN CANARIA</t>
  </si>
  <si>
    <t xml:space="preserve">FCAE</t>
  </si>
  <si>
    <t xml:space="preserve">Área Metropolitana</t>
  </si>
  <si>
    <t xml:space="preserve">T</t>
  </si>
  <si>
    <t xml:space="preserve">FUNDACION CANARIA DEL DEPORTE</t>
  </si>
  <si>
    <t xml:space="preserve">FCDE</t>
  </si>
  <si>
    <t xml:space="preserve">FUNDACIÓN CANARIA NANINO DÍAZ CUTILLAS</t>
  </si>
  <si>
    <t xml:space="preserve">FCNA</t>
  </si>
  <si>
    <t xml:space="preserve">FUNDACIÓN CANARIA ORQUESTA FILARMÓNICA</t>
  </si>
  <si>
    <t xml:space="preserve">FCOF</t>
  </si>
  <si>
    <t xml:space="preserve">FUNDACION CANARIA PARA EL FOMENTO DEL TRANSPORTE ESPECIAL ADAPTADO</t>
  </si>
  <si>
    <t xml:space="preserve">FCTR</t>
  </si>
  <si>
    <t xml:space="preserve">INSTITUCION FERIAL DE CANARIAS INFECAR</t>
  </si>
  <si>
    <t xml:space="preserve">INFE</t>
  </si>
  <si>
    <t xml:space="preserve">MATADEROS INSULARES DE GRAN CANARIA S.L.U.</t>
  </si>
  <si>
    <t xml:space="preserve">MATI</t>
  </si>
  <si>
    <t xml:space="preserve">SOCIEDAD PARA EL DESARROLLO DE LAS TELECOMUNICACIONES DE GRAN CANARIA</t>
  </si>
  <si>
    <t xml:space="preserve">SDTG</t>
  </si>
  <si>
    <t xml:space="preserve">SOCIEDAD DE PROMOCION ECONOMICA DE GRAN CANARIA (SPEGC)</t>
  </si>
  <si>
    <t xml:space="preserve">SPEG</t>
  </si>
  <si>
    <t xml:space="preserve">REFERENCIA</t>
  </si>
  <si>
    <t xml:space="preserve">TIPO CONTRATO MENOR</t>
  </si>
  <si>
    <t xml:space="preserve">OBJETO</t>
  </si>
  <si>
    <t xml:space="preserve">DURACION</t>
  </si>
  <si>
    <t xml:space="preserve">PRECIO LICITACION</t>
  </si>
  <si>
    <t xml:space="preserve">IMPUESTO LICITACION</t>
  </si>
  <si>
    <t xml:space="preserve">PRECIO ADJUDICACION</t>
  </si>
  <si>
    <t xml:space="preserve">IMPUESTO ADJUDICACION</t>
  </si>
  <si>
    <t xml:space="preserve">FECHA ADJUDICACION DEFINITIVA</t>
  </si>
  <si>
    <t xml:space="preserve">PETICION DE OFERTAS</t>
  </si>
  <si>
    <t xml:space="preserve">EXISTE PUBLICIDAD</t>
  </si>
  <si>
    <t xml:space="preserve">PUBLICIDAD: FECHA PUBLICACION EN PERFIL</t>
  </si>
  <si>
    <t xml:space="preserve">PUBLICIDAD: FECHA PUBLICACION EN PLACSP</t>
  </si>
  <si>
    <t xml:space="preserve">PUBLICIDAD: FECHA PUBLICACION EN OTROS MEDIOS</t>
  </si>
  <si>
    <t xml:space="preserve">CONTRATISTA: NIF</t>
  </si>
  <si>
    <t xml:space="preserve">CONTRATISTA: NOMBRE</t>
  </si>
  <si>
    <t xml:space="preserve">CONTRATISTA: NACIONALIDAD</t>
  </si>
  <si>
    <t xml:space="preserve">OBSERVACIONES</t>
  </si>
  <si>
    <t xml:space="preserve">REFERENCIA_AUTOC</t>
  </si>
  <si>
    <t xml:space="preserve">CODIGO_TIPOCONT</t>
  </si>
  <si>
    <t xml:space="preserve">CONTRATISTA_NACIONALIDAD_AUTOC</t>
  </si>
  <si>
    <t xml:space="preserve">EXISTE PUBLICIDAD_AUTOC</t>
  </si>
  <si>
    <t xml:space="preserve">OBSERVACIONES_AUTOC</t>
  </si>
  <si>
    <t xml:space="preserve">PETICION OFERTAS</t>
  </si>
  <si>
    <t xml:space="preserve">VERSION</t>
  </si>
  <si>
    <t xml:space="preserve">LEY_AUTOC</t>
  </si>
  <si>
    <t xml:space="preserve">SINO</t>
  </si>
  <si>
    <t xml:space="preserve">Tipo de Contrato Menor.</t>
  </si>
  <si>
    <t xml:space="preserve">52021000000497</t>
  </si>
  <si>
    <t xml:space="preserve">Servicio</t>
  </si>
  <si>
    <t xml:space="preserve">Gestión nuevo Front Office Digital mes de enero</t>
  </si>
  <si>
    <t xml:space="preserve">SI</t>
  </si>
  <si>
    <t xml:space="preserve">NO</t>
  </si>
  <si>
    <t xml:space="preserve">006261758P</t>
  </si>
  <si>
    <t xml:space="preserve">FUENTES*BARRIOS,AMPARO</t>
  </si>
  <si>
    <t xml:space="preserve">ES</t>
  </si>
  <si>
    <t xml:space="preserve">AC</t>
  </si>
  <si>
    <t xml:space="preserve">Entid</t>
  </si>
  <si>
    <t xml:space="preserve">Obras</t>
  </si>
  <si>
    <t xml:space="preserve">52021000000572</t>
  </si>
  <si>
    <t xml:space="preserve">Gestión nuevo Front Office Digital mes de Febrero 2021</t>
  </si>
  <si>
    <t xml:space="preserve">Ej</t>
  </si>
  <si>
    <t xml:space="preserve">Servicios</t>
  </si>
  <si>
    <t xml:space="preserve">5202100000120 5</t>
  </si>
  <si>
    <t xml:space="preserve">Gestión nuevo Front Office Digital mes de marzo</t>
  </si>
  <si>
    <t xml:space="preserve">Tipo ent</t>
  </si>
  <si>
    <t xml:space="preserve">Suministro</t>
  </si>
  <si>
    <t xml:space="preserve">5202100000108 0</t>
  </si>
  <si>
    <t xml:space="preserve">Honorarios profesionales por el asesoramiento jurídico en materia de gestión de recursos humanos, correspondiente al mes de diciembre de 2020</t>
  </si>
  <si>
    <t xml:space="preserve">042079654G</t>
  </si>
  <si>
    <t xml:space="preserve">FARIÑA*GUILLEN,JUAN FERNANDO</t>
  </si>
  <si>
    <t xml:space="preserve">Otros</t>
  </si>
  <si>
    <t xml:space="preserve">Z</t>
  </si>
  <si>
    <t xml:space="preserve">52021000000308</t>
  </si>
  <si>
    <t xml:space="preserve">Microsoft Surface Pro Docking Station</t>
  </si>
  <si>
    <t xml:space="preserve">042830849L</t>
  </si>
  <si>
    <t xml:space="preserve">RIESGO*LOPEZ,JOSE MARIA</t>
  </si>
  <si>
    <t xml:space="preserve">52021000000908</t>
  </si>
  <si>
    <t xml:space="preserve">Mantenimiento y consumo despacho Gerente y Presidente: -100 Cafe Lavazza g.e. -300 Minileches -300 Vasos -200 Paletinas -100 Azúcar moreno -100 Azúcar blanca</t>
  </si>
  <si>
    <t xml:space="preserve">042845768B</t>
  </si>
  <si>
    <t xml:space="preserve">BUENO*CAMEJO,ALBERTO</t>
  </si>
  <si>
    <t xml:space="preserve">52021000000568</t>
  </si>
  <si>
    <t xml:space="preserve">Asistencia técnica en oficina de información turística de playa de Inglés. MATERIALES 45 Cable UTP categoría 6 LS0H trenzado balanceado. 8 Módulo alta densidad keystone UTP cat6. 3 Latigillo UTP categoría 6 LS0H 1 mt. de color 1 Cajetín de superficie 80*80 + marco bastidor 3 Placa ventana doble UTP de 45*45 INSTALACIÓN 1 Mano de obra de ampliación punto de red para videoconferencia del despacho del consejero, arreglo de placas rotas de puestos de trabajos y panelado de rj45 ppal.</t>
  </si>
  <si>
    <t xml:space="preserve">042849950F</t>
  </si>
  <si>
    <t xml:space="preserve">SANTOS*GAÑAN,JUAN CARLOS</t>
  </si>
  <si>
    <t xml:space="preserve">52021000000567</t>
  </si>
  <si>
    <t xml:space="preserve">Servicios hosting, mantenimiento y seguridad web #Nuestrograndestino.es Back office para el soporte en WP</t>
  </si>
  <si>
    <t xml:space="preserve">042871051V</t>
  </si>
  <si>
    <t xml:space="preserve">RODRIGO CASQUERO,OSCAR</t>
  </si>
  <si>
    <t xml:space="preserve">52021000000569</t>
  </si>
  <si>
    <t xml:space="preserve">Dominio anual: nuestrograndestino.es - nuestrograndestino.com</t>
  </si>
  <si>
    <t xml:space="preserve">52021000000570</t>
  </si>
  <si>
    <t xml:space="preserve">5202100000120 2</t>
  </si>
  <si>
    <t xml:space="preserve">5202100000128 9</t>
  </si>
  <si>
    <t xml:space="preserve">Gestión de renovación y abono anual de derechos de uso de Onlypult, sotware para la gestión de contenido en RRSS de Turismo de Gran Canaria</t>
  </si>
  <si>
    <t xml:space="preserve">5202100000110 6</t>
  </si>
  <si>
    <t xml:space="preserve">Campaña de promoción turistica" SEMANA SANTA" en Maspalomas Ahora y Mas Eventos Comunicación, consistente en un banner 600X400 px intersticial en exclusiva portada, enlazado a la web del Patronato de Turismo de Gran Canaria, desde el día 22 al 30 de 1.000,00 ¿ marzo 2021.</t>
  </si>
  <si>
    <t xml:space="preserve">043265833G</t>
  </si>
  <si>
    <t xml:space="preserve">REYES*DIAZ,JOSE JULIAN</t>
  </si>
  <si>
    <t xml:space="preserve">52021000000496</t>
  </si>
  <si>
    <t xml:space="preserve">Por la elaboración del Plan de Formación y diseño de acciones formativas para el Turismo de Gran Canaria.</t>
  </si>
  <si>
    <t xml:space="preserve">043366771H</t>
  </si>
  <si>
    <t xml:space="preserve">LORENZO CACERES*MASCAREÑO,ANDRES DEL ROSARIO</t>
  </si>
  <si>
    <t xml:space="preserve">52021000000910</t>
  </si>
  <si>
    <t xml:space="preserve">Material Ferretería: Insecticida eléctrico líquido (Sayonara) Insecticida eléctrico  Sayonara Recambio TF 18 W 6400 K Tasa Ecorae RD208/2005 1L</t>
  </si>
  <si>
    <t xml:space="preserve">043759414M</t>
  </si>
  <si>
    <t xml:space="preserve">MORENO CABRERA,GREGORIO ANGEL</t>
  </si>
  <si>
    <t xml:space="preserve">52021000001001</t>
  </si>
  <si>
    <t xml:space="preserve">10 unid. TF18 W 6400 K 10 unid. TASA ECORAE RD208/2005 1L 5 unid. BOMB. LED 10W E27 806LM 860 BB 1 unid. TOLDO 3.85X5.90M VERDE 1 unid. LLAVIN ACERO COPIA 1 unid. B6216-0H CINTA ADHESIVA 2 CARAS CON MALLA 19MMX5M TRANSPARENTE BLISTER 1 ROLLO</t>
  </si>
  <si>
    <t xml:space="preserve">52021000001002</t>
  </si>
  <si>
    <t xml:space="preserve">6 unid. LLAVIN ACERO COPIA 10 unid. BOMB.PL-C 26w/840 2P 10 unid.  TASA ECORAE RD208/2005 1L</t>
  </si>
  <si>
    <t xml:space="preserve">52021000000462</t>
  </si>
  <si>
    <t xml:space="preserve">COMIDA - FECHA: 20/11/2020 - NOMBRE DEL GRUPO: MERCADO RUSO. NÚMERO DE COMENSALES: 2 PAX. SERVICIO CONTRATADO POR VALENTÍN GONZÁLEZ.</t>
  </si>
  <si>
    <t xml:space="preserve">044305165N</t>
  </si>
  <si>
    <t xml:space="preserve">MARRERO*ORTEGA,JUAN MARIA</t>
  </si>
  <si>
    <t xml:space="preserve">5202100000120 8</t>
  </si>
  <si>
    <t xml:space="preserve">Por la publicidad emitida en Radio Faro y el Digital Faro Canarias. Difusión de 6 cuñas publicitarias de la campaña de promoción del Patronato de Turismo de G.C - Semana Santa</t>
  </si>
  <si>
    <t xml:space="preserve">044307410A</t>
  </si>
  <si>
    <t xml:space="preserve">PEREZ*HERNANDEZ,ESTHER NEREIDA</t>
  </si>
  <si>
    <t xml:space="preserve">52021000000840</t>
  </si>
  <si>
    <t xml:space="preserve">Press Trip Lauren Cary. Exc. Arucas-Teror-Tejeda-Fataga-Maspalomas-Las Palmas de Gran Canaria + Informe</t>
  </si>
  <si>
    <t xml:space="preserve">044310368V</t>
  </si>
  <si>
    <t xml:space="preserve">LEZCANO*MENDOZA,MARIA F.</t>
  </si>
  <si>
    <t xml:space="preserve">52021000000336</t>
  </si>
  <si>
    <t xml:space="preserve">Alquiler de nave industrial situada en la parcela 1, manzana 21-3ª fase del polígono industrial de Arinaga, con frontis a la calle Iris. Destinada a uso de garaje y almacén. Alquiler correspondiente al mes de febrero-2021</t>
  </si>
  <si>
    <t xml:space="preserve">044706112T</t>
  </si>
  <si>
    <t xml:space="preserve">LEON*BETANCOR,VERONICA YASMINA</t>
  </si>
  <si>
    <t xml:space="preserve">52021000000337</t>
  </si>
  <si>
    <t xml:space="preserve">Alquiler de nave industrial situada en la parcela 1, manzana 21-3ª fase del polígono industrial de Arinaga, con frontis a la calle Iris. Destinada a uso de garaje y almacén. Alquiler correspondiente al mes de enero-2021</t>
  </si>
  <si>
    <t xml:space="preserve">52021000000571</t>
  </si>
  <si>
    <t xml:space="preserve">Alquiler de nave industrial situada en la parcela 1, manzana 21-3ª fase del polígono industrial de Arinaga, con frontis a la calle Iris. Destinada a uso de garaje y almacén.</t>
  </si>
  <si>
    <t xml:space="preserve">5202100000110 5</t>
  </si>
  <si>
    <t xml:space="preserve">Alquiler de nave industrial situada en la parcela 1, manzana 21-3ª fase del polígono industrial de Arinaga, con frontis a la calle Iris. Destinada a uso de garaje y almacén. Alquiler correspondiente al mes de abril-2021</t>
  </si>
  <si>
    <t xml:space="preserve">52021000000562</t>
  </si>
  <si>
    <t xml:space="preserve">2 menús degustación</t>
  </si>
  <si>
    <t xml:space="preserve">044719445Q</t>
  </si>
  <si>
    <t xml:space="preserve">SANTIAGO*FUENTES,JUAN</t>
  </si>
  <si>
    <t xml:space="preserve">5202100000107 1</t>
  </si>
  <si>
    <t xml:space="preserve">Tour con la periodista gastronómica Natalia Martínez. Revista ¿Tapas¿</t>
  </si>
  <si>
    <t xml:space="preserve">044745240M</t>
  </si>
  <si>
    <t xml:space="preserve">ALVAREZ*MONTESDEOCA,SELENE MARIA</t>
  </si>
  <si>
    <t xml:space="preserve">52021000000461</t>
  </si>
  <si>
    <t xml:space="preserve">Adaptación cartelas spot #muchoporvivir para Telecinco Adaptación cartelas spot #muchoporvivir para Telecinco</t>
  </si>
  <si>
    <t xml:space="preserve">045331794J</t>
  </si>
  <si>
    <t xml:space="preserve">GARCIA*GALLEGO,PABLO JOSE</t>
  </si>
  <si>
    <t xml:space="preserve">52021000000921</t>
  </si>
  <si>
    <t xml:space="preserve">Redacción y edición de contenidos sección Emprender, revista digital NuestroGranDestino (3 reportajes).</t>
  </si>
  <si>
    <t xml:space="preserve">045332148E</t>
  </si>
  <si>
    <t xml:space="preserve">CASTELLANO*CABRERA,ELENA MARIA</t>
  </si>
  <si>
    <t xml:space="preserve">52021000000458</t>
  </si>
  <si>
    <t xml:space="preserve">- Gestion planificacion y dinamizacion de los perfiles sociales profesionales del Patronato de Turismo desde 21 al 31 de enero de 2021. - Asoesoramiento permanente en comunicación y reputación online.</t>
  </si>
  <si>
    <t xml:space="preserve">045702589W</t>
  </si>
  <si>
    <t xml:space="preserve">VERDE*VILLAR,ALEJANDRA</t>
  </si>
  <si>
    <t xml:space="preserve">52021000000913</t>
  </si>
  <si>
    <t xml:space="preserve">Comunicación digital de la redes sociales profesionales Turismo de Gran Canaria - Gestión, planificación y dinamización de los perfiles profesionales del Patronato de Turismo de Gran Canaria, desde 1 al 28 de febrero de 2021. - Asesoramiento permanente en comunicación y reputación online</t>
  </si>
  <si>
    <t xml:space="preserve">5202100000120 3</t>
  </si>
  <si>
    <t xml:space="preserve">Contenido web para el blog del Plan de Hospitalidad. Marzo 2021: 1 sesión de fotografía.</t>
  </si>
  <si>
    <t xml:space="preserve">045755076A</t>
  </si>
  <si>
    <t xml:space="preserve">RIVERO*CARO,BEATRIZ</t>
  </si>
  <si>
    <t xml:space="preserve">5202100000120 4</t>
  </si>
  <si>
    <t xml:space="preserve">Elaboración de contenidos para el portal turístico grancanaria.com/turismo Marzo 2020. Revisiones y creación de nuevos contenidos Sección Pets Welcome (contenidos para RRSS)</t>
  </si>
  <si>
    <t xml:space="preserve">074886366E</t>
  </si>
  <si>
    <t xml:space="preserve">PACHECO*CASTRO,NOELIA</t>
  </si>
  <si>
    <t xml:space="preserve">52021000000665</t>
  </si>
  <si>
    <t xml:space="preserve">FEBRERO Y MARZO 2021 CONCEPTO: CONTENIDO GRÁFICO PARA NUESTROGRANDESTINO. 5º SESIONES FOTOGRAFICA</t>
  </si>
  <si>
    <t xml:space="preserve">078468910V</t>
  </si>
  <si>
    <t xml:space="preserve">SUAREZ*RAMIREZ,ARCADIO LORENZO</t>
  </si>
  <si>
    <t xml:space="preserve">52021000001288</t>
  </si>
  <si>
    <t xml:space="preserve">2 Tótem interior: 312x624 - video sin sonido Inglés/Castellano 1 Videoplasma: 2880x1080 (o 1920x1080 a 2,67:1) Sonido 1 VideoWall Aeropuerto + Sonido 5 Readaptación Formato + Concepto 12 Animaciones + Textos</t>
  </si>
  <si>
    <t xml:space="preserve">078483123Q</t>
  </si>
  <si>
    <t xml:space="preserve">SEGUI*SICULER,IONE</t>
  </si>
  <si>
    <t xml:space="preserve">52021000000338</t>
  </si>
  <si>
    <t xml:space="preserve">Corrección Presentación alemana Power Point 'Gran Canaria, Gran Destino'</t>
  </si>
  <si>
    <t xml:space="preserve">078521838E</t>
  </si>
  <si>
    <t xml:space="preserve">PARRILLA*RODRIGUEZ,MARIA JOSE</t>
  </si>
  <si>
    <t xml:space="preserve">52021000000968</t>
  </si>
  <si>
    <t xml:space="preserve">Presentación Power Point TourMundial Tarjetones Patronato de Turismo</t>
  </si>
  <si>
    <t xml:space="preserve">5202100000107 6</t>
  </si>
  <si>
    <t xml:space="preserve">TORINO MAGAZINE N. 147 - PRIMAVERA 2021</t>
  </si>
  <si>
    <t xml:space="preserve">10968610013</t>
  </si>
  <si>
    <t xml:space="preserve">AREA SRL</t>
  </si>
  <si>
    <t xml:space="preserve">52021000000533</t>
  </si>
  <si>
    <t xml:space="preserve">ITB BERLIN</t>
  </si>
  <si>
    <t xml:space="preserve">136629714</t>
  </si>
  <si>
    <t xml:space="preserve">MESSE BERLIN GMBH</t>
  </si>
  <si>
    <t xml:space="preserve">DE</t>
  </si>
  <si>
    <t xml:space="preserve">52021000000914</t>
  </si>
  <si>
    <t xml:space="preserve">acquisto Webinar con promozione inclusa in data 20 maggio 2020</t>
  </si>
  <si>
    <t xml:space="preserve">14031121008</t>
  </si>
  <si>
    <t xml:space="preserve">ADV TRAINING SRLS</t>
  </si>
  <si>
    <t xml:space="preserve">IT</t>
  </si>
  <si>
    <t xml:space="preserve">52021000000915</t>
  </si>
  <si>
    <t xml:space="preserve">acquisto webinar del 12 novembre 2020</t>
  </si>
  <si>
    <t xml:space="preserve">52021000000996</t>
  </si>
  <si>
    <t xml:space="preserve">Traducciones,, reuniones, meetings online con varias TO del mercado, consultas, monitoring del Mercado. Seguimiento el proyecto Academia de Gran Canaria.ru,</t>
  </si>
  <si>
    <t xml:space="preserve">335092535</t>
  </si>
  <si>
    <t xml:space="preserve">OZARINSKAIA VIKTORIA</t>
  </si>
  <si>
    <t xml:space="preserve">52021000000997</t>
  </si>
  <si>
    <t xml:space="preserve">Traducciones artículos del blog oficial de PTGC , BB Kiev Ucrainia, día 11.02.21 meetings online Profitravel Tez TOUR, varios TO Belarus, Ucrainia, Rusia, monitoring del mercado. Seguimiento el proyecto formativo para TO y agentes del mercado HOLA, GRAN CANARIA</t>
  </si>
  <si>
    <t xml:space="preserve">52021000000998</t>
  </si>
  <si>
    <t xml:space="preserve">Traducciones artículos de la oficial de PTG para los redes sociales en ruso, meetings online TSU, Pac group, GTT,Profi travel ,monitoring del mercado. Plan anual. De las acciones 2021.</t>
  </si>
  <si>
    <t xml:space="preserve">52021000001263</t>
  </si>
  <si>
    <t xml:space="preserve">Blog PTGC Traducciones textos; entrevistas y grabación video Hoteles Sur de Gran Canaria para redes sociales rusas y Academia MEET Gran Canaria.ru</t>
  </si>
  <si>
    <t xml:space="preserve">52021000000666</t>
  </si>
  <si>
    <t xml:space="preserve">Conference Admissions Tourism Authority Base Price 1 Contact Name: Eduardo Reyes Ojeda Stand Size: 0</t>
  </si>
  <si>
    <t xml:space="preserve">365462636</t>
  </si>
  <si>
    <t xml:space="preserve">INFORMA MARKETS (UK) LIMITED</t>
  </si>
  <si>
    <t xml:space="preserve">GB</t>
  </si>
  <si>
    <t xml:space="preserve">5202100000031 5</t>
  </si>
  <si>
    <t xml:space="preserve">Infogram Business Includes: - Privacy; - Up to 1,000 projects;- 1 million images and icons library;- Download HD images - Premium themes; - Your own logo; - Chart clickability and custom links</t>
  </si>
  <si>
    <t xml:space="preserve">421768427</t>
  </si>
  <si>
    <t xml:space="preserve">PREZI INC</t>
  </si>
  <si>
    <t xml:space="preserve">US</t>
  </si>
  <si>
    <t xml:space="preserve">52021000001003</t>
  </si>
  <si>
    <t xml:space="preserve">Creation of original source video media for Gran Canaria social media montage, Equipment rental ¿ February 2021 Gran Canaria, Canary Islands.</t>
  </si>
  <si>
    <t xml:space="preserve">528522941</t>
  </si>
  <si>
    <t xml:space="preserve">MEDCROFT,JASON TIMOTHY</t>
  </si>
  <si>
    <t xml:space="preserve">52021000001004</t>
  </si>
  <si>
    <t xml:space="preserve">Creation of original source video media for  YouTube channel montage, Equipment rental ¿ January 2021 Gran Canaria, Canary Islands.</t>
  </si>
  <si>
    <t xml:space="preserve">52021000000344</t>
  </si>
  <si>
    <t xml:space="preserve">Campaña Gran Canaria FR invierno - 1</t>
  </si>
  <si>
    <t xml:space="preserve">687503580040001</t>
  </si>
  <si>
    <t xml:space="preserve">TRAVELSLEPS, SARL</t>
  </si>
  <si>
    <t xml:space="preserve">NL</t>
  </si>
  <si>
    <t xml:space="preserve">52021000000456</t>
  </si>
  <si>
    <t xml:space="preserve">Campaña Gran Canaria FR invierno - 2</t>
  </si>
  <si>
    <t xml:space="preserve">52021000000995</t>
  </si>
  <si>
    <t xml:space="preserve">Reference:Q-00212429, Subscription Period: 1-Apr-2021 - 31-Mar-2022 SRS Analyser</t>
  </si>
  <si>
    <t xml:space="preserve">730859520</t>
  </si>
  <si>
    <t xml:space="preserve">LNRS DATA SERVICES LTD</t>
  </si>
  <si>
    <t xml:space="preserve">52021000000922</t>
  </si>
  <si>
    <t xml:space="preserve">Creator License. Renewal Online. Período 18 de junio 2021 al 17 de junio 2022.</t>
  </si>
  <si>
    <t xml:space="preserve">9852004O</t>
  </si>
  <si>
    <t xml:space="preserve">TABLEAU INTERNATIONAL, UNLIMITED COMPANY</t>
  </si>
  <si>
    <t xml:space="preserve">IE</t>
  </si>
  <si>
    <t xml:space="preserve">52021000000531</t>
  </si>
  <si>
    <t xml:space="preserve">ESTANCIA  /AD/DDJB/TI,PERE AURELL BOVE,15/01/2021,22/01/2021 ESTANCIA  /AD/DDJB/TI,RAGNA CATHELIJNE DEBATS,15/01/2021,22/01/2021</t>
  </si>
  <si>
    <t xml:space="preserve">A07632474</t>
  </si>
  <si>
    <t xml:space="preserve">RIUSA II S.A.</t>
  </si>
  <si>
    <t xml:space="preserve">5202100000126 7</t>
  </si>
  <si>
    <t xml:space="preserve">(B) Total Small Black &amp; White (113) 49018 49018 IR C1325IF MODEL RME07708 *PATRONATO DE TURISMO, ., CALLE TRIANA 93 PLTA 4, 35002, LAS PALMAS DE GRAN CANARIA 928219606 FERNANDO CARDOSO (B) Total Small Colour (123) 32731 32731 IR C1325IF MODEL RME07708 *PATRONATO DE TURISMO, ., CALLE TRIANA 93 PLTA 4, 35002, LAS PALMAS DE GRAN CANARIA 928219606 FERNANDO CARDOSO DEVICE MANAGEMENT, NBD REACTION, 8X5 iR ADV C5045I MODEL GPV32038 *PATRONATO DE TURISMO, ., CALLE TRIANA 93 PLTA 4, 35002, LAS PALMAS D</t>
  </si>
  <si>
    <t xml:space="preserve">A28122125</t>
  </si>
  <si>
    <t xml:space="preserve">CANON ESPAÑA, S.A.</t>
  </si>
  <si>
    <t xml:space="preserve">5202100000126 9</t>
  </si>
  <si>
    <t xml:space="preserve">(B) Total Small Black &amp; White (113) 49018 49616 IR C1325IF MODEL RME07708 *PATRONATO DE TURISMO, ., CALLE TRIANA 93 PLTA 4, 35002, LAS PALMAS DE GRAN CANARIA 928219606 FERNANDO CARDOSO (B) Total Small Colour (123) 32731 33983 IR C1325IF MODEL RME07708 *PATRONATO DE TURISMO, ., CALLE TRIANA 93 PLTA 4, 35002, LAS PALMAS DE GRAN CANARIA 928219606 FERNANDO CARDOSO DEVICE MANAGEMENT, NBD REACTION, 8X5 iR ADV C5045I MODEL GPV32038 *PATRONATO DE TURISMO, ., CALLE TRIANA 93 PLTA 4, 35002, LAS PALMAS D</t>
  </si>
  <si>
    <t xml:space="preserve">52021000000467</t>
  </si>
  <si>
    <t xml:space="preserve">Periodico La Provincia del 2 de enero al 31 de diciembre 2021 (LUNES A VIERNES) Periodico La Provincia del 2 de enero al 31 de diciembre 2021 (SABADOS) Periodico La Provincia del 2 de enero al 31 de diciembre 2021 (DOMINGOS)</t>
  </si>
  <si>
    <t xml:space="preserve">A35002278</t>
  </si>
  <si>
    <t xml:space="preserve">EDITORIAL PRENSA CANARIA, S.A.</t>
  </si>
  <si>
    <t xml:space="preserve">52021000000310</t>
  </si>
  <si>
    <t xml:space="preserve">SUSCRIPCION CANARIAS7 ENERO 2021 SUSCRIPCION CANARIAS7 FEBRERO 2021 SUSCRIPCION CANARIAS7 MARZO 2021 SUSCRIPCION CANARIAS7 ABRIL 2021 SUSCRIPCION CANARIAS7 MAYO 2021 SUSCRIPCION CANARIAS7 JUNIO 2021 SUSCRIPCION CANARIAS7 JULIO 2021 SUSCRIPCION CANARIAS7 AGOSTO 2021 SUSCRIPCION CANARIAS7 SEPTIEMBRE 2021 SUSCRIPCION CANARIAS7 OCTUBRE 2021 SUSCRIPCION CANARIAS7 NOVIEMBRE 2021 SUSCRIPCION CANARIAS7 DICIEMBRE 2021</t>
  </si>
  <si>
    <t xml:space="preserve">A35054519</t>
  </si>
  <si>
    <t xml:space="preserve">INFORMACIONES CANARIAS, S.A.</t>
  </si>
  <si>
    <t xml:space="preserve">52021000000560</t>
  </si>
  <si>
    <t xml:space="preserve">ALOJAMIENTO DUI -PC CAPELL GIL, PAU - 10-16/02/21</t>
  </si>
  <si>
    <t xml:space="preserve">A35062116</t>
  </si>
  <si>
    <t xml:space="preserve">TOURIN EUROPEO, S.A.</t>
  </si>
  <si>
    <t xml:space="preserve">52021000000561</t>
  </si>
  <si>
    <t xml:space="preserve">ALOJAMIENTO DUI - PC SALANOVA CARRERAS ROGER 10-16/02/21</t>
  </si>
  <si>
    <t xml:space="preserve">52021000000345</t>
  </si>
  <si>
    <t xml:space="preserve">AÑO 2021 21969 - MANTENIMIENTO DOMINIO ANUAL turismograncanaria.com / turismograncanaria.es - Usuario:patropv 33872 - AVANT PACK HOSTING BASIC AÑO ATT. D. FERNANDO CARDOSO- Usuario:turimail 102786 - AVANT PACK HOSTING MAIL AÑO ATT. D. FERNANDO CARDOSO 34390 - ALOJAMIENTO RACK CPDC 1U ATT. D. FERNANDO CARDOSO- Usuario:u034390</t>
  </si>
  <si>
    <t xml:space="preserve">A35376813</t>
  </si>
  <si>
    <t xml:space="preserve">IDECNET, S.A.</t>
  </si>
  <si>
    <t xml:space="preserve">52021000000528</t>
  </si>
  <si>
    <t xml:space="preserve">Publicidad: C0000000004  PATRONATO DE TURISMO DE CANARIAS - 31/12/2020</t>
  </si>
  <si>
    <t xml:space="preserve">A36600815</t>
  </si>
  <si>
    <t xml:space="preserve">FARO DE VIGO, S.A.U.</t>
  </si>
  <si>
    <t xml:space="preserve">52021000000341</t>
  </si>
  <si>
    <t xml:space="preserve">Tienda (Tipo General)</t>
  </si>
  <si>
    <t xml:space="preserve">A38453809</t>
  </si>
  <si>
    <t xml:space="preserve">DISA RED DE SERVICIOS PETROLIFEROS, S.A.</t>
  </si>
  <si>
    <t xml:space="preserve">52021000000408</t>
  </si>
  <si>
    <t xml:space="preserve">Sin plomo 98 (G) Disa Max Gasoil</t>
  </si>
  <si>
    <t xml:space="preserve">52021000000409</t>
  </si>
  <si>
    <t xml:space="preserve">Disa Eco Gasoil Disa Max Gasoil</t>
  </si>
  <si>
    <t xml:space="preserve">52021000000842</t>
  </si>
  <si>
    <t xml:space="preserve">Lavados (G) Tienda (Tipo General)</t>
  </si>
  <si>
    <t xml:space="preserve">5202100000122 7</t>
  </si>
  <si>
    <t xml:space="preserve">Lavados (G)</t>
  </si>
  <si>
    <t xml:space="preserve">5202100000109 9</t>
  </si>
  <si>
    <t xml:space="preserve">CAMPAÑA PROMOCIONAL/CON.2020RESP.VALETIN GONZALEZ</t>
  </si>
  <si>
    <t xml:space="preserve">A48115638</t>
  </si>
  <si>
    <t xml:space="preserve">VIAJES EROSKI, SA</t>
  </si>
  <si>
    <t xml:space="preserve">52021000000334</t>
  </si>
  <si>
    <t xml:space="preserve">ASCENSOR Descripción del artículo:	EU Contrato de Ascensores Excellence Mantenimiento de	2021-01-01 a 2021-01-31 Dirección:		EDIFICIO PRESIDENCIA Calle Triana 93 35002 Las Palmas de Gran Canaria Las Palmas</t>
  </si>
  <si>
    <t xml:space="preserve">A50001726</t>
  </si>
  <si>
    <t xml:space="preserve">SCHINDLER, S.A.</t>
  </si>
  <si>
    <t xml:space="preserve">52021000000335</t>
  </si>
  <si>
    <t xml:space="preserve">ASCENSOR Descripción del artículo:	EU Contrato de Ascensores Excellence Mantenimiento de	2021-02-01 a 2021-02-28 Dirección:		EDIFICIO PRESIDENCIA Calle Triana 93 35002 Las Palmas de Gran Canaria Las Palmas</t>
  </si>
  <si>
    <t xml:space="preserve">52021000000837</t>
  </si>
  <si>
    <t xml:space="preserve">ASCENSOR Descripción del artículo:	EU Contrato de Ascensores Excellence Mantenimiento de	2021-03-01 a 2021-03-31 Dirección:		EDIFICIO PRESIDENCIA Calle Triana 93 35002 Las Palmas de Gran Canaria Las Palmas</t>
  </si>
  <si>
    <t xml:space="preserve">52021000001101</t>
  </si>
  <si>
    <t xml:space="preserve">ASCENSOR Descripción del artículo:	EU Contrato de Ascensores Excellence Mantenimiento de	2021-04-01 a 2021-04-30 Dirección:		EDIFICIO PRESIDENCIA Calle Triana 93 35002 Las Palmas de Gran Canaria Las Palmas</t>
  </si>
  <si>
    <t xml:space="preserve">52021000000333</t>
  </si>
  <si>
    <t xml:space="preserve">SERVICIOS TECNOLOGÍA GESTIONA: CUOTA ANUAL ESFIRMA - SERVICIOS DE CERTIFICACIÓN</t>
  </si>
  <si>
    <t xml:space="preserve">A50878842</t>
  </si>
  <si>
    <t xml:space="preserve">ESPUBLICO SERVICIOS PARA LA ADMINISTRACION, SA</t>
  </si>
  <si>
    <t xml:space="preserve">52021000000823</t>
  </si>
  <si>
    <t xml:space="preserve">PAGINA CNTRAVELER</t>
  </si>
  <si>
    <t xml:space="preserve">A78557758</t>
  </si>
  <si>
    <t xml:space="preserve">EDICIONES CONDE NAST, S.A.</t>
  </si>
  <si>
    <t xml:space="preserve">5202100000125 0</t>
  </si>
  <si>
    <t xml:space="preserve">Aranzadi Fusión Instituciones Premiun LIC.ARANZ.FUSION INSTITUCIONES PLATINUM</t>
  </si>
  <si>
    <t xml:space="preserve">A81962201</t>
  </si>
  <si>
    <t xml:space="preserve">EDITORIAL ARANZADI, S.A.</t>
  </si>
  <si>
    <t xml:space="preserve">5202100000105 4</t>
  </si>
  <si>
    <t xml:space="preserve">PÁGINA+NOTA DE PRENSA PAGINA INTERIOR REVISTA CICLISMO A FONDO.Servicio pedido por PRODUCTO.Saro Arencibia</t>
  </si>
  <si>
    <t xml:space="preserve">A82090952</t>
  </si>
  <si>
    <t xml:space="preserve">MOTORPRESS  IBERICA S.A</t>
  </si>
  <si>
    <t xml:space="preserve">5202100000105 5</t>
  </si>
  <si>
    <t xml:space="preserve">52021000000309</t>
  </si>
  <si>
    <t xml:space="preserve">SUMI06:Climatización SUMI07:Residuos Solidos SUMF02:Suministro Agua TELE06:Utl.línea centralita Analóg/Digital Aena TELE06:Utl.línea centralita Analóg/Digital Aena TELF05:Util.línea p/p en cobre baja velocidad</t>
  </si>
  <si>
    <t xml:space="preserve">A86212420</t>
  </si>
  <si>
    <t xml:space="preserve">AENA AEROPUERTOS, S.A.</t>
  </si>
  <si>
    <t xml:space="preserve">52021000000530</t>
  </si>
  <si>
    <t xml:space="preserve">TELE47:Consumos tno linea Centralita AENA (UND) SUMI01:Suministro Luz medido por contador</t>
  </si>
  <si>
    <t xml:space="preserve">52021000000532</t>
  </si>
  <si>
    <t xml:space="preserve">52021000000535</t>
  </si>
  <si>
    <t xml:space="preserve">52021000000539</t>
  </si>
  <si>
    <t xml:space="preserve">52021000000911</t>
  </si>
  <si>
    <t xml:space="preserve">SUMI01:Suministro Luz medido por contador</t>
  </si>
  <si>
    <t xml:space="preserve">52021000000999</t>
  </si>
  <si>
    <t xml:space="preserve">SUMI06:Climatización SUMI07:Residuos Solidos SUMF02:Suministro Agua TELE06:Utl.línea centralita Analóg/Digital Aena TELE06:Utl.línea centralita Analóg/Digital Aena TELF05:Util.línea p/p en cobre baja velocidad TELE03:Utilización pares telefónicos de Aena</t>
  </si>
  <si>
    <t xml:space="preserve">52021000001000</t>
  </si>
  <si>
    <t xml:space="preserve">TELE01:Alta línea telefónica Analógica operador TELE03:Utilización pares telefónicos de Aena</t>
  </si>
  <si>
    <t xml:space="preserve">5202100000125 1</t>
  </si>
  <si>
    <t xml:space="preserve">52021000000540</t>
  </si>
  <si>
    <t xml:space="preserve">Entrega de 24 botellas de vino de Gran Canaria a UNAV (Unión Nacional de Agentes de Viajes) en el congreso celebrado en HOtel Santa Catalina</t>
  </si>
  <si>
    <t xml:space="preserve">B01880194</t>
  </si>
  <si>
    <t xml:space="preserve">DANLEICAN, SOCIEDAD LIMITADA</t>
  </si>
  <si>
    <t xml:space="preserve">52021000000563</t>
  </si>
  <si>
    <t xml:space="preserve">Productos enviados a Isarel. (50 paquetes de café de Agaete y 50 botes de Flor de Sal de Gran Canaria)</t>
  </si>
  <si>
    <t xml:space="preserve">52021000000457</t>
  </si>
  <si>
    <t xml:space="preserve">CHECA ALGARRA, OSCAR, Reser.Nº: 44804593, ALOJAMIENTO 12/12/2020 CHECA ALGARRA, OSCAR, Reser.Nº: 44804593, ALOJAMIENTO 13/12/2020 CHECA ALGARRA, OSCAR, Reser.Nº: 44804593, ALOJAMIENTO 14/12/2020 CHECA ALGARRA, OSCAR, Reser.Nº: 44804593, ALOJAMIENTO 15/12/2020</t>
  </si>
  <si>
    <t xml:space="preserve">B07548696</t>
  </si>
  <si>
    <t xml:space="preserve">BARCELO ARRENDAMIENTOS HOTELEROS SL</t>
  </si>
  <si>
    <t xml:space="preserve">52021000000966</t>
  </si>
  <si>
    <t xml:space="preserve">EVENTO DESTINOS NACIONALES 2021 PARA EL AAVV _ HOSTELTUR</t>
  </si>
  <si>
    <t xml:space="preserve">B07563729</t>
  </si>
  <si>
    <t xml:space="preserve">IDEAS Y PUBLICIDAD DE BALEARES S.L.</t>
  </si>
  <si>
    <t xml:space="preserve">52021000000912</t>
  </si>
  <si>
    <t xml:space="preserve">ACCION DE MARKETING Y COMUNICACION EN ACCION DE TURISMO ACTIVO DE ENERO-FEBRERO 2021 PARA GRAN CANARIA EN LA REVISTA DIGITAL KISSTHEMOUNTAIN.SERVICIO PEDIDO POR PRODUCTO TURISTICO-SARO ARENCIBIA. PUBLICIDAD PAGINA COMPLETA NUMERO ENE-FEB EN REVISTA KISSTHEMOUNTAIN (x1). ARTICULO EDITORIAL NUMERO ENE-FEB EN REVISTA KISSTHEMOUNTAIN. LA ROCA CALIENTE. LOS HNOS POU EN G.C.POSTS EN INSTAGRAM Y FACEBOOK KISSTHEMOUNTAIN MESES DE ENERO Y FEBRERO(x7-2 SIN CARGO). PLATAFORMA KISSTHEMOUNTAIN.COM ARTICULO E</t>
  </si>
  <si>
    <t xml:space="preserve">B19682038</t>
  </si>
  <si>
    <t xml:space="preserve">KISSTHEMOUNTAIN, SL</t>
  </si>
  <si>
    <t xml:space="preserve">52021000000493</t>
  </si>
  <si>
    <t xml:space="preserve">DE VIAJES / CONTRAPORTADA / GRAN CANARIA</t>
  </si>
  <si>
    <t xml:space="preserve">B31008212</t>
  </si>
  <si>
    <t xml:space="preserve">HEARST ESPAÑA S.L.</t>
  </si>
  <si>
    <t xml:space="preserve">52021000000313</t>
  </si>
  <si>
    <t xml:space="preserve">BOTE 1 LT. MASSLIMP VIRCOL C/PULVERIZADO Ref.: L6400041 PACK 6u MEDIOECOPASTA 2C REF. 605067/605042</t>
  </si>
  <si>
    <t xml:space="preserve">B35011675</t>
  </si>
  <si>
    <t xml:space="preserve">CAVAS CATALANAS, S.L.</t>
  </si>
  <si>
    <t xml:space="preserve">52021000000498</t>
  </si>
  <si>
    <t xml:space="preserve">DOSIFICADOR 1 LT. DEB PULS.ROJO ALCOHOL CAJA 6 UD. 1 LT. INSTANT FOAM COMPLETE PRODUCTO EN ESPUMA</t>
  </si>
  <si>
    <t xml:space="preserve">5202100000049 8</t>
  </si>
  <si>
    <t xml:space="preserve">52021000000919</t>
  </si>
  <si>
    <t xml:space="preserve">PATRONATO DE TURISMO DE GRAN CANARIA - ALMACEN ARINAGA, C.I.TURISMO, PATRONATO Y OFICINA CRUZ DE TEJEDA</t>
  </si>
  <si>
    <t xml:space="preserve">B35065036</t>
  </si>
  <si>
    <t xml:space="preserve">FAYCANES, S.L.</t>
  </si>
  <si>
    <t xml:space="preserve">52021000000529</t>
  </si>
  <si>
    <t xml:space="preserve">ACUERDO PATRONATO TURISMO DE GRAN CANARIA</t>
  </si>
  <si>
    <t xml:space="preserve">B35074681</t>
  </si>
  <si>
    <t xml:space="preserve">LA OPINION DE LA CORUÑA, S.L.U.</t>
  </si>
  <si>
    <t xml:space="preserve">52021000000950</t>
  </si>
  <si>
    <t xml:space="preserve">MANGUITO UNION PE DE  25</t>
  </si>
  <si>
    <t xml:space="preserve">B35075894</t>
  </si>
  <si>
    <t xml:space="preserve">SUR AGRO, S.L.</t>
  </si>
  <si>
    <t xml:space="preserve">52021000000318</t>
  </si>
  <si>
    <t xml:space="preserve">SOPLADOR BGA57 STIHL PULVERIZADOR A PRESION AIRMEC 2 LT LINTERNA LED COB.FRONTAL 3W</t>
  </si>
  <si>
    <t xml:space="preserve">B35099506</t>
  </si>
  <si>
    <t xml:space="preserve">FERRETERIA GERMAN MEDINA, S.L.</t>
  </si>
  <si>
    <t xml:space="preserve">5202100000031 8</t>
  </si>
  <si>
    <t xml:space="preserve">52021000000319</t>
  </si>
  <si>
    <t xml:space="preserve">ARCO SIERRA BAHCO 319 TIJERA PVC 42 MM PAMACON PM1098</t>
  </si>
  <si>
    <t xml:space="preserve">52021000000954</t>
  </si>
  <si>
    <t xml:space="preserve">LLAVE TISO BAHCO-142</t>
  </si>
  <si>
    <t xml:space="preserve">52021000000955</t>
  </si>
  <si>
    <t xml:space="preserve">ML TUBO POLIETILENO 25 MM. 10A</t>
  </si>
  <si>
    <t xml:space="preserve">52021000000962</t>
  </si>
  <si>
    <t xml:space="preserve">EXTRACTOR AXIAL B-10 PLUS</t>
  </si>
  <si>
    <t xml:space="preserve">5202100000125 2</t>
  </si>
  <si>
    <t xml:space="preserve">ROLLO TEFLON ENLACE ARMETAL/ITAP LATON 25-3/4 M VALVULA PASO 3/4" BOYA PLASTICA 16CM ENLACE POLIETILENO 25MM. PALETINA M/NARANJA 1,5" 40MM. LIJA TELA SUPER-FLEX 40  ROJA METRO LLAVE INGLESA BAHCO CENTRAL 15" CROMAD TIJERA CORTASETOS UNIV.C/M ACERO BAHCO LLAVE INGLESA BAHCO CENTRAL 12" CROMO LLAVE INGLESA BAHCO CENTRAL 15" CROMAD</t>
  </si>
  <si>
    <t xml:space="preserve">520210000012 52</t>
  </si>
  <si>
    <t xml:space="preserve">520210000010 43</t>
  </si>
  <si>
    <t xml:space="preserve">RENOVACION MARCA RENOVACION MARCA</t>
  </si>
  <si>
    <t xml:space="preserve">B35323443</t>
  </si>
  <si>
    <t xml:space="preserve">ORTEGA Y ASOCIADOS PATENTES Y MARCAS, S.L.</t>
  </si>
  <si>
    <t xml:space="preserve">520210000010 4 3</t>
  </si>
  <si>
    <t xml:space="preserve">52021000000953</t>
  </si>
  <si>
    <t xml:space="preserve">Servicios de taller correspondientes al vehículo Volkswagen Golf con matrícula E6729KPV y bastidor WVWZZZAUZJP169651. Trabajos realizados: inspección con cambio de aceite (flexible), sustitución del filtro de polen.</t>
  </si>
  <si>
    <t xml:space="preserve">B35381672</t>
  </si>
  <si>
    <t xml:space="preserve">DOMINGO ALONSO GRAN CANARIA, S.L.U</t>
  </si>
  <si>
    <t xml:space="preserve">5202100000105 6</t>
  </si>
  <si>
    <t xml:space="preserve">Estancia 19-23.03.21 en Oasis Beach Maspalomas SL de Dirk Alexander Baumgartl y Rainer Josef Eckmaier</t>
  </si>
  <si>
    <t xml:space="preserve">B35453497</t>
  </si>
  <si>
    <t xml:space="preserve">OASIS BEACH MASPALOMAS, S.L.</t>
  </si>
  <si>
    <t xml:space="preserve">5202100000126 2</t>
  </si>
  <si>
    <t xml:space="preserve">CONSTRUCCIÓN E INSTALACIÓN DE UNA CAJA CERRADA TIPO HARD TOP FABRICADA CON PANELES SANDWICH DE FIBRA DE VIDRIO. HERRAJES, MARCOS Y CERRADURAS EN ACERO INOX. ARMARIO EN LA ZONA DELANTERA CON PUERTAS LATERALES Y UN PORTON TRASERO CON AMORTIGUADORES. PISO REFORZADO ANCLADO DE LADO A LADO EN LA CAROCERIA ORIGEN. HOMOLOGACION</t>
  </si>
  <si>
    <t xml:space="preserve">B35515899</t>
  </si>
  <si>
    <t xml:space="preserve">JOSE SANTANA FARIAS JASPE SL</t>
  </si>
  <si>
    <t xml:space="preserve">52021000000662</t>
  </si>
  <si>
    <t xml:space="preserve">TRAIL ZONE LONA PARA STAND 6X2,5 M MONTAJE / DESMONTAJE EN EXPOMELONERAS</t>
  </si>
  <si>
    <t xml:space="preserve">B35528389</t>
  </si>
  <si>
    <t xml:space="preserve">BASE &amp; NETWORK, S.L.</t>
  </si>
  <si>
    <t xml:space="preserve">52021000001005</t>
  </si>
  <si>
    <t xml:space="preserve">PAULA SL. ZONA VIDEOVIGILADA DIN A4 PVC 5 MM ROTULADA ZONA TEMPERATURA  DIN A4 CARTON PLUMA 5 MM ROTULADA</t>
  </si>
  <si>
    <t xml:space="preserve">52021000000845</t>
  </si>
  <si>
    <t xml:space="preserve">SWITCH 8 PUERTOS RJ45 UBIQUITI 10/100/1000 POE COMMENT|SOBREMESA</t>
  </si>
  <si>
    <t xml:space="preserve">B35530435</t>
  </si>
  <si>
    <t xml:space="preserve">SERVI TECNI CANARIAS, S.L.</t>
  </si>
  <si>
    <t xml:space="preserve">5202100000110 0</t>
  </si>
  <si>
    <t xml:space="preserve">AURICULAR BLUETOOTH JABRA STEALTH UC COMMENT|Dongle Bluetooth nano compatible con UC. COMMENT|TecnologÃÂ­a Noise Blackout: sonido alta definiciÃÂ³n COMMENT|y cancelaciÃÂ³n de ruido. COMMENT|DiseÃÂ±o discreto y ligero. COMMENT|BotÃÂ³n dedicado para control de voz. COMMENT|FÃÂ¡cil sincronizaciÃÂ³n con NFC. COMMENT|Avisos por voz en inglÃÂ©s.</t>
  </si>
  <si>
    <t xml:space="preserve">5202100000113 5</t>
  </si>
  <si>
    <t xml:space="preserve">EMISION 70 CUÑAS Y PUBLICACION BANNER</t>
  </si>
  <si>
    <t xml:space="preserve">B35616648</t>
  </si>
  <si>
    <t xml:space="preserve">RADIODIFUSION SOL, S.L.</t>
  </si>
  <si>
    <t xml:space="preserve">52021000000537</t>
  </si>
  <si>
    <t xml:space="preserve">Renovación del dominio grancanaria.travel Renovación de dominio grancanaria.eu Gastos gestión renovación dominios</t>
  </si>
  <si>
    <t xml:space="preserve">B35623206</t>
  </si>
  <si>
    <t xml:space="preserve">VIRTUAL BUSINESS EUROPA, S.L.</t>
  </si>
  <si>
    <t xml:space="preserve">52021000000463</t>
  </si>
  <si>
    <t xml:space="preserve">Estancia en nave almacenamiento guardamuebles del PIT Maspalomas ENERO 2021</t>
  </si>
  <si>
    <t xml:space="preserve">B35705979</t>
  </si>
  <si>
    <t xml:space="preserve">PROMEDIA EXCLUSIVAS PUBLICITARIAS, S.L.</t>
  </si>
  <si>
    <t xml:space="preserve">52021000000964</t>
  </si>
  <si>
    <t xml:space="preserve">Estancia en nave almacenamiento guardamuebles del PIT Maspalomas FEBRERO 2021</t>
  </si>
  <si>
    <t xml:space="preserve">5202100000109 8</t>
  </si>
  <si>
    <t xml:space="preserve">Photoshop for teams Multi European Languages Team Licensing Subscription New</t>
  </si>
  <si>
    <t xml:space="preserve">B35736321</t>
  </si>
  <si>
    <t xml:space="preserve">VELORCIOS, S.L.</t>
  </si>
  <si>
    <t xml:space="preserve">52021000000960</t>
  </si>
  <si>
    <t xml:space="preserve">Biofloor limpiador bactericida 25L. Bsa. Basura 90x120 10 serv. gal150 STAR Bsa. Basura 52x60 20 serv. negra</t>
  </si>
  <si>
    <t xml:space="preserve">B35747237</t>
  </si>
  <si>
    <t xml:space="preserve">CERADI CANARIAS SL</t>
  </si>
  <si>
    <t xml:space="preserve">52021000000559</t>
  </si>
  <si>
    <t xml:space="preserve">GRABACION AUDIOVISUAL DE UN PASEO POR CANARIAS GRABACION EN ARTENARA</t>
  </si>
  <si>
    <t xml:space="preserve">B35751130</t>
  </si>
  <si>
    <t xml:space="preserve">D AQUINO RADIO, S.L.</t>
  </si>
  <si>
    <t xml:space="preserve">52021000000916</t>
  </si>
  <si>
    <t xml:space="preserve">ALQUILER DE COCHE POR 8 DIAS , SOLICITADO POR LA TECNICO JUANA ROSA ALEMAN , DESDE 28-02 HASTA 08-03-2021 , PARA INFLUENCER LAUREN CARRY</t>
  </si>
  <si>
    <t xml:space="preserve">B35784446</t>
  </si>
  <si>
    <t xml:space="preserve">AUTOS TIRMA CANARIAS SL</t>
  </si>
  <si>
    <t xml:space="preserve">52021000000307</t>
  </si>
  <si>
    <t xml:space="preserve">SERVICIO DE ALQUILER DE LA IMAGEN DE LA WEBCAM PLAYA DE MASPALOMAS</t>
  </si>
  <si>
    <t xml:space="preserve">B35891738</t>
  </si>
  <si>
    <t xml:space="preserve">HAYTUDATANA, SL</t>
  </si>
  <si>
    <t xml:space="preserve">52021000000824</t>
  </si>
  <si>
    <t xml:space="preserve">5202100000105 2</t>
  </si>
  <si>
    <t xml:space="preserve">5202100000105 3</t>
  </si>
  <si>
    <t xml:space="preserve">52021000000847</t>
  </si>
  <si>
    <t xml:space="preserve">Envío de brutos del Archivo de video a terceros</t>
  </si>
  <si>
    <t xml:space="preserve">B35939305</t>
  </si>
  <si>
    <t xml:space="preserve">KIMEDIA AUDIOVISUALES, S.L.</t>
  </si>
  <si>
    <t xml:space="preserve">52021000000300</t>
  </si>
  <si>
    <t xml:space="preserve">Albarán Nº: ALV20/00395 SERVICIO DE APOYO LEY 9/2017 DE CONTRATOS DEL SECTOR PÚBLICO: SERVICIO DE REMOTO EN EL USO DE LA PLATAFORMA DE CONTRATACIÓN DEL SECTOR PÚBLICO DICIEMBRE 2020</t>
  </si>
  <si>
    <t xml:space="preserve">B38437166</t>
  </si>
  <si>
    <t xml:space="preserve">OPEN CANARIAS, S.L.</t>
  </si>
  <si>
    <t xml:space="preserve">52021000000469</t>
  </si>
  <si>
    <t xml:space="preserve">Facturación del hito Nº: ENERO 2021 SERVICIO DE APOYO LEY 9/2017 DE CONTRATOS DEL SECTOR PÚBLICO: SERVICIO DE REMOTO EN EL USO DE LA PLATAFORMA DE CONTRATACIÓN DEL SECTOR PÚBLICO</t>
  </si>
  <si>
    <t xml:space="preserve">52021000000664</t>
  </si>
  <si>
    <t xml:space="preserve">FEBRERO 2021 SERVICIO DE APOYO LEY 9/2017 DE CONTRATOS DEL SECTOR PÚBLICO: SERVICIO DE REMOTO EN EL USO DE LA PLATAFORMA DE CONTRATACIÓN DEL SECTOR PÚBLICO</t>
  </si>
  <si>
    <t xml:space="preserve">5202100000129 0</t>
  </si>
  <si>
    <t xml:space="preserve">MARZO 2021 SERVICIO DE APOYO LEY 9/2017 DE CONTRATOS DEL SECTOR PÚBLICO: SERVICIO DE REMOTO EN EL USO DE LA PLATAFORMA DE CONTRATACIÓN DEL SECTOR PÚBLICO</t>
  </si>
  <si>
    <t xml:space="preserve">5202100000113 6</t>
  </si>
  <si>
    <t xml:space="preserve">Sesión de formación mediante videoconferencia sobre la actualización de datos de un cuadro de mando de la Encuesta sobre el Gasto Turístico(EGT) mediante Tableau Prep y Tableau Desktoop y su publicación online en Tableau Online/Tableau Public, y generación de una nueva variable de segmentación del turista para su utilización como variable de perfilado de los turistas en el mencionado cuadro de mandos. Incluye tambien Diseño de nuevos iconos de actividades realizadas e incorporacion en cuadro de</t>
  </si>
  <si>
    <t xml:space="preserve">B38464798</t>
  </si>
  <si>
    <t xml:space="preserve">SERVICIOS AVANZADOS DE OPINION SL</t>
  </si>
  <si>
    <t xml:space="preserve">5202100000126 4</t>
  </si>
  <si>
    <t xml:space="preserve">SEGURIDAD HIGIENE ERGO Y PSI V. COLECTIVA DE LA SALUD V.INDIVIDUAL DE LA SALUD</t>
  </si>
  <si>
    <t xml:space="preserve">B57383481</t>
  </si>
  <si>
    <t xml:space="preserve">PREVIS GESTION DE RIESGOS, S.L.U.</t>
  </si>
  <si>
    <t xml:space="preserve">520210000012 64</t>
  </si>
  <si>
    <t xml:space="preserve">520210000012 65</t>
  </si>
  <si>
    <t xml:space="preserve">5202100000 126 5</t>
  </si>
  <si>
    <t xml:space="preserve">520210000012 66</t>
  </si>
  <si>
    <t xml:space="preserve">520210000012 6 6</t>
  </si>
  <si>
    <t xml:space="preserve">5202100000 1268</t>
  </si>
  <si>
    <t xml:space="preserve">5202100000 126 8</t>
  </si>
  <si>
    <t xml:space="preserve">52021000000907</t>
  </si>
  <si>
    <t xml:space="preserve">TURISMO DE GRAN CANARIA.  ESPECIAL ESCAPATE CERCA PRENSA IBERICA . Encargado por  PABLO LLINARES. GERENTE DEL PATRONATO.  PUBLICADO EL 06-11-2020 ( 1 PAG. COLOR + 1.000.000 DE IMPRESIONES ROBAPÁGINA O BILLBORD</t>
  </si>
  <si>
    <t xml:space="preserve">B57447849</t>
  </si>
  <si>
    <t xml:space="preserve">PRENSA IBERICA 360, S.L.U.</t>
  </si>
  <si>
    <t xml:space="preserve">52021000000993</t>
  </si>
  <si>
    <t xml:space="preserve">Viajar.com_GRAN CANARIA - Servicio contratado por Jorge Kahr Stenger Delegado Comercial de los Mercados Nacional y Portugués</t>
  </si>
  <si>
    <t xml:space="preserve">52021000000994</t>
  </si>
  <si>
    <t xml:space="preserve">Revista VIAJAR_GRAN CANARIA. La persona que firma la orden es Jorge Kahr Stenger</t>
  </si>
  <si>
    <t xml:space="preserve">52021000000564</t>
  </si>
  <si>
    <t xml:space="preserve">CAMPAÑA EN MALLORCA ZEITUNG PATRONATO DE TURISMO DE GRAN CANARIA</t>
  </si>
  <si>
    <t xml:space="preserve">B59037507</t>
  </si>
  <si>
    <t xml:space="preserve">EDITORIAL PANEUROPE, S.L.</t>
  </si>
  <si>
    <t xml:space="preserve">5202100000110 8</t>
  </si>
  <si>
    <t xml:space="preserve">Copatrocinio de la Tertulia Turística todos los viernes en el programa Centro Urbano. Emisión de 2 cuñas diarias de lunes a viernes durante el programa en directo El Espejo Canario, 2 cuñas diarias de lunes a viernes, y 1 más los viernes de la Tertulia, en el programa en directo Centro Urbano y 2 cuñas diarias de lunes a domingo durante la Programación Musical. Difusión en directo en la web de El Espejo Canario: www.elespejocanario.es. Repetición nocturna de El Espejo Canario a las 21:00 horas e</t>
  </si>
  <si>
    <t xml:space="preserve">B76136662</t>
  </si>
  <si>
    <t xml:space="preserve">ESCORPION DE JADE, S.L.</t>
  </si>
  <si>
    <t xml:space="preserve">52021000000952</t>
  </si>
  <si>
    <t xml:space="preserve">POR REPARACIóN DE PUERTA DE HIERRO DE ACCESO, EXISTENTE EN LA FACHADA DE LA CALLE DOMINGO J. NAVARRO, SUSTITUYENDO BISAGRA PARTIDA POR UNA NUEVA CON RODAMIENTO, SANEAR EL BASTIDR METáLICO EN 30 CM DESDE EL PAVIMENTO HACIA ARRIBA Y PINTAR LA ZONA CON PINTURA DE COLOR IGUAL ALA EXISTENTE.</t>
  </si>
  <si>
    <t xml:space="preserve">B76153345</t>
  </si>
  <si>
    <t xml:space="preserve">IDOBRA 18, SOCIEDAD LIMITADA</t>
  </si>
  <si>
    <t xml:space="preserve">52021000000844</t>
  </si>
  <si>
    <t xml:space="preserve">5 Clases de inglés : Grupo avanzado: 8 y 22 febrero Grupo medio: 11, 17 y 25 febrero</t>
  </si>
  <si>
    <t xml:space="preserve">B76177351</t>
  </si>
  <si>
    <t xml:space="preserve">EXECUTIVE LANGUAGE CONSULTANTS</t>
  </si>
  <si>
    <t xml:space="preserve">520210000012 09</t>
  </si>
  <si>
    <t xml:space="preserve">4 Clases inglés grupo avanzado 4 Clases inglés  grupo básico</t>
  </si>
  <si>
    <t xml:space="preserve">5202100000120 7</t>
  </si>
  <si>
    <t xml:space="preserve">Banner principal en la Home de la Web del 22 al 2 de Abril y publicación en las redes del Sur Digital</t>
  </si>
  <si>
    <t xml:space="preserve">B76188333</t>
  </si>
  <si>
    <t xml:space="preserve">BY IMAGIAFREE, S.L.</t>
  </si>
  <si>
    <t xml:space="preserve">52021000000340</t>
  </si>
  <si>
    <t xml:space="preserve">Limpieza de sus contenedores del servicio de enero 2020 de los centros managua y triana</t>
  </si>
  <si>
    <t xml:space="preserve">B76188952</t>
  </si>
  <si>
    <t xml:space="preserve">LIMPIEZAS RECILIMP SL</t>
  </si>
  <si>
    <t xml:space="preserve">52021000000829</t>
  </si>
  <si>
    <t xml:space="preserve">Limpieza de contendores de los periodos octubre, noviembre y diciembre 2020 de los centros managua y triana</t>
  </si>
  <si>
    <t xml:space="preserve">52021000000836</t>
  </si>
  <si>
    <t xml:space="preserve">Limpiezas de sus contendores de basuras del periodo de febrero de 2021 de los centros managua y triana</t>
  </si>
  <si>
    <t xml:space="preserve">52021000000566</t>
  </si>
  <si>
    <t xml:space="preserve">Traducciones para cuenta atención a cliente inglés y sueco. Unidad Información. Elena Miranda/Fernando Díaz. Febrero 2021</t>
  </si>
  <si>
    <t xml:space="preserve">B76198324</t>
  </si>
  <si>
    <t xml:space="preserve">TEXTUARTE SL</t>
  </si>
  <si>
    <t xml:space="preserve">52021000000660</t>
  </si>
  <si>
    <t xml:space="preserve">Traducción y transcripción de vídeos de jugadores del Granca. Polaco, inglés y francés. Unidad de Publicidad y Marketing. Paula Schlueter.</t>
  </si>
  <si>
    <t xml:space="preserve">52021000000661</t>
  </si>
  <si>
    <t xml:space="preserve">Traducciones para cuenta atención a cliente. Inglés. Unidad Información. Elena Miranda/Fernando Díaz</t>
  </si>
  <si>
    <t xml:space="preserve">52021000000304</t>
  </si>
  <si>
    <t xml:space="preserve">- Reserva espacios para banner en web y newsletter diciembre 2020</t>
  </si>
  <si>
    <t xml:space="preserve">B76228337</t>
  </si>
  <si>
    <t xml:space="preserve">MALBA MEDIA SL</t>
  </si>
  <si>
    <t xml:space="preserve">52021000000454</t>
  </si>
  <si>
    <t xml:space="preserve">- Reserva espacios para banner en web y newsletter enero 2021</t>
  </si>
  <si>
    <t xml:space="preserve">52021000000909</t>
  </si>
  <si>
    <t xml:space="preserve">- Reserva espacios para banner en web y newsletter Febrero 2021</t>
  </si>
  <si>
    <t xml:space="preserve">5202100000110 9</t>
  </si>
  <si>
    <t xml:space="preserve">Reserva espacios para banner en web y newsletter Marzo 21</t>
  </si>
  <si>
    <t xml:space="preserve">52021000000453</t>
  </si>
  <si>
    <t xml:space="preserve">Renovación de servidores y dominios</t>
  </si>
  <si>
    <t xml:space="preserve">B76242460</t>
  </si>
  <si>
    <t xml:space="preserve">FACTORIA NEMESYS DOSPUNTOCERO, S.L.</t>
  </si>
  <si>
    <t xml:space="preserve">52021000000452</t>
  </si>
  <si>
    <t xml:space="preserve">Trabajos de documentacion, recopilacio y redacción de memoria anual e informes trimestrales</t>
  </si>
  <si>
    <t xml:space="preserve">B76256890</t>
  </si>
  <si>
    <t xml:space="preserve">SILBO COMUNICA S.L.U.</t>
  </si>
  <si>
    <t xml:space="preserve">52021000000455</t>
  </si>
  <si>
    <t xml:space="preserve">Trabajos documentacion, recopilación y redacción de contenidos para diversos materiales redaccionales</t>
  </si>
  <si>
    <t xml:space="preserve">52021000000565</t>
  </si>
  <si>
    <t xml:space="preserve">5202100000113 4</t>
  </si>
  <si>
    <t xml:space="preserve">Trabajos relaciones con medios, propuestas y gestion contenidos,valoración campañas, soporte intervención en medios</t>
  </si>
  <si>
    <t xml:space="preserve">52021000000317</t>
  </si>
  <si>
    <t xml:space="preserve">LICENCIAS ANTIVIRUS SOPHOS CENTRAL INTERCEPT X ADVANCED 12 MESES</t>
  </si>
  <si>
    <t xml:space="preserve">B76275221</t>
  </si>
  <si>
    <t xml:space="preserve">SISTEMAS Y REDES SEGURIDAD DIGITAL S.L.</t>
  </si>
  <si>
    <t xml:space="preserve">52021000000387</t>
  </si>
  <si>
    <t xml:space="preserve">REDACCION DE MEMORIA Y PLAN DE SEGURIDAD DE LAS CAMPANADAS DE FIN DE AÑO 2020 SOLICITADO POR LA GERENCIA/UNIDAD DE PUBLICIDAD Y MARKETING DEL PATRONATO DE TURISMO DE GC</t>
  </si>
  <si>
    <t xml:space="preserve">B76284587</t>
  </si>
  <si>
    <t xml:space="preserve">MONTAJE Y SERVICIOS SERVICAN EXPRESS, S. L.</t>
  </si>
  <si>
    <t xml:space="preserve">52021000000305</t>
  </si>
  <si>
    <t xml:space="preserve">BATERIA DE 12V 7 AH</t>
  </si>
  <si>
    <t xml:space="preserve">B76288414</t>
  </si>
  <si>
    <t xml:space="preserve">CANEXTIN FIRE, S.L.</t>
  </si>
  <si>
    <t xml:space="preserve">52021000000342</t>
  </si>
  <si>
    <t xml:space="preserve">CUOTA MENSUAL DE MANTENIMIENTO PREVENTIVO PCI BANDAMA - TEJEDA - ARINAGA CUOTA MENSUAL DE MANTENIMIENTO PREVENTIVO PCI  TRIANA CUOTA MENSUAL DE MANTENIMIENTO PREVENTIVO PCI CC YUMBO</t>
  </si>
  <si>
    <t xml:space="preserve">52021000000343</t>
  </si>
  <si>
    <t xml:space="preserve">52021000000967</t>
  </si>
  <si>
    <t xml:space="preserve">CUOTA MENSUAL DE MANTENIMIENTO PREVENTIVO PCI CC YUMBO CUOTA MENSUAL DE MANTENIMIENTO PREVENTIVO PCI BANDAMA - TEJEDA - ARINAGA CUOTA MENSUAL DE MANTENIMIENTO PREVENTIVO PCI  TRIANA</t>
  </si>
  <si>
    <t xml:space="preserve">5202100000110 2</t>
  </si>
  <si>
    <t xml:space="preserve">CUOTA MENSUAL DE MANTENIM BANDAMA - TEJEDA - ARINAGA CUOTA MENSUAL DE MANTENIM TRIANA CUOTA MENSUAL DE MANTENIM YUMBO</t>
  </si>
  <si>
    <t xml:space="preserve">5202100000107 4</t>
  </si>
  <si>
    <t xml:space="preserve">Gestión de RRSS "Saborea Gran Canaria"</t>
  </si>
  <si>
    <t xml:space="preserve">B76304534</t>
  </si>
  <si>
    <t xml:space="preserve">LEIBER &amp; PARTNERS ESPAÑA SLU</t>
  </si>
  <si>
    <t xml:space="preserve">5202100000107 5</t>
  </si>
  <si>
    <t xml:space="preserve">5202100000128 7</t>
  </si>
  <si>
    <t xml:space="preserve">5202100000126 1</t>
  </si>
  <si>
    <t xml:space="preserve">PROMOCIÓN TURISMO SEMANA SANTA: COLOCACIÓN BUNNER MEDIA PÁGINA EN www.grancanarianoticias.es, ENTREVISTA CONSEJERO EN RADIO LAS TIRAJANAS, DESDE EL 29 DE MARZO DEL 2021 HASTA EL 04 DE ABRIL DE 2021 (AMBOS INCLUIDOS)</t>
  </si>
  <si>
    <t xml:space="preserve">B76339167</t>
  </si>
  <si>
    <t xml:space="preserve">RADIO LAS TIRAJANAS</t>
  </si>
  <si>
    <t xml:space="preserve">52021000000663</t>
  </si>
  <si>
    <t xml:space="preserve">Baloncesto (3 ediciones y 3 camnbios de formato) y Oslo</t>
  </si>
  <si>
    <t xml:space="preserve">B76339548</t>
  </si>
  <si>
    <t xml:space="preserve">REFLEJOS VIDEO SOCIEDAD LIMITADA</t>
  </si>
  <si>
    <t xml:space="preserve">5202100000120 1</t>
  </si>
  <si>
    <t xml:space="preserve">PATROCINIO DEL DOCUMENTAL CORTOMETRAJE "CORAZÓN DE ESCAMAS"</t>
  </si>
  <si>
    <t xml:space="preserve">B76342385</t>
  </si>
  <si>
    <t xml:space="preserve">KINEMA PRODUCCIONES, SL</t>
  </si>
  <si>
    <t xml:space="preserve">52021000000339</t>
  </si>
  <si>
    <t xml:space="preserve">Varias Patronato de Turismo de Gran Canaria. - Petit Futé- Contraportada Soy tu playa al francés. - Revista DEVIAJES. ADAPTWCION. "Soy tu cumbre" - Kiss the Mountain - Soy tu Barranco 3 adaptaciones. - Turismo GC - AD Catálogo Digital Feria Holiday World: I'am your Beach</t>
  </si>
  <si>
    <t xml:space="preserve">B76345024</t>
  </si>
  <si>
    <t xml:space="preserve">LA ESCALERA DE FUMIO DIGITAL MEDIA, SL</t>
  </si>
  <si>
    <t xml:space="preserve">52021000000918</t>
  </si>
  <si>
    <t xml:space="preserve">Nº albarán ALV21/0019: AURICULAR PLANTRONICS INALÁMBRICO CS540 --------------------------------- SOLICITADO POR FERNANDO CARDOSO LA0000167</t>
  </si>
  <si>
    <t xml:space="preserve">B76363373</t>
  </si>
  <si>
    <t xml:space="preserve">IZERTIS CANARIAS SLU</t>
  </si>
  <si>
    <t xml:space="preserve">52021000000961</t>
  </si>
  <si>
    <t xml:space="preserve">Nº albarán ALV21/0015: TELÉFONO REACOND. AL-4038 GRIS DESCOLGADOR AUTOMÁTICO PLANTRONICS APA-24 --------------- SUMINISTRO SOLIC. POR FERNANDO CARDOSO</t>
  </si>
  <si>
    <t xml:space="preserve">52021000000460</t>
  </si>
  <si>
    <t xml:space="preserve">Dominio por un año grancanariaisladecuento.com 11/01/2021 Dominio por un año grancanariaisladecuento.es 11/01/2021 Dominio por un año grandestino.es 03/02/2021 Dominio por un año grandestino.org 03/02/2021 Dominio por un año somosungrandestino.com 03/02/2021 Dominio por un año somosungrandestino.es 03/02/2021 Dominio por un año tourgrancanaria.com 12/02/2021 Dominio por un año grancanariadiscover.com 27/02/2021 Dominio por un año thegrancanariaexperience.com 28/02/2021 Dominio por un añ</t>
  </si>
  <si>
    <t xml:space="preserve">B76363423</t>
  </si>
  <si>
    <t xml:space="preserve">USABI TEAM, S.L.</t>
  </si>
  <si>
    <t xml:space="preserve">52021000000536</t>
  </si>
  <si>
    <t xml:space="preserve">Upgrade de cuenta de bitly (año 2021)</t>
  </si>
  <si>
    <t xml:space="preserve">52021000000331</t>
  </si>
  <si>
    <t xml:space="preserve">ABC_GUIA ALIMENTOS Desde 2020-12-11 Hasta 2020-12-11</t>
  </si>
  <si>
    <t xml:space="preserve">B82824194</t>
  </si>
  <si>
    <t xml:space="preserve">DIARIO ABC, S.L.</t>
  </si>
  <si>
    <t xml:space="preserve">52021000000834</t>
  </si>
  <si>
    <t xml:space="preserve">GRAN CANARIA ES LASTMINUTE 2020</t>
  </si>
  <si>
    <t xml:space="preserve">B86515707</t>
  </si>
  <si>
    <t xml:space="preserve">BRAVOVENTURE SPAIN SLU</t>
  </si>
  <si>
    <t xml:space="preserve">52021000000848</t>
  </si>
  <si>
    <t xml:space="preserve">Collaborazione e rappresentazione in Italia dell¿Ente del Turismo di Gran Canaria, partecipazioni a webinar, redazione articoli, preparazione action plan, gestione piano editoriale e social network.</t>
  </si>
  <si>
    <t xml:space="preserve">CA44369AC</t>
  </si>
  <si>
    <t xml:space="preserve">DONATIELLO,SILVIA</t>
  </si>
  <si>
    <t xml:space="preserve">5202100000126 0</t>
  </si>
  <si>
    <t xml:space="preserve">Collaborazione e rappresentazione in Italia dell¿Ente del Turismo di Gran Canaria, partecipazioni a webinar, redazione articoli, preparazione ed implementazione action plan, gestione piano editoriale e social network, preparazione fam trip tour operator turismo attivo.  "non imponibile iva ex art.7 ter dpr 633/72" inversione contabile</t>
  </si>
  <si>
    <t xml:space="preserve">52021000000459</t>
  </si>
  <si>
    <t xml:space="preserve">Contribución a abonar al Fondo General de la Organización Mundial del Turismo en calidad de Miembro Afiliado, para el ejercicio financiero 2021.</t>
  </si>
  <si>
    <t xml:space="preserve">G00114991</t>
  </si>
  <si>
    <t xml:space="preserve">ORGANIZACION MUNDIAL DEL TURISMO</t>
  </si>
  <si>
    <t xml:space="preserve">5202100000104 2</t>
  </si>
  <si>
    <t xml:space="preserve">CUOTA ANUAL 2021</t>
  </si>
  <si>
    <t xml:space="preserve">G65174567</t>
  </si>
  <si>
    <t xml:space="preserve">ASOC ESPAÑOLA DE DESTINOS PARA LA PROMOCION DEL TURISMO</t>
  </si>
  <si>
    <t xml:space="preserve">52021000000312</t>
  </si>
  <si>
    <t xml:space="preserve">trabajo de investigacion para china</t>
  </si>
  <si>
    <t xml:space="preserve">G87934626</t>
  </si>
  <si>
    <t xml:space="preserve">ASOC CHINA SPAIN BUSINESS ASSOCIATION</t>
  </si>
  <si>
    <t xml:space="preserve">52021000000495</t>
  </si>
  <si>
    <t xml:space="preserve">ALEUILER DE VEHÍCULO MIXTO DEL 10 AL 16 DE FEBRERO DE 2021.  TÉCNICO:SARO ARENCIBIA</t>
  </si>
  <si>
    <t xml:space="preserve">J35498237</t>
  </si>
  <si>
    <t xml:space="preserve">MOTIS, S.C.P</t>
  </si>
  <si>
    <t xml:space="preserve">52021000000843</t>
  </si>
  <si>
    <t xml:space="preserve">ALQUILER VEHICULO MIXTO DESDE EL  28-02-21 HASTA 28-02-21 PRESS TRIP LOTTIE KNUTSON MERCADO SUECO. TÉCNICO MERCEDES TRUJILLO</t>
  </si>
  <si>
    <t xml:space="preserve">5202100000128 5</t>
  </si>
  <si>
    <t xml:space="preserve">ALQUILER VEHÍCULO PRESS TRIP DIRK ALEXANDER BAUMGARTI DEL 19-03-21 AL 27-03-21. TÉCNICO SARO ARANCEBIA</t>
  </si>
  <si>
    <t xml:space="preserve">5202100000128 6</t>
  </si>
  <si>
    <t xml:space="preserve">ALQUILER DE VEHÍCULO MIXO SANTA CATALINA EXCURSIÓN DIRK BAUMGARTI  DÍA 18-03-21. TÉCNICO SARO ARENCIBIA</t>
  </si>
  <si>
    <t xml:space="preserve">52021000001006</t>
  </si>
  <si>
    <t xml:space="preserve">1) F&amp;B package in the restaurant Alaska Kyiv 2) Technical equipment 3) Photographer services / 2 hours 4) brand wall with your logo (2.50 *2.30 m) 5) Chance travel consulting fee /for organization</t>
  </si>
  <si>
    <t xml:space="preserve">R9519078542</t>
  </si>
  <si>
    <t xml:space="preserve">ALIYA PROM PC</t>
  </si>
  <si>
    <t xml:space="preserve">52021000000316</t>
  </si>
  <si>
    <t xml:space="preserve">Preparazione, gestione e followup del webinar CARTE D¿ORANGE del 27 gennaio in collaborazione con la OET di Milano, Lanzarote e Tenerife Gestione social network e followup con agenzie di viaggi.</t>
  </si>
  <si>
    <t xml:space="preserve">SNANTN42T41D373</t>
  </si>
  <si>
    <t xml:space="preserve">AUSINO,ANTONIA</t>
  </si>
  <si>
    <t xml:space="preserve">5202100000122 8</t>
  </si>
  <si>
    <t xml:space="preserve">Traducciones texto español al inglés: ¿Traducción informe de coyuntura Análisis Turístico¿</t>
  </si>
  <si>
    <t xml:space="preserve">X0612564M</t>
  </si>
  <si>
    <t xml:space="preserve">PARKER*RICHARD,VINCENT</t>
  </si>
  <si>
    <t xml:space="preserve">5202100000107 0</t>
  </si>
  <si>
    <t xml:space="preserve">Excursión de las 09:30 a las 17:00 Tarifa base 4 horas 3 horas suplementarias</t>
  </si>
  <si>
    <t xml:space="preserve">X3332377E</t>
  </si>
  <si>
    <t xml:space="preserve">ROGER,PAUL THIERRY C.</t>
  </si>
  <si>
    <t xml:space="preserve">5202100000104 5</t>
  </si>
  <si>
    <t xml:space="preserve">Servicio 18.03.2021, Pressereise Las Palmas de Gran Canaria.</t>
  </si>
  <si>
    <t xml:space="preserve">X4303329Y</t>
  </si>
  <si>
    <t xml:space="preserve">HESKE,SIMON</t>
  </si>
  <si>
    <t xml:space="preserve">5202100000120 6</t>
  </si>
  <si>
    <t xml:space="preserve">2 Clases de alemán (nivel intermedio) Febrero 1 Clases de alemán (nivel avanzado ) Febrero 4 Clases de alemán (nivel intermedio) Marzo 4 Clases de alemán (nivel avanzado ) Marzo</t>
  </si>
  <si>
    <t xml:space="preserve">X5243517T</t>
  </si>
  <si>
    <t xml:space="preserve">GAHR,ALEXANDER JOACHIM</t>
  </si>
  <si>
    <t xml:space="preserve">5202100000125 9</t>
  </si>
  <si>
    <t xml:space="preserve">3 Clases de francés (nivel avanzado) Febrero 2 Clases de francés (nivel medio) Febrero 4 Clases de francés (nivel avanzado) Marzo 4 Clases de francés (nivel medio) Marzo</t>
  </si>
  <si>
    <t xml:space="preserve">X8058006W</t>
  </si>
  <si>
    <t xml:space="preserve">PREVOST,JONATHAN</t>
  </si>
  <si>
    <t xml:space="preserve">52021000000965</t>
  </si>
  <si>
    <t xml:space="preserve">PT0304ES GC FESTIVAL OPERA - TRADUCCIÓN PORTUGUES</t>
  </si>
  <si>
    <t xml:space="preserve">Y0845386N</t>
  </si>
  <si>
    <t xml:space="preserve">NATHALIE*CHRISTIANE,GALAND</t>
  </si>
  <si>
    <t xml:space="preserve">52021000000347</t>
  </si>
  <si>
    <t xml:space="preserve">Seguimento redes sociales en ruso, Proyecto para youtube ¿ Famtrip virtual ¿ y ¿Sabor de Gran Canaria¿ rutas gastroculturales para los TO de los países rusoparlantes. El sur de la isla. Traducción.</t>
  </si>
  <si>
    <t xml:space="preserve">Y3490475D</t>
  </si>
  <si>
    <t xml:space="preserve">SIPULINA,JEKATERINA</t>
  </si>
  <si>
    <t xml:space="preserve">52021000001555</t>
  </si>
  <si>
    <t xml:space="preserve">Traducciones para cuenta atención al cliente Inglés y francés. Unidad Información. Elena Miranda/Fernando Díaz, febrero</t>
  </si>
  <si>
    <t xml:space="preserve">001182576P</t>
  </si>
  <si>
    <t xml:space="preserve">VAZQUEZ FERNANDEZ,ELENA ISABEL</t>
  </si>
  <si>
    <t xml:space="preserve">52021000001565</t>
  </si>
  <si>
    <t xml:space="preserve">Traducciones para cuenta atención al cliente Inglés. Unidad Información. Elena Miranda/Fernando Díaz, abril</t>
  </si>
  <si>
    <t xml:space="preserve">52021000001566</t>
  </si>
  <si>
    <t xml:space="preserve">Gastos por traducciones de estas entrevistas a teletrabajadores y nómadas digitales. Fernando Díaz, abril.</t>
  </si>
  <si>
    <t xml:space="preserve">52021000001853</t>
  </si>
  <si>
    <t xml:space="preserve">Gastos por traducciones de estas entrevistas a teletrabajadores y nómadas digitales.</t>
  </si>
  <si>
    <t xml:space="preserve">52021000001803</t>
  </si>
  <si>
    <t xml:space="preserve">Tres artículos sobre tres rutas de cicloturismo con el banner que se quedaran en el apartado de rutas en donde se mencionaran los lugares mas interesantes para visitar. Un combo de dos fotografías tanto en instagram como en facebook asi como seis stories en el perfil de instagram. Banner en el blog con link a la web de Grancanaria.com</t>
  </si>
  <si>
    <t xml:space="preserve">005936446P</t>
  </si>
  <si>
    <t xml:space="preserve">RINCON*SANZ,LAURA</t>
  </si>
  <si>
    <t xml:space="preserve">52021000001205</t>
  </si>
  <si>
    <t xml:space="preserve">52021000001633</t>
  </si>
  <si>
    <t xml:space="preserve">Gestión nuevo Front Office Digital mes de abril</t>
  </si>
  <si>
    <t xml:space="preserve">52021000002092</t>
  </si>
  <si>
    <t xml:space="preserve">Gestión nuevo Front Office Digital mes de mayo</t>
  </si>
  <si>
    <t xml:space="preserve">52021000001801</t>
  </si>
  <si>
    <t xml:space="preserve">1/1 Advertisement (1 page) in the Vangardist "Rebirth"-Edition (PRINT) measurements: 225x300mm (+ 3mm border) colors CMYK Deadline for the ad: 15th March, 2021 Online Article on vangardist.com + FB-Posting (Link with Article) + Newsletter (Link with Article) Production Time: - 2 weeks - text and pictures with credits are provided by the client</t>
  </si>
  <si>
    <t xml:space="preserve">034008763</t>
  </si>
  <si>
    <t xml:space="preserve">VANGARDIST MEDIA GMBH</t>
  </si>
  <si>
    <t xml:space="preserve">52021000001408</t>
  </si>
  <si>
    <t xml:space="preserve">Artículos milviatges Banner 3 meses</t>
  </si>
  <si>
    <t xml:space="preserve">038820837B</t>
  </si>
  <si>
    <t xml:space="preserve">MARTINEZ*BAYLACH,JORGE</t>
  </si>
  <si>
    <t xml:space="preserve">52021000001676</t>
  </si>
  <si>
    <t xml:space="preserve">Contributo Patronato per promozione turistica Gran Canaria, in occasione dello stage organizzato da Bike Accademy nel periodo compreso tra il 6/02/2021 e il 16/02/2021</t>
  </si>
  <si>
    <t xml:space="preserve">03948090984</t>
  </si>
  <si>
    <t xml:space="preserve">ASD BIKE ACADEMI D. DAVIDE CASSAHI</t>
  </si>
  <si>
    <t xml:space="preserve">52021000001927</t>
  </si>
  <si>
    <t xml:space="preserve">TERMINAL X4 BIOMÉTRICOS + STID Según presupuesto P016/0521 del 12 de mayo de 2020</t>
  </si>
  <si>
    <t xml:space="preserve">042805807R</t>
  </si>
  <si>
    <t xml:space="preserve">MORALES SANTANA,ANTONIO LUIS</t>
  </si>
  <si>
    <t xml:space="preserve">52021000001848</t>
  </si>
  <si>
    <t xml:space="preserve">Por los honorarios, gastos de realización y cesión de derechos de reproducción de las siguientes fotografías de Gran Canaria para el Patronato de Turismo de Gran Canaria: CAIDOc : Panorámica cúpula, puerta y suelo de Risco Caído FARO ISLETA-299: Vista gral Faro de la isleta NG4_5696: Cueva Tautito (Mogán) día NG4_5701: Cueva Tautito (Mogán) día NG4_5717: Cueva Tautito (Mogán) día NG4_5789: Cueva Tautito (Mogán) día pareja NG4_5815: Cueva Tautito (Mogán) atardecer pareja NG4_5876: Cueva T</t>
  </si>
  <si>
    <t xml:space="preserve">042824681S</t>
  </si>
  <si>
    <t xml:space="preserve">GONZALEZ*ORAMAS,IGNACIO DAVID</t>
  </si>
  <si>
    <t xml:space="preserve">52021000001529</t>
  </si>
  <si>
    <t xml:space="preserve">Ampliación garantía Dell XPS 15 ProSupport 30 meses</t>
  </si>
  <si>
    <t xml:space="preserve">52021000001962</t>
  </si>
  <si>
    <t xml:space="preserve">Microsoft Surface Pro Teclado Type Cover negro</t>
  </si>
  <si>
    <t xml:space="preserve">52021000001993</t>
  </si>
  <si>
    <t xml:space="preserve">suministro</t>
  </si>
  <si>
    <t xml:space="preserve">LAVAZZA E.P. C&amp;A GRAN ESPRESSO LAVAZZA E.P. MANZANILLA 50 UD AZUCAR BLANCA LAVAZZA BOLSA 50Ud AZUCAR MORENA LAVAZZA BOLSA 50 UD VASO 7 OZ BAMBÚ 50 UD PALETINA MADERA 105 MM 100 UD MINILECHE TARRINA 10UD</t>
  </si>
  <si>
    <t xml:space="preserve">52021000001982</t>
  </si>
  <si>
    <t xml:space="preserve">Traducción de rutas saborea Gran Canaria</t>
  </si>
  <si>
    <t xml:space="preserve">042852697V</t>
  </si>
  <si>
    <t xml:space="preserve">SANTANA*GONZALEZ,PENELOPE</t>
  </si>
  <si>
    <t xml:space="preserve">52021000001441</t>
  </si>
  <si>
    <t xml:space="preserve">Fotografía Digital 25 Fotografías Temática Ocio al Aire Libre, Ambiente, Terrazas Zona Puerto (Paseo de las Canteras, Parque Santa Catalina, Mercado del Puerto) Zona Vegueta (Catedral, Mendizábal, Gabinete Literario, Hotel Madrid, Calle Cano) Zona Sur (Paseo Meloneras) Zona Muelle Deportivo 25 Imágenes fotográficas de gran formato A3 (42x29,7 cm) a 300 dpi - cmyk Formato Digital comprimido JPG Formato Digital TIFF Edición y Retoque Digital</t>
  </si>
  <si>
    <t xml:space="preserve">042869802X</t>
  </si>
  <si>
    <t xml:space="preserve">RODRIGUEZ*FAJARDO,JAVIER</t>
  </si>
  <si>
    <t xml:space="preserve">52021000001202</t>
  </si>
  <si>
    <t xml:space="preserve">52021000001289</t>
  </si>
  <si>
    <t xml:space="preserve">52021000001713</t>
  </si>
  <si>
    <t xml:space="preserve">Servicios hosting, mantenimiento y seguridad web #Nuestrograndestino.es Back office para el soporte en WP.</t>
  </si>
  <si>
    <t xml:space="preserve">52021000001106</t>
  </si>
  <si>
    <t xml:space="preserve">52021000001960</t>
  </si>
  <si>
    <t xml:space="preserve">Servicio de fotografias y video, de los diferentes actos institucionales del Patronato de Turismo de Gran Canaria, en la fería internacional de turismo, "Fitur 2021" celebrada entre los dias 19 al 23 de mayo 2021 Promoción y difusión en los diferentes canales de Mas Eventos Comunicación Material entregado al patronato</t>
  </si>
  <si>
    <t xml:space="preserve">52021000001701</t>
  </si>
  <si>
    <t xml:space="preserve">Servicio solicitado por Alyson López (Silbo Comunica) ¿ Realización Presentación Trimestral Comité Ejecutivo  (Octubre, Noviembre y Diciembre de 2020) para Mayo de 2021  y en estructura de diseño básica establecida. ¿ Artes finales</t>
  </si>
  <si>
    <t xml:space="preserve">043272398Z</t>
  </si>
  <si>
    <t xml:space="preserve">ARTILES*ARBELO,LUIS FERNANDO</t>
  </si>
  <si>
    <t xml:space="preserve">52021000001411</t>
  </si>
  <si>
    <t xml:space="preserve">CAMPAÑA DE CONCIENCIACION LOCAL TURISMO COVID19 POR LA EMISION DE 100 CUÑAS EN PROGRAMACION  GENERAL DEL 14 DE OCTUBRE AL 23 DE OCTUBRE DE  2020 EN PROGRAMACION GENERAL</t>
  </si>
  <si>
    <t xml:space="preserve">043273709Z</t>
  </si>
  <si>
    <t xml:space="preserve">SANTANA*SANTIAGO,CARMELO ANGEL</t>
  </si>
  <si>
    <t xml:space="preserve">52021000001692</t>
  </si>
  <si>
    <t xml:space="preserve">Sesión fotográfica de yoga en las dunas de Maspalomas para uso publicitario en los soportes que se considere, con cesión de derechos sin límite de tiempo y en formato de grandes dimensiones.</t>
  </si>
  <si>
    <t xml:space="preserve">043275093H</t>
  </si>
  <si>
    <t xml:space="preserve">BARRERA*ARTILES,JOSE FRANCISCO</t>
  </si>
  <si>
    <t xml:space="preserve">52021000001994</t>
  </si>
  <si>
    <t xml:space="preserve">BANNER FITUR 2021 Banner 325X250 px en exclusiva portada, en la sección especial del periódico digital Maspalomas Ahora, ¿FITUR 2021¿, Madrid entre los días 19 al 23 de mayo, enlazado a la web del Patronato de Turismo de Gran Canaria. Inserción de video promocional de Gran Canaria, en Maspalomas Ahora, parte superior, columna derecha. Asistencia a las diferentes presentaciones y difusión de contenidos promocionales.</t>
  </si>
  <si>
    <t xml:space="preserve">043281458N</t>
  </si>
  <si>
    <t xml:space="preserve">PONTES*GONZALEZ,MARCOS</t>
  </si>
  <si>
    <t xml:space="preserve">52021000001442</t>
  </si>
  <si>
    <t xml:space="preserve">14 Fotografías de Gran Canaria</t>
  </si>
  <si>
    <t xml:space="preserve">043292048E</t>
  </si>
  <si>
    <t xml:space="preserve">SILVA*HERNANDEZ,JUAN ALBERTO</t>
  </si>
  <si>
    <t xml:space="preserve">52021000001707</t>
  </si>
  <si>
    <t xml:space="preserve">Por la elaboración del Plan de Formación y diseño de acciones formativas para Turismo de Gran Canaria relacionados a continuación: 1. Impartición de la Acción Formativa Gestión y Planificación del tiempo 2. Impartición de la Acción Formativa 2ª Ed: Inteligencia Emocional en el Trabajo en Equipo 3. Impartición y seguimiento de la Acción Formativa Abril y Mayo: Dirección por Objetivos para Jefes</t>
  </si>
  <si>
    <t xml:space="preserve">52021000002302</t>
  </si>
  <si>
    <t xml:space="preserve">Acompañamiento en el rodaje del periodista Deutsche Welle Hendrik Welling el día 21 de noviembre.</t>
  </si>
  <si>
    <t xml:space="preserve">043644068G</t>
  </si>
  <si>
    <t xml:space="preserve">MEDINA*GUERRA,MANUEL</t>
  </si>
  <si>
    <t xml:space="preserve">52021000001504</t>
  </si>
  <si>
    <t xml:space="preserve">1 INOF.1997-2 CINTA 2CR 19mm 1,5m TR. 2 EHS EMBELLECEDOR MUEBLES LISO 14MM NIQ. 4U 7 BOMB. LED 10W E27 806LM 860 BB 1 GSC PROGRAMADOR DIG. DIARIO-SEMANAL 1 BASE MULTIPLE 3 TOMAS C/INT 3 MTS C/CABLE 3X1.5MM BLANCA 2 LLAVIN ACERO COPIA 2 LLAVIN ACERO COPIA</t>
  </si>
  <si>
    <t xml:space="preserve">52021000001634</t>
  </si>
  <si>
    <t xml:space="preserve">6 BOMB. LED 10W E27 806LM 860 BB 6 ATOMIZAD. GRIFOS M22x100 10 CEBADOR S-10 4-65w PHILIPS 10 BOMB.PL-C 18w/840 2P 10 TASA ECORAE RD208/2005 1L 10 TF1886-T/FLUOR 18w/865 v/m 10 TASA ECORAE RD208/2005 1L</t>
  </si>
  <si>
    <t xml:space="preserve">52021000001635</t>
  </si>
  <si>
    <t xml:space="preserve">10 TF1886-T/FLUOR 18w/865 T-8 10 TASA ECORAE RD208/2005 1L</t>
  </si>
  <si>
    <t xml:space="preserve">52021000001940</t>
  </si>
  <si>
    <t xml:space="preserve">MATERIAL DE FERRETERIA SEGÚN FACTURA</t>
  </si>
  <si>
    <t xml:space="preserve">52021000001869</t>
  </si>
  <si>
    <t xml:space="preserve">Grupo prescriptores suecos 17- 23 Abril. Servicio solicitado por técnico Unidad de Mercados Mercedes Trujillo.</t>
  </si>
  <si>
    <t xml:space="preserve">043762910M</t>
  </si>
  <si>
    <t xml:space="preserve">MORALES*MATEOS,GUILLERMO</t>
  </si>
  <si>
    <t xml:space="preserve">52021000001652</t>
  </si>
  <si>
    <t xml:space="preserve">TRABAJO: REFORMA DE OFICINA en SAN TELMO: ANTEPROYECTO Y DESARROLLO DE PROPUESTAS: - Planos de definición de idea de proyeco acordado. - Plantas, alzados, secciones e infografía 3D (nivel constructivo). - Desarrollo de los planos de distribución. - Mediciones y presupuesto del mobiliario.</t>
  </si>
  <si>
    <t xml:space="preserve">043790055X</t>
  </si>
  <si>
    <t xml:space="preserve">DIAZ LLANOS*GARCIA,JUAN</t>
  </si>
  <si>
    <t xml:space="preserve">52021000001851</t>
  </si>
  <si>
    <t xml:space="preserve">Servicio de Protección de Datos según Proyecto</t>
  </si>
  <si>
    <t xml:space="preserve">044302815P</t>
  </si>
  <si>
    <t xml:space="preserve">MARTIN*SUAREZ,RICARDO ALEXIS</t>
  </si>
  <si>
    <t xml:space="preserve">52021000001563</t>
  </si>
  <si>
    <t xml:space="preserve">Realización de Tour Virtual con equipo fotográfico 360º HDR Ruta Caldera de Bandama (3,4km -125 Panoramas/km) Realización de Tour Virtual con equipo fotográfico 360º HDR Ruta Camino La Plata (15km -125 Panoramas/km) Realización de Tour Virtual con equipo fotográfico 360º HDR Ruta Los Tilos De Moya (2,1km -125 Panoramas/km) Realización de Tour Virtual con equipo fotográfico 360º HDR Ruta Roque Nublo (4,7km -125 Panoramas/km) Realización de Tour Virtual con equipo fotográfico 360º HDR Ventana</t>
  </si>
  <si>
    <t xml:space="preserve">044303989D</t>
  </si>
  <si>
    <t xml:space="preserve">BRUN*CABRERA,JOSE OLIVER</t>
  </si>
  <si>
    <t xml:space="preserve">52021000001630</t>
  </si>
  <si>
    <t xml:space="preserve">12 Menús a 65¿ cada uno. Turoperadores italianos. Encargado por Valentín González.</t>
  </si>
  <si>
    <t xml:space="preserve">52021000001208</t>
  </si>
  <si>
    <t xml:space="preserve">52021000001816</t>
  </si>
  <si>
    <t xml:space="preserve">POR LA PUBLICIDAD EMITIDA EN RADIO FARO Y EL DIGITAL FARO CANARIAS DIFUSIÓN DE 8 CUÑAS PUBLICITARIAS DE LA CAMPAÑA DE PROMOCIÓN DEL PATRONATO DE TURISMO DE G.C. EN FITUR 2021</t>
  </si>
  <si>
    <t xml:space="preserve">52021000001377</t>
  </si>
  <si>
    <t xml:space="preserve">Seminario Power BI</t>
  </si>
  <si>
    <t xml:space="preserve">044705765K</t>
  </si>
  <si>
    <t xml:space="preserve">RODRIGUEZ*LEMES,JULIO CESAR</t>
  </si>
  <si>
    <t xml:space="preserve">52021000001628</t>
  </si>
  <si>
    <t xml:space="preserve">TRABAJO: REFORMA DE OFICINA en SAN TELMO: ANTEPROYECTO Y DESARROLLO DE PROPUESTA: - Planos de definición de idea de proyeco acordado. - Plantas, alzados, secciones e infografía 3D (nivel constructivo). - Desarrollo de los planos de distribución. - Mediciones y presupuesto del mobiliario.</t>
  </si>
  <si>
    <t xml:space="preserve">044705934Y</t>
  </si>
  <si>
    <t xml:space="preserve">SANTANA*CABRERA,LIDIA ESTHER</t>
  </si>
  <si>
    <t xml:space="preserve">52021000001105</t>
  </si>
  <si>
    <t xml:space="preserve">52021000001531</t>
  </si>
  <si>
    <t xml:space="preserve">Alquiler de nave industrial situada en la parcela 1, manzana 21-3ª fase del polígono industrial de Arinaga, con frontis a la calle Iris. Destinada a uso de garaje y almacén. Alquiler correspondiente al mes de mayo-2021</t>
  </si>
  <si>
    <t xml:space="preserve">52021000001989</t>
  </si>
  <si>
    <t xml:space="preserve">Alquiler de nave industrial situada en la parcela 1, manzana 21-3ª fase del polígono industrial de Arinaga, con frontis a la calle Iris. Destinada a uso de garaje y almacén. Alquiler correspondiente al mes de junio-2021</t>
  </si>
  <si>
    <t xml:space="preserve">52021000001527</t>
  </si>
  <si>
    <t xml:space="preserve">l CORONA FUNEBRE EN¿R¿GA¿ANA¿OR¿O RUB¿SAS TELDE DIFUNTO D. Agustin Jimenez Ramirez</t>
  </si>
  <si>
    <t xml:space="preserve">044716283M</t>
  </si>
  <si>
    <t xml:space="preserve">SANTANA ARAYA,LAURA</t>
  </si>
  <si>
    <t xml:space="preserve">52021000001638</t>
  </si>
  <si>
    <t xml:space="preserve">Corona Fúnebre. Entrega en Tanatorio Santa Lucía. Difunta Ojeda Araña.</t>
  </si>
  <si>
    <t xml:space="preserve">52021000001639</t>
  </si>
  <si>
    <t xml:space="preserve">Corona Fúnebre. Entrega Tanatorio San Miguel. Difunta Doña Pilar Díaz Medina</t>
  </si>
  <si>
    <t xml:space="preserve">52021000001938</t>
  </si>
  <si>
    <t xml:space="preserve">Reportajes elaborados para el portal web del Patronato de Turismo de Gran Canaria (www.nuestrograndestino.es) 1- Dulcería Benítez (Teror) 2- Quesería Cortijo de Pavón</t>
  </si>
  <si>
    <t xml:space="preserve">044717350Z</t>
  </si>
  <si>
    <t xml:space="preserve">BAUTISTA*LESMES,LAURA</t>
  </si>
  <si>
    <t xml:space="preserve">52021000001719</t>
  </si>
  <si>
    <t xml:space="preserve">Patrocinio de la acción promocional: ¿Lucas&amp;Gofio: Gran Canaria Long-distance Hiking trails¿, que 5000 tuvo lugar del 15 de marzo hasta el 28 de abril. Proyecto en el que se ha realizado una travesía a pie por Gran Canaria, a través de 4 rutas transversales,uniendo la costa, la medianía y el punto más alto de la isla. Su fin ha sido recorrer diferentes senderos, pasando por distintos municipios y mostrar Los rincones escondidos de la isla, su paisaje, naturaleza, tradiciones y costumbres de lu</t>
  </si>
  <si>
    <t xml:space="preserve">044725818H</t>
  </si>
  <si>
    <t xml:space="preserve">SANAHUJA*MARTINON GUILLERMO,JOSE</t>
  </si>
  <si>
    <t xml:space="preserve">52021000001071</t>
  </si>
  <si>
    <t xml:space="preserve">52021000001708</t>
  </si>
  <si>
    <t xml:space="preserve">52021000001945</t>
  </si>
  <si>
    <t xml:space="preserve">Formación en TikTok</t>
  </si>
  <si>
    <t xml:space="preserve">045332285K</t>
  </si>
  <si>
    <t xml:space="preserve">RIVERO*HERNANDEZ,YURENA DE LOS ANGELE</t>
  </si>
  <si>
    <t xml:space="preserve">52021000001538</t>
  </si>
  <si>
    <t xml:space="preserve">PANTALÓN REFUERZO MARINO CHUBASQUERO ALTAVISIBILIDAD MARINO CHAQUETA ABRIGOS MARINO POLO ALTAVISIBILIDAD M/C MARINO BOTA MOD FALCON S3 SRC NEGR</t>
  </si>
  <si>
    <t xml:space="preserve">045536057J</t>
  </si>
  <si>
    <t xml:space="preserve">CRUZ*TORRES,DOMINGA DE LOS DOLOR</t>
  </si>
  <si>
    <t xml:space="preserve">52021000001958</t>
  </si>
  <si>
    <t xml:space="preserve">1 Americana  caballero 223AC6 color marino talla 48 1 Pantalón caballero Traj 111/CE color marino talla 44 3 Pantalón  caballero 6179 color marino talla 44 1 Rebeca cremallera 548 color marino talla M 1 Chaleco punto 591 color marino talla M 5 Camisas manga corta shapop color celeste talla M 1 Camisa manga larga shapop color celeste talla M 1 Zapato caballero Mod 95 color negro Talla 40 6 Chaleco altavisibilidad color naranga talla M/L</t>
  </si>
  <si>
    <t xml:space="preserve">52021000001203</t>
  </si>
  <si>
    <t xml:space="preserve">52021000001545</t>
  </si>
  <si>
    <t xml:space="preserve">Contenido web para el blog del Plan de Hospitalidad. Abril 2021: 1 sesión de fotografía. PROYECTO: Departamento web.</t>
  </si>
  <si>
    <t xml:space="preserve">52021000002118</t>
  </si>
  <si>
    <t xml:space="preserve">(1ª fra.) "Campaña Cicloturismo en Gran Canaria "(banners+artículos) Meses febrero, marzo abril, mayo y junio.</t>
  </si>
  <si>
    <t xml:space="preserve">046401527Q</t>
  </si>
  <si>
    <t xml:space="preserve">GARCIA*SORIANO,FRANCISCO</t>
  </si>
  <si>
    <t xml:space="preserve">52021000001646</t>
  </si>
  <si>
    <t xml:space="preserve">Banner principal en home + post www.joanseguidor.com Generacion de contenidos Enero a marzo 2021</t>
  </si>
  <si>
    <t xml:space="preserve">046618970V</t>
  </si>
  <si>
    <t xml:space="preserve">ARCO DEL*NAVAZO,MARIA DEL CARMEN</t>
  </si>
  <si>
    <t xml:space="preserve">52021000002094</t>
  </si>
  <si>
    <t xml:space="preserve">Derechos de explotación del desarrollo gráfico para los vídeos del ¿calendario del día de Canarias¿ para uso web, redes sociales y otros formatos.</t>
  </si>
  <si>
    <t xml:space="preserve">046646211A</t>
  </si>
  <si>
    <t xml:space="preserve">VILLAREJO*RODRIGUEZ,PEDRO</t>
  </si>
  <si>
    <t xml:space="preserve">52021000001549</t>
  </si>
  <si>
    <t xml:space="preserve">Reportaje fotográfico Nómada Digitales. Entregadas libres de derechos 150/nómadas (3 nómadas)</t>
  </si>
  <si>
    <t xml:space="preserve">054066294X</t>
  </si>
  <si>
    <t xml:space="preserve">HOYOS*SANTANA,LEOPOLDO</t>
  </si>
  <si>
    <t xml:space="preserve">52021000001806</t>
  </si>
  <si>
    <t xml:space="preserve">Reportaje fotográfico Nómadas Digitales. 150¿/Nómada (4 Nómadas) Fotografía entregadas libres de derechos</t>
  </si>
  <si>
    <t xml:space="preserve">52021000002120</t>
  </si>
  <si>
    <t xml:space="preserve">Servicios de informador/azafato de Gran Canaria en la feria Fitur 2021 los días 18, 19, 20, 21, 22 y 23/05 (1 día de montaje y 5 de feria) 100¿ por día</t>
  </si>
  <si>
    <t xml:space="preserve">054161090T</t>
  </si>
  <si>
    <t xml:space="preserve">AJENO*PEREZ,FRANCISCO JAVIER</t>
  </si>
  <si>
    <t xml:space="preserve">52021000002096</t>
  </si>
  <si>
    <t xml:space="preserve">Por mis servicios de informador/azafato de Gran Canaria en la feria Fitur 2021 los días 18, 19, 20, 21, 22 y 23/05 (1 día de montaje y 5 de feria) 100¿ por día</t>
  </si>
  <si>
    <t xml:space="preserve">054163373Y</t>
  </si>
  <si>
    <t xml:space="preserve">RIVERO*RODRIGUEZ,RUBEN</t>
  </si>
  <si>
    <t xml:space="preserve">52021000002133</t>
  </si>
  <si>
    <t xml:space="preserve">Participación BMT Nápoles - BORSA MEDITERRANEA DEL TURISMO 2021</t>
  </si>
  <si>
    <t xml:space="preserve">07112780635</t>
  </si>
  <si>
    <t xml:space="preserve">PROGECTA SRL</t>
  </si>
  <si>
    <t xml:space="preserve">52021000001204</t>
  </si>
  <si>
    <t xml:space="preserve">52021000001544</t>
  </si>
  <si>
    <t xml:space="preserve">Elaboración de contenidos para el portal turístico grancanaria.com/turismo Abril 2020 Revisiones y creación de nuevos contenidos - Sección Pets Welcome - Sección Gran Canaria Destino Starlight</t>
  </si>
  <si>
    <t xml:space="preserve">52021000001936</t>
  </si>
  <si>
    <t xml:space="preserve">ABRIL Y MAYO. 2021 CONCEPTO: CONTENIDO GRÁFICO PARA NUESTROGRANDESTINO - 2º SESIONES FOTOGRAFICAS SOLICITADO DPTO. DIGITAL / FERNANDO DÍAZ</t>
  </si>
  <si>
    <t xml:space="preserve">52021000001937</t>
  </si>
  <si>
    <t xml:space="preserve">MAYO. 2021 CONCEPTO: CONTENIDO GRÁFICO PARA SESION APOYO EMPRESA FAMILIARES - 2º SESIONES FOTOGRAFICAS SOLICITADO POR DEPARTAMENTO DIGITAL / FERNANDO DÍAZ</t>
  </si>
  <si>
    <t xml:space="preserve">5202100000128 8</t>
  </si>
  <si>
    <t xml:space="preserve">52021000001852</t>
  </si>
  <si>
    <t xml:space="preserve">Video Testimonial SPEGC + Nomadas</t>
  </si>
  <si>
    <t xml:space="preserve">52021000001567</t>
  </si>
  <si>
    <t xml:space="preserve">2ª tirada Entrevistas remote workers (3 primeras)</t>
  </si>
  <si>
    <t xml:space="preserve">078502745L</t>
  </si>
  <si>
    <t xml:space="preserve">SANCHEZ*MARTIN,ANA</t>
  </si>
  <si>
    <t xml:space="preserve">52021000001568</t>
  </si>
  <si>
    <t xml:space="preserve">Contenido mercado Israel (dossier + reportaje = 60+ 250)</t>
  </si>
  <si>
    <t xml:space="preserve">52021000002148</t>
  </si>
  <si>
    <t xml:space="preserve">Blog Camino de Santiago en ingles (Traduccion-Post-Blog-Ingles-Camino-de-Santiago-)</t>
  </si>
  <si>
    <t xml:space="preserve">078511690V</t>
  </si>
  <si>
    <t xml:space="preserve">GONZALEZ*CUTRE ALFARO,MARTA</t>
  </si>
  <si>
    <t xml:space="preserve">52021000001988</t>
  </si>
  <si>
    <t xml:space="preserve">Patrocinio de lo espacios informativos, emitidos en el programa general de Capital Radio Gran Canaria 101.2 fm, los días 19, 20  21 mayo desde la feria de turismo FITUR 2021.</t>
  </si>
  <si>
    <t xml:space="preserve">078523601Z</t>
  </si>
  <si>
    <t xml:space="preserve">RODRIGUEZ*COLL,ALBERTO</t>
  </si>
  <si>
    <t xml:space="preserve">52021000001548</t>
  </si>
  <si>
    <t xml:space="preserve">Campaña Promocional 2019 en Suiza</t>
  </si>
  <si>
    <t xml:space="preserve">107434357</t>
  </si>
  <si>
    <t xml:space="preserve">FTI TOURISTIK</t>
  </si>
  <si>
    <t xml:space="preserve">CH</t>
  </si>
  <si>
    <t xml:space="preserve">52021000001076</t>
  </si>
  <si>
    <t xml:space="preserve">52021000001659</t>
  </si>
  <si>
    <t xml:space="preserve">Service provided: Consultancy and execution services for independent projects. 1. Yogobe Gran Canaria Mindful Tourist Destination Package. Package creation and execution of a newly designed tourist package based in yoga, meditation and mindfulness for health and wellbeing. 2. Consulting service an execution by project manager (Miguel Quintana); including PR with key stakeholders, budget control, action coordination with participants and brief project completion report.</t>
  </si>
  <si>
    <t xml:space="preserve">1973101825351</t>
  </si>
  <si>
    <t xml:space="preserve">QUINTANA*SANTANA,BENITO MIGUEL</t>
  </si>
  <si>
    <t xml:space="preserve">5202100000126 3</t>
  </si>
  <si>
    <t xml:space="preserve">52021000001720</t>
  </si>
  <si>
    <t xml:space="preserve">Grabación video Poema del Mar, Museo Colón, Museo Canario. Curso para los agentes y TO "Donde ir y que ver en Gran Canaria " Seguimiento redes sociales en ruso.</t>
  </si>
  <si>
    <t xml:space="preserve">52021000001431</t>
  </si>
  <si>
    <t xml:space="preserve">Instagrammable GC</t>
  </si>
  <si>
    <t xml:space="preserve">3495738W</t>
  </si>
  <si>
    <t xml:space="preserve">CORRY,EOGHAN</t>
  </si>
  <si>
    <t xml:space="preserve">52021000000315</t>
  </si>
  <si>
    <t xml:space="preserve">52021000002125</t>
  </si>
  <si>
    <t xml:space="preserve">COUNTRY BOOK - PACK 3D CANARIES 2021 Contraportada - Parue page : 4C (Publicidad de GC en la guía de turismo LE PETIT FUTÉ (Francia). Medidas y formatos para las imágenes: Contraportada (imagen de playa, relax....)</t>
  </si>
  <si>
    <t xml:space="preserve">52309769966</t>
  </si>
  <si>
    <t xml:space="preserve">NOUVELLES EDITIONS DE L´UNIVERSITE</t>
  </si>
  <si>
    <t xml:space="preserve">FR</t>
  </si>
  <si>
    <t xml:space="preserve">52021000001539</t>
  </si>
  <si>
    <t xml:space="preserve">T¿umaczenie w ramach warsztatów Gran Canaria na Meet Hiszpania 2021 by TurespañaWarszawa, 20-23.04.2021 (Translation of Gran Canaria workshop at Meet Hiszpania 2021 by Turespaña Warsaw 20- 23.04.2021)</t>
  </si>
  <si>
    <t xml:space="preserve">5252202154</t>
  </si>
  <si>
    <t xml:space="preserve">ZUZANNA SENATOURSKA TXT PRO</t>
  </si>
  <si>
    <t xml:space="preserve">PL</t>
  </si>
  <si>
    <t xml:space="preserve">52021000001683</t>
  </si>
  <si>
    <t xml:space="preserve">Promoción de Gran Canaria en Meet Hiszpania 2021, Polonia</t>
  </si>
  <si>
    <t xml:space="preserve">5252470535</t>
  </si>
  <si>
    <t xml:space="preserve">HISPANIA DE LUXE - OSCAR DURAN SANCLEMENTE</t>
  </si>
  <si>
    <t xml:space="preserve">52021000001631</t>
  </si>
  <si>
    <t xml:space="preserve">Creation of original source video media: Roca Negra(Cordial), Cristina by Tigotan, Lopesan(Villa Conde, Baobab), Reina Isabel, BEX, Santa Catalina, Radisson Blu +Spa, Bohemia Suits +Spa, Creation of original source video media of North Gran Canaria, Equipment rental March 2021, Maintenance of social media</t>
  </si>
  <si>
    <t xml:space="preserve">52021000001702</t>
  </si>
  <si>
    <t xml:space="preserve">Montage of videos for Gran Canaria Online Presentation: South hotels, South resturants, Presentation- Teaser Maintenance of YouTube channel Creation of original source video media of North-West Gran Canaria: Los Berrazales, Hotel Las Longueras, restaurant Tasca  in Agaete, Puerto de Las Nieves. Montage of video presentation Finca La Laja. Equipment rental April 2021, Maintenance of social media.</t>
  </si>
  <si>
    <t xml:space="preserve">52021000002123</t>
  </si>
  <si>
    <t xml:space="preserve">Creación de vídeo de Gran Canaria para formación virtual a profesionales rusos sobre Poema del Mar, Casas Rurales y Aspectos históri Montage of videos for Gran Canaria Online Presentation: Poema del Mar, Casa Rural Las Longueras, Mundo de historia. Maintenance of YouTube channel, Yandex.Zen, Vkontakte.ru Creation of original source video media of Vegueta, San Cristóbal, Barranco Azuaje. Montage of video: Arucas, Arehucas, Teror, Rincón de Marcos, North-East Route, Las Palmas.Vegueta. Sketch</t>
  </si>
  <si>
    <t xml:space="preserve">GN</t>
  </si>
  <si>
    <t xml:space="preserve">52021000001682</t>
  </si>
  <si>
    <t xml:space="preserve">Warehousining and shipping service of gran canaria tourism brochures and materials</t>
  </si>
  <si>
    <t xml:space="preserve">5311694421</t>
  </si>
  <si>
    <t xml:space="preserve">P.U. SAMERS MARWAN HAJ LBRAHIM</t>
  </si>
  <si>
    <t xml:space="preserve">52021000002104</t>
  </si>
  <si>
    <t xml:space="preserve">Gift voucher 3 st a 15.000 Adquisición de tres bonos de paquete turístico a Gran Canaria para sortear en las ferias turísticas ¿Reiselivmessen Bergen¿ ¿Reiselivmessen Trondheim¿ y ¿Reiselivmessen Stavanger¿..</t>
  </si>
  <si>
    <t xml:space="preserve">55922230270</t>
  </si>
  <si>
    <t xml:space="preserve">VING SVE AB</t>
  </si>
  <si>
    <t xml:space="preserve">SE</t>
  </si>
  <si>
    <t xml:space="preserve">52021000001934</t>
  </si>
  <si>
    <t xml:space="preserve">Revista VIAJAR_GRAN CANARIA - PAGINA IMPAR REVISTA VIAJAR Nº 500 MAS CONTENIDO DIGITAL. ACORDADO CON VALENTIN GONZALEZ</t>
  </si>
  <si>
    <t xml:space="preserve">A08435497</t>
  </si>
  <si>
    <t xml:space="preserve">EDICIONES REUNIDAS, SA</t>
  </si>
  <si>
    <t xml:space="preserve">52021000001267</t>
  </si>
  <si>
    <t xml:space="preserve">52021000001269</t>
  </si>
  <si>
    <t xml:space="preserve">52021000001678</t>
  </si>
  <si>
    <t xml:space="preserve">(B) Total Small Black &amp; White (113) 49616 50298 IR C1325IF MODEL RME07708 *PATRONATO DE TURISMO, ., CALLE TRIANA 93 PLTA 4, 35002, LAS PALMAS DE GRAN CANARIA 928219606 FERNANDO CARDOSO (B) Total Small Colour (123) 33983 34047 IR C1325IF MODEL RME07708 *PATRONATO DE TURISMO, ., CALLE TRIANA 93 PLTA 4, 35002, LAS PALMAS DE GRAN CANARIA 928219606 FERNANDO CARDOSO DEVICE MANAGEMENT, NBD REACTION, 8X5 iR ADV C5045I MODEL GPV32038 *PATRONATO DE TURISMO, ., CALLE TRIANA 93 PLTA 4, 35002, LAS PALMAS D</t>
  </si>
  <si>
    <t xml:space="preserve">52021000002145</t>
  </si>
  <si>
    <t xml:space="preserve">(B) Total Small Black &amp; White (113) 50298 50727 IR C1325IF MODEL RME07708 *PATRONATO DE TURISMO, ., CALLE TRIANA 93 PLTA 4, 35002, LAS PALMAS DE GRAN CANARIA 928219606 FERNANDO CARDOSO (B) Total Small Colour (123) 34047 34077 IR C1325IF MODEL RME07708 *PATRONATO DE TURISMO, ., CALLE TRIANA 93 PLTA 4, 35002, LAS PALMAS DE GRAN CANARIA 928219606 FERNANDO CARDOSO DEVICE MANAGEMENT, NBD REACTION, 8X5 iR ADV C5045I MODEL GPV32038 *PATRONATO DE TURISMO, ., CALLE TRIANA 93 PLTA 4, 35002, LAS PALMAS D</t>
  </si>
  <si>
    <t xml:space="preserve">52021000001655</t>
  </si>
  <si>
    <t xml:space="preserve">Cena 16.04.21 Fam Trip Turoperadores Italianos de Turismo activo. 65¿/menu x 11 comensales. Servicio solicitado por Valentín González</t>
  </si>
  <si>
    <t xml:space="preserve">A28191401</t>
  </si>
  <si>
    <t xml:space="preserve">RESIDENCIAS CANARIAS SA</t>
  </si>
  <si>
    <t xml:space="preserve">52021000002150</t>
  </si>
  <si>
    <t xml:space="preserve">CURSO ON LINE LEY 39/2015 DE PROCEDIMIENTO ADMINISTRATIVO</t>
  </si>
  <si>
    <t xml:space="preserve">A28813244</t>
  </si>
  <si>
    <t xml:space="preserve">CENTRO DE ESTUDIOS ADAMS, EDICIONES VALBUENA S.A.</t>
  </si>
  <si>
    <t xml:space="preserve">52021000001517</t>
  </si>
  <si>
    <t xml:space="preserve">Reparo AGUA CON GAS 050 RT AQUAVIA 050 RT</t>
  </si>
  <si>
    <t xml:space="preserve">A35013952</t>
  </si>
  <si>
    <t xml:space="preserve">AGUAS MINERALES DE FIRGAS, S.A.</t>
  </si>
  <si>
    <t xml:space="preserve">52021000001518</t>
  </si>
  <si>
    <t xml:space="preserve">Reparo AQUAVIA 050 RT</t>
  </si>
  <si>
    <t xml:space="preserve">52021000001519</t>
  </si>
  <si>
    <t xml:space="preserve">Reparo AQUAVIA 050 RT AGUA CON GAS 050 RT</t>
  </si>
  <si>
    <t xml:space="preserve">52021000001520</t>
  </si>
  <si>
    <t xml:space="preserve">52021000001521</t>
  </si>
  <si>
    <t xml:space="preserve">52021000001522</t>
  </si>
  <si>
    <t xml:space="preserve">52021000001523</t>
  </si>
  <si>
    <t xml:space="preserve">52021000001524</t>
  </si>
  <si>
    <t xml:space="preserve">52021000002105</t>
  </si>
  <si>
    <t xml:space="preserve">Estancia en hotel,LARSSON  MAGNUS,19/04/2021,22/04/2021</t>
  </si>
  <si>
    <t xml:space="preserve">A35099316</t>
  </si>
  <si>
    <t xml:space="preserve">INVERSIONES Y GESTIONES TURISTICAS, S.A.</t>
  </si>
  <si>
    <t xml:space="preserve">52021000002106</t>
  </si>
  <si>
    <t xml:space="preserve">Estancia en hotel,MAX NOVAK,19/04/2021,22/04/2021</t>
  </si>
  <si>
    <t xml:space="preserve">52021000002107</t>
  </si>
  <si>
    <t xml:space="preserve">Estancia en hotel,JENNY IODLOVSKY NORRBY,19/04/2021,22/04/2021</t>
  </si>
  <si>
    <t xml:space="preserve">52021000002108</t>
  </si>
  <si>
    <t xml:space="preserve">Estancia en hotel,MARIANNE AHLBORG,19/04/2021,22/04/2021</t>
  </si>
  <si>
    <t xml:space="preserve">52021000002109</t>
  </si>
  <si>
    <t xml:space="preserve">Estancia en hotel,ELIN SJOSTROM,19/04/2021,22/04/2021</t>
  </si>
  <si>
    <t xml:space="preserve">52021000002110</t>
  </si>
  <si>
    <t xml:space="preserve">Estancia en hotel,SUSANNE BIRNBACH,19/04/2021,22/04/2021</t>
  </si>
  <si>
    <t xml:space="preserve">52021000002111</t>
  </si>
  <si>
    <t xml:space="preserve">Estancia en hotel,HEDDA BANGMAN,19/04/2021,22/04/2021</t>
  </si>
  <si>
    <t xml:space="preserve">52021000002112</t>
  </si>
  <si>
    <t xml:space="preserve">Estancia en hotel,AXEL SVAHN,19/04/2021,22/04/2021</t>
  </si>
  <si>
    <t xml:space="preserve">52021000002113</t>
  </si>
  <si>
    <t xml:space="preserve">Estancia en hotel,MAX ANDERSSON,19/04/2021,22/04/2021</t>
  </si>
  <si>
    <t xml:space="preserve">52021000002114</t>
  </si>
  <si>
    <t xml:space="preserve">Estancia en hotel,BAPTISTE NOEL,19/04/2021,22/04/2021</t>
  </si>
  <si>
    <t xml:space="preserve">52021000002115</t>
  </si>
  <si>
    <t xml:space="preserve">Estancia en hotel,FANNY KUHN MESCHEDE,19/04/2021,22/04/2021</t>
  </si>
  <si>
    <t xml:space="preserve">52021000002116</t>
  </si>
  <si>
    <t xml:space="preserve">Estancia en hotel,GUILLERMO MORALES MATEOS,19/04/2021,22/04/2021</t>
  </si>
  <si>
    <t xml:space="preserve">52021000002130</t>
  </si>
  <si>
    <t xml:space="preserve">Estancia en hotel,SOFIA WEDEL,19/04/2021,22/04/2021</t>
  </si>
  <si>
    <t xml:space="preserve">52021000001526</t>
  </si>
  <si>
    <t xml:space="preserve">Reparo FACTURACION DEL 1 AL 10 DICIEMBRE 2020 ACCESO TRIANA 1GBPS FIBRA PATROETH ACCESO FTTH LAS TORRES PATROFTH ACCESO DSL CIT (MIRAGOLF) NAKED CAUDAL INTERNET 20M SIM. GAR. ACCESO CIT SUR 1GBPS FIBRA</t>
  </si>
  <si>
    <t xml:space="preserve">52021000001716</t>
  </si>
  <si>
    <t xml:space="preserve">REF: 25/07-26/07 FAM TRIP TTOO CANARIA TRAVEL-CANARIA ATLANTICO  PERSONA DE REFERENCIA: VALENTIN GONZALEZ 25/07/20 BUS DE 30 PLAZAS A DISPOSICION 7 HORAS 26/07/20 BUS DE 30 PLAZAS  SUR -GANDO</t>
  </si>
  <si>
    <t xml:space="preserve">A35456474</t>
  </si>
  <si>
    <t xml:space="preserve">MASPALOMAS GRAN CANARIA BUS, S.A.</t>
  </si>
  <si>
    <t xml:space="preserve">52021000001227</t>
  </si>
  <si>
    <t xml:space="preserve">52021000001513</t>
  </si>
  <si>
    <t xml:space="preserve">Reparo Disa Max Gasoil</t>
  </si>
  <si>
    <t xml:space="preserve">52021000001514</t>
  </si>
  <si>
    <t xml:space="preserve">52021000001558</t>
  </si>
  <si>
    <t xml:space="preserve">52021000001561</t>
  </si>
  <si>
    <t xml:space="preserve">REPARO Sin plomo 98 (G) Disa Eco Gasolina95 V-Power 98 (G) Disa Max Gasoil</t>
  </si>
  <si>
    <t xml:space="preserve">52021000001986</t>
  </si>
  <si>
    <t xml:space="preserve">52021000001099</t>
  </si>
  <si>
    <t xml:space="preserve">5202100000110 1</t>
  </si>
  <si>
    <t xml:space="preserve">52021000001532</t>
  </si>
  <si>
    <t xml:space="preserve">ASCENSOR Descripción del artículo:	EU Contrato de Ascensores Excellence Mantenimiento de	2021-05-01 a 2021-05-31 Dirección:		EDIFICIO PRESIDENCIA Calle Triana 93 35002 Las Palmas de Gran Canaria Las Palmas</t>
  </si>
  <si>
    <t xml:space="preserve">52021000001964</t>
  </si>
  <si>
    <t xml:space="preserve">ASCENSOR Descripción del artículo:	EU Contrato de Ascensores Excellence Mantenimiento de	2021-06-01 a 2021-06-30 Dirección:		EDIFICIO PRESIDENCIA Calle Triana 93 35002 Las Palmas de Gran Canaria Las Palmas</t>
  </si>
  <si>
    <t xml:space="preserve">52021000001530</t>
  </si>
  <si>
    <t xml:space="preserve">SERVICIOS TECNOLOGÍA GESTIONA: COMUNICA</t>
  </si>
  <si>
    <t xml:space="preserve">52021000001596</t>
  </si>
  <si>
    <t xml:space="preserve">servicios</t>
  </si>
  <si>
    <t xml:space="preserve">Reparo SERVICIOS TECNOLOGIA GESTIONA: SUSCRIPCION MANTENIMIENTO - ENERO 2021</t>
  </si>
  <si>
    <t xml:space="preserve">52021000001597</t>
  </si>
  <si>
    <t xml:space="preserve">Reparo SERVICIOS TECNOLOGIA GESTIONA: SERVICIO DE MEJORA CONTINUA</t>
  </si>
  <si>
    <t xml:space="preserve">52021000001598</t>
  </si>
  <si>
    <t xml:space="preserve">Reparo SERVICIOS TECNOLOGIA GESTIONA: SUSCRIPCION MANTENIMIENTO - 01/02/21 A 12/02/21</t>
  </si>
  <si>
    <t xml:space="preserve">52021000001599</t>
  </si>
  <si>
    <t xml:space="preserve">Reparo SERVICIOS TECNOLOGÍA GESTIONA: CUOTA ANUAL ESFIRMA - SERVICIOS DE CERTIFICACIÓN</t>
  </si>
  <si>
    <t xml:space="preserve">52021000002131</t>
  </si>
  <si>
    <t xml:space="preserve">PATROCINIO 3ª EDICION</t>
  </si>
  <si>
    <t xml:space="preserve">A76311208</t>
  </si>
  <si>
    <t xml:space="preserve">HOTEL ROCA NEGRA AGAETE</t>
  </si>
  <si>
    <t xml:space="preserve">52021000001410</t>
  </si>
  <si>
    <t xml:space="preserve">Poliza: 3021300117340 Recibo: 690013789168 F.Efect.Rbo: 15/04/2021 F.Vto.Rcb: 15/04/2022 Riesgo: 2447HPS VOLKSWAGEN AMAROK T TRENDLINE 2.0TDI 180  4p (082012)</t>
  </si>
  <si>
    <t xml:space="preserve">A78520293</t>
  </si>
  <si>
    <t xml:space="preserve">REALE SEGUROS GENERALES, S.A.</t>
  </si>
  <si>
    <t xml:space="preserve">52021000001632</t>
  </si>
  <si>
    <t xml:space="preserve">Poliza: 3021700132104 Recibo: 690014218821 F.Efect.Rbo: 02/05/2021 F.Vto.Rcb: 02/05/2022 Riesgo: 5927JYP HYUNDAI IONIQ                HEV 1.6 GDI STYLE  5p (082016)</t>
  </si>
  <si>
    <t xml:space="preserve">52021000001428</t>
  </si>
  <si>
    <t xml:space="preserve">PAG. TRAVELER-SOLICITADO POR VALENTIN</t>
  </si>
  <si>
    <t xml:space="preserve">52021000001443</t>
  </si>
  <si>
    <t xml:space="preserve">PARADOR DE CRUZ DE TEJEDA: MENU FAM TRIP PATRONATO 27/2/21 SOLICITADO POR JUANA R. ALEMAN</t>
  </si>
  <si>
    <t xml:space="preserve">A79855201</t>
  </si>
  <si>
    <t xml:space="preserve">PARADORES DE TURISMO DE ESPAÑA, S.A.</t>
  </si>
  <si>
    <t xml:space="preserve">52021000001250</t>
  </si>
  <si>
    <t xml:space="preserve">52021000001054</t>
  </si>
  <si>
    <t xml:space="preserve">52021000001055</t>
  </si>
  <si>
    <t xml:space="preserve">52021000001379</t>
  </si>
  <si>
    <t xml:space="preserve">PÁGINA+ NOTA DE PRENSA PAGINA INTERIOR REVISTA CICLISMO A FONDO 431 Producto pedido por Saro Arencib</t>
  </si>
  <si>
    <t xml:space="preserve">52021000002307</t>
  </si>
  <si>
    <t xml:space="preserve">Patrocinio cierre boletines en kiss fm Canarias de lunes a viernes 150 cierres de 12 seg. con el claim de la campaña y 122 cuñas en kiss fm canarias, CAMPAÑA MUCHO POR VIVIR</t>
  </si>
  <si>
    <t xml:space="preserve">A84932755</t>
  </si>
  <si>
    <t xml:space="preserve">KISS RADIO, S.A.</t>
  </si>
  <si>
    <t xml:space="preserve">52021000001251</t>
  </si>
  <si>
    <t xml:space="preserve">52021000001380</t>
  </si>
  <si>
    <t xml:space="preserve">52021000001647</t>
  </si>
  <si>
    <t xml:space="preserve">52021000001721</t>
  </si>
  <si>
    <t xml:space="preserve">52021000001990</t>
  </si>
  <si>
    <t xml:space="preserve">52021000002294</t>
  </si>
  <si>
    <t xml:space="preserve">52021000002310</t>
  </si>
  <si>
    <t xml:space="preserve">Patrocinio campeonato de España de boxeo</t>
  </si>
  <si>
    <t xml:space="preserve">B02748689</t>
  </si>
  <si>
    <t xml:space="preserve">JMA PLUS INTERCANARIAS SL</t>
  </si>
  <si>
    <t xml:space="preserve">52021000001703</t>
  </si>
  <si>
    <t xml:space="preserve">Servicio solicitado por la Unidad de Publicidad y Marketing. Concepto: Gestión, planificación y dinamización de los perfiles sociales profesionales del Patronato de Turismo de Gran Canaria, desde el 1 al 30 de abril de 2021. Asesosamiento permanente en comunicación y reputación online.</t>
  </si>
  <si>
    <t xml:space="preserve">B04951000</t>
  </si>
  <si>
    <t xml:space="preserve">AEONIUM MEDIA, SL</t>
  </si>
  <si>
    <t xml:space="preserve">52021000001965</t>
  </si>
  <si>
    <t xml:space="preserve">Servicio solicitado por la Unidad de Publicidad y Marketing. Concepto: Gestión, planificación y dinamización de los perfiles sociales profesionales del Patronato de Turismo de Gran Canaria, desde el 1 al 31 de mayo de 2021. Asesoramiento permanente en comunicación y reputación online.</t>
  </si>
  <si>
    <t xml:space="preserve">52021000001813</t>
  </si>
  <si>
    <t xml:space="preserve">BILLAND, KLAUS, Reser.Nº: 45895929, ALOJAMIENTO 23-24/03/2021 Persona Patronato de Turismo: Mary Fe de León de Juan. cargar al expediente de facturas 123.</t>
  </si>
  <si>
    <t xml:space="preserve">52021000001959</t>
  </si>
  <si>
    <t xml:space="preserve">BILLAND, KLAUS, Reser.Nº: 45839030, ALOJAMIENTO 27-28/02/2021 Persona Patronato de Turismo: Mary Fe de León de Juan. cargar al expediente de facturas 123. Press trip festival de la ópera.</t>
  </si>
  <si>
    <t xml:space="preserve">52021000001978</t>
  </si>
  <si>
    <t xml:space="preserve">ALOJAMIENTO BILLAND, KLAUS, Reser.Nº: 45949845, 18-19/04/2021 Persona Patronato de Turismo: Mary Fe de León de Juan. cargar al expediente de facturas 123. Press Trip Ópera 2021.</t>
  </si>
  <si>
    <t xml:space="preserve">52021000001979</t>
  </si>
  <si>
    <t xml:space="preserve">MERLI, ANDREA, Reser.Nº: 45912151, ALOJAMIENTO 25-26/03/2021 Persona Patronato de Turismo: Mary Fe de León de Juan. cargar al expediente de facturas 123. Press Trip Ópera 2021.</t>
  </si>
  <si>
    <t xml:space="preserve">52021000001815</t>
  </si>
  <si>
    <t xml:space="preserve">HOSTELTUR_TURISMO FAMILIAR SOL Y PLAYA 1/2PAG. PUBLICIDAD</t>
  </si>
  <si>
    <t xml:space="preserve">52021000001554</t>
  </si>
  <si>
    <t xml:space="preserve">ACCION DE MARKETING Y COMUNICACION EN ACCION DE TURISMO ACTIVO DE MARZO-ABRIL 2021 PARA GRAN CANARIA EN LA REVISTA DIGITAL KISSTHEMOUNTAIN. SERVICIO PEDIDO POR PRODUCTO TURISTICO-SARO ARENCIBIA. PUBLICIDAD PAGINA COMPLETA (x2 MAR-ABR) EN REVISTA KISSTHEMOUNTAIN. ARTICULO EDITORIAL (x1 ABRIL) EN REVISTA KISSTHEMOUNTAIN. EL CAMINO DE SANTIAGO DE G.C. POSTS EN INSTAGRAM Y FACEBOOK KISTHEMOUNTAIN MESES DE MARZO Y ABRIL (x6-1 SIN CARGO). PLATAFORMA KISSTHEMOUNTAIN.COM ARTICULO EDITORIAL ENERO-FEBRERO</t>
  </si>
  <si>
    <t xml:space="preserve">52021000001933</t>
  </si>
  <si>
    <t xml:space="preserve">DE VIAJES / 3ª PAGINA IMPAR / TURISMO DE GRAN CANARIA</t>
  </si>
  <si>
    <t xml:space="preserve">52021000001503</t>
  </si>
  <si>
    <t xml:space="preserve">BOTE 1 LT. MASSLIMP VIRCOL C/PULVERIZADO Ref.: L6400041</t>
  </si>
  <si>
    <t xml:space="preserve">5202100000142 9</t>
  </si>
  <si>
    <t xml:space="preserve">ITV REVISION PRE ITV ESCOBILLA JTT 41 CM 16 UNIVERSAL REF 241 ESCOBILLA JTT 45 CM 19 FLEXIBLE REGULACION DE DIRECCION ACEITE RIMULA R2 EXTRA 15W40 L</t>
  </si>
  <si>
    <t xml:space="preserve">B35083302</t>
  </si>
  <si>
    <t xml:space="preserve">HERMANOS MAYOR, S.L</t>
  </si>
  <si>
    <t xml:space="preserve">52021000001429</t>
  </si>
  <si>
    <t xml:space="preserve">520210000012 5 2</t>
  </si>
  <si>
    <t xml:space="preserve">52021000001252</t>
  </si>
  <si>
    <t xml:space="preserve">5202100000164 0</t>
  </si>
  <si>
    <t xml:space="preserve">HIDROLIMPIADORA AICER 180 BAR 2200W 5MTRS GUANTE NITRILO GRIS/NEGRO XL - L EXTENSIBLE FAHERMA 25MT 3X1.5  CEF-30 POLIFLEX POLIURETANO 300 ML. BLANCO</t>
  </si>
  <si>
    <t xml:space="preserve">52021000001640</t>
  </si>
  <si>
    <t xml:space="preserve">52021000001641</t>
  </si>
  <si>
    <t xml:space="preserve">GRASA BLANCA LITIO WD-40 DOB.ACCION 400 MAJESTIC RAD BRILL.JOTUN NEGRO 750 C.L. XYLAZEL SOL LASUR HIDROFUGANTE PINO 750 BARNIZ TINTE STDO.750 ROBLE</t>
  </si>
  <si>
    <t xml:space="preserve">52021000001996</t>
  </si>
  <si>
    <t xml:space="preserve">du</t>
  </si>
  <si>
    <t xml:space="preserve">GOTERO DIAMANTE 2.2 L CEMENTO DE LAS ISLAS 25 KG. MORTERO CESA ESPECIAL 25KG. ARENA MONTAÑA SACO 25KG GUANTE NITRILO NG/AZ CAJA 100 UN GRANDE ADHESIVO T-REX POWER GRIS 290 ML SOUDAL ADHESIVO T-REX CRISTAL 290 ML SOUDAL LUBRICANT MULTIUSOS WD-40 DOB.ACCION 500 CINTA BALIZA MEDID REF.39/4</t>
  </si>
  <si>
    <t xml:space="preserve">52021000001997</t>
  </si>
  <si>
    <t xml:space="preserve">TACO BUFFET (CALENDARIO) 8X12  AÑO</t>
  </si>
  <si>
    <t xml:space="preserve">B35211200</t>
  </si>
  <si>
    <t xml:space="preserve">CANARIA DE MATERIAL DE OFICINA, S.L.</t>
  </si>
  <si>
    <t xml:space="preserve">52021000001644</t>
  </si>
  <si>
    <t xml:space="preserve">Comidas</t>
  </si>
  <si>
    <t xml:space="preserve">B35304286</t>
  </si>
  <si>
    <t xml:space="preserve">BALCON DE ZAMORA, S.L.</t>
  </si>
  <si>
    <t xml:space="preserve">5202100000104 3</t>
  </si>
  <si>
    <t xml:space="preserve">52021000001043</t>
  </si>
  <si>
    <t xml:space="preserve">52021000001056</t>
  </si>
  <si>
    <t xml:space="preserve">52021000001722</t>
  </si>
  <si>
    <t xml:space="preserve">Asesoramiento a la Presidencia para relaciones y presencia con los medios, correspondiente a los meses de enero, febrero, marzo y abril.</t>
  </si>
  <si>
    <t xml:space="preserve">B35492404</t>
  </si>
  <si>
    <t xml:space="preserve">AEDINCA INFORMACIONES, SL</t>
  </si>
  <si>
    <t xml:space="preserve">52021000001262</t>
  </si>
  <si>
    <t xml:space="preserve">52021000002163</t>
  </si>
  <si>
    <t xml:space="preserve">VIDEO VIGILANCIA PLACAS DIN A4 DE PVC ROTULADAS CON VINILO LAMINADO DESMONTAJE EXPOSICION DE GALDOS MONTAJE EXPOSICION DE PEPE DAMASO INSTALACION LOGO PATRONATO EN PUERTA 84X70 CMS</t>
  </si>
  <si>
    <t xml:space="preserve">52021000001100</t>
  </si>
  <si>
    <t xml:space="preserve">52021000001550</t>
  </si>
  <si>
    <t xml:space="preserve">PATROCINIO "FERIA KM0 GRAN CANARIA", CELEBRADA EL 10 Y 11 DE ABRIL DE 2021, EN LA VILLA DE MOYA</t>
  </si>
  <si>
    <t xml:space="preserve">B35531359</t>
  </si>
  <si>
    <t xml:space="preserve">ELIPSE GESTION DE EVENTOS, S.L.</t>
  </si>
  <si>
    <t xml:space="preserve">52021000001970</t>
  </si>
  <si>
    <t xml:space="preserve">mantenimiento de baja tension de las instalaciones del patronato de turismo playa del inglés</t>
  </si>
  <si>
    <t xml:space="preserve">B35539113</t>
  </si>
  <si>
    <t xml:space="preserve">MONTAJES ELECTRICOS MATOS, S.L.</t>
  </si>
  <si>
    <t xml:space="preserve">52021000002293</t>
  </si>
  <si>
    <t xml:space="preserve">mantenimiento preventivo en instalaciones de baja tensión sustitucion de diferencial de 4x63/30 ma en el cuadro general del sotano  por avería</t>
  </si>
  <si>
    <t xml:space="preserve">52021000002152</t>
  </si>
  <si>
    <t xml:space="preserve">Adaptación de banner para medios especializados 300x250 300x600 725x90 980x250 300x300 970x90 Programación de banner máster para medios especializados 300x250 300x600 725x90 980x250 300x300 970x90  Cuenta Bancaria: ES38 0081 5201 6600 0101 5311   Observaciones: Campaña FiturObservaciones: Campaña Fitur</t>
  </si>
  <si>
    <t xml:space="preserve">B35564244</t>
  </si>
  <si>
    <t xml:space="preserve">TWO TECH AGENCY, S. L. U.</t>
  </si>
  <si>
    <t xml:space="preserve">52021000001135</t>
  </si>
  <si>
    <t xml:space="preserve">52021000002144</t>
  </si>
  <si>
    <t xml:space="preserve">Servicio solicitado por Valentín González Estancia de Vasilii Chumakov del 3 al 9/11/19, ganador premio en presentación con Good Time Travel en Rusia</t>
  </si>
  <si>
    <t xml:space="preserve">B35652379</t>
  </si>
  <si>
    <t xml:space="preserve">LOMOQUIEBRE, S.L.</t>
  </si>
  <si>
    <t xml:space="preserve">52021000001430</t>
  </si>
  <si>
    <t xml:space="preserve">Estancia en nave almacenamiento guardamuebles del PIT Maspalomas MARZO 2021</t>
  </si>
  <si>
    <t xml:space="preserve">52021000001547</t>
  </si>
  <si>
    <t xml:space="preserve">Estancia en nave almacenamiento guardamuebles del PIT Maspalomas ABRIL 2021</t>
  </si>
  <si>
    <t xml:space="preserve">52021000001995</t>
  </si>
  <si>
    <t xml:space="preserve">Estancia en nave almacenamiento guardamuebles del PIT Maspalomas MAYO 2021</t>
  </si>
  <si>
    <t xml:space="preserve">52021000001098</t>
  </si>
  <si>
    <t xml:space="preserve">52021000001502</t>
  </si>
  <si>
    <t xml:space="preserve">Bsa. Basura 90x120 galga 160 Comunidad Lejia con Detergente 2L. Guerrero Bsa. Basura 52x60 20 serv. negra Bsa. Basura 60x90 papelera 10serv.</t>
  </si>
  <si>
    <t xml:space="preserve">52021000001654</t>
  </si>
  <si>
    <t xml:space="preserve">ALQUILER DE VEHICULO SOLICITADO POR EL TECNICO VALENTIN GONZALEZ , PARA TUROPERADOR RUSO , DESDE EL 15-04 HASTA 18-04 POR 3 DIAS</t>
  </si>
  <si>
    <t xml:space="preserve">52021000001709</t>
  </si>
  <si>
    <t xml:space="preserve">MICROSOFT 365 BUSINESS BASIC MICROSOFT 365 BUSINESS STANDARD - Renovación anual: Expiran el 17 junio del 2021 * NOTA: - Pasada la fecha de caducidad, dispone de 5 días para cancelar la suscripción.En caso contrario, la suscripción se renovará automáticamente por parte de microsoft por periodo de un año y le será facturado. - En el caso de no renovar por petición expresa , recomendamos sacar los buzones, ya que Microsoft desactivara la cuenta y eliminara la misma pasado 30 días.</t>
  </si>
  <si>
    <t xml:space="preserve">B35796168</t>
  </si>
  <si>
    <t xml:space="preserve">VMANAGER CONSULTING, S.L.</t>
  </si>
  <si>
    <t xml:space="preserve">52021000001653</t>
  </si>
  <si>
    <t xml:space="preserve">12  PAX  COMIDA DEGUSTACIÓN</t>
  </si>
  <si>
    <t xml:space="preserve">B35822600</t>
  </si>
  <si>
    <t xml:space="preserve">TEJEDA RURALIA SL.</t>
  </si>
  <si>
    <t xml:space="preserve">52021000001052</t>
  </si>
  <si>
    <t xml:space="preserve">52021000001053</t>
  </si>
  <si>
    <t xml:space="preserve">52021000001981</t>
  </si>
  <si>
    <t xml:space="preserve">Ajustes de maquetacio¿n y realizacio¿n de arte final para Gui¿a de Productos de Gran Canaria en dos idiomas.</t>
  </si>
  <si>
    <t xml:space="preserve">B35892348</t>
  </si>
  <si>
    <t xml:space="preserve">KUBO PUBLICIDAD Y SERVICIOS WEB S.L.N.E.</t>
  </si>
  <si>
    <t xml:space="preserve">52021000001991</t>
  </si>
  <si>
    <t xml:space="preserve">Envío de brutos del Archivo de video a terceros 27/05 Conciertos, womad Solicitado por Paula Schlueter Envío de brutos del archivo de video a terceros. 01/06. Spa, talasoterapia Solicitado por Paula Schlueter Envío de brutos del archivo de video a terceros. 02/06. Interior de la isla Solicitado por Paula Schlueter para TVE</t>
  </si>
  <si>
    <t xml:space="preserve">52021000001983</t>
  </si>
  <si>
    <t xml:space="preserve">SERVICIOS PUBLICITARIOS EN 7.7RADIO. FERIA FITUR 2021. CAMPAÑA ENTREVISTAS Y RRSS DEL 19 AL 23 DE MAYO DE 2021</t>
  </si>
  <si>
    <t xml:space="preserve">B35967694</t>
  </si>
  <si>
    <t xml:space="preserve">ECODIARIO SL</t>
  </si>
  <si>
    <t xml:space="preserve">52021000001290</t>
  </si>
  <si>
    <t xml:space="preserve">52021000001642</t>
  </si>
  <si>
    <t xml:space="preserve">ABRIL 2021 SERVICIO DE APOYO LEY 9/2017 DE CONTRATOS DEL SECTOR PÚBLICO: SERVICIO  REMOTO EN EL USO DE LA PLATAFORMA DE CONTRATACIÓN DEL SECTOR PÚBLICO</t>
  </si>
  <si>
    <t xml:space="preserve">52021000002093</t>
  </si>
  <si>
    <t xml:space="preserve">MAYO 2021 SERVICIO DE APOYO LEY 9/2017 DE CONTRATOS DEL SECTOR PÚBLICO: SERVICIO DE REMOTO EN EL USO DE LA PLATAFORMA DE CONTRATACIÓN DEL SECTOR PÚBLICO</t>
  </si>
  <si>
    <t xml:space="preserve">52021000001136</t>
  </si>
  <si>
    <t xml:space="preserve">520210000012 6 4</t>
  </si>
  <si>
    <t xml:space="preserve">52021000001264</t>
  </si>
  <si>
    <t xml:space="preserve">5202100000126 5</t>
  </si>
  <si>
    <t xml:space="preserve">52021000001265</t>
  </si>
  <si>
    <t xml:space="preserve">5202100000126 6</t>
  </si>
  <si>
    <t xml:space="preserve">52021000001266</t>
  </si>
  <si>
    <t xml:space="preserve">5202100000126 8</t>
  </si>
  <si>
    <t xml:space="preserve">52021000001268</t>
  </si>
  <si>
    <t xml:space="preserve">5202100000163 7</t>
  </si>
  <si>
    <t xml:space="preserve">52021000001637</t>
  </si>
  <si>
    <t xml:space="preserve">5202100000230 4</t>
  </si>
  <si>
    <t xml:space="preserve">52021000002304</t>
  </si>
  <si>
    <t xml:space="preserve">52021000001556</t>
  </si>
  <si>
    <t xml:space="preserve">Software Mabrian Technologies. Suscripción mensual a Mabrian Technologies.Cuota Mayo 2021 (2/9). Factura no sujeta a IVA. Art. 69 y 70 LIVA. Inversión del sujeto pasivo</t>
  </si>
  <si>
    <t xml:space="preserve">B57795668</t>
  </si>
  <si>
    <t xml:space="preserve">MABRIAN TECHNOLOGIES SL</t>
  </si>
  <si>
    <t xml:space="preserve">52021000001868</t>
  </si>
  <si>
    <t xml:space="preserve">Software Mabrian Technologies. Suscripción mensual a la plataforma de inteligencia turística de Mabrian Technologies.Cuota Abril 2021 (1/9). Factura no sujeta a IVA. Art. 69 y 70 LIVA. Inversión del sujeto pasivo</t>
  </si>
  <si>
    <t xml:space="preserve">52021000001985</t>
  </si>
  <si>
    <t xml:space="preserve">Software Mabrian Technologies. Suscripción mensual a Mabrian Technologies. Cuota Junio 2021 (3/9). Factura no sujeta a IVA. Art. 69 y 70 LIVA. Inversión del sujeto pasivo</t>
  </si>
  <si>
    <t xml:space="preserve">52021000001648</t>
  </si>
  <si>
    <t xml:space="preserve">OFERTA CONJUNTA 2021 VIAJAR CON HIJOS nº52 + TURISMO RURAL CON HIJOS nº6 Papel: 1 pág. Publicidad + 4 pág. Reportaje APP: 1 pág. Publicidad + 4 pág. Reportaje + Vídeo + G.Fotos Web: Reportaje colgado en la web RRSS: 3 menciones Inclusión en Newsletter de Viajar Con Hijos Inclusión edición internacional TWK</t>
  </si>
  <si>
    <t xml:space="preserve">B62240742</t>
  </si>
  <si>
    <t xml:space="preserve">EXCLUSIVAS PUBLICITARIAS HISPAPUBLIC, SL</t>
  </si>
  <si>
    <t xml:space="preserve">52021000001845</t>
  </si>
  <si>
    <t xml:space="preserve">Campaña 2021-15 marzo a 15 dic</t>
  </si>
  <si>
    <t xml:space="preserve">B65698904</t>
  </si>
  <si>
    <t xml:space="preserve">RUTA BLANCA 2012 SL</t>
  </si>
  <si>
    <t xml:space="preserve">52021000001690</t>
  </si>
  <si>
    <t xml:space="preserve">1/4 Area gestora: Merchandising y prensa local, referencia: 795/2021. Asistencia técnica especializada- expedientes de contratación- Promoción digital- información turística. Servicios de Asistencia Técnica y seguimiento de expedientes de contratación. Servicios correspondientes al mes de ABRIL de 2021.</t>
  </si>
  <si>
    <t xml:space="preserve">B76019777</t>
  </si>
  <si>
    <t xml:space="preserve">EGUESAN ENERGY, S.L.</t>
  </si>
  <si>
    <t xml:space="preserve">52021000001717</t>
  </si>
  <si>
    <t xml:space="preserve">Almuerzo 05/05/2021 en Maroa Club de Mar Press Trip</t>
  </si>
  <si>
    <t xml:space="preserve">B76076157</t>
  </si>
  <si>
    <t xml:space="preserve">MAROA CLUB DE MAR S.L.</t>
  </si>
  <si>
    <t xml:space="preserve">52021000001679</t>
  </si>
  <si>
    <t xml:space="preserve">Lote productos de Aloe Vera</t>
  </si>
  <si>
    <t xml:space="preserve">B76090471</t>
  </si>
  <si>
    <t xml:space="preserve">LESMES ALOE CANARIAS, S.L.</t>
  </si>
  <si>
    <t xml:space="preserve">52021000002164</t>
  </si>
  <si>
    <t xml:space="preserve">video promocional de Gran Canaria (Servicios de publicidad y de márketing para la conexión aérea chárter ¿Gran Canaria ¿ Tallin¿ durante el año 2021).</t>
  </si>
  <si>
    <t xml:space="preserve">B76102706</t>
  </si>
  <si>
    <t xml:space="preserve">GLOBAL TRABVEL MANAGEMENT SL</t>
  </si>
  <si>
    <t xml:space="preserve">52021000002292</t>
  </si>
  <si>
    <t xml:space="preserve">Famtrip Bálticos 6 de febrero</t>
  </si>
  <si>
    <t xml:space="preserve">52021000001108</t>
  </si>
  <si>
    <t xml:space="preserve">52021000002308</t>
  </si>
  <si>
    <t xml:space="preserve">Copatrocinio de la Tertulia Turística todos los viernes en el programa Centro Urbano. Emisión de 2 cuñas diarias de lunes a viernes durante el programa en directo El Espejo Canario, 2 cuñas diarias de lunes a viernes, y 1 más los viernes de la Tertulia, en el programa en directo Centro Urbano y 3 cuñas diarias de lunes a domingo durante la Programación Musical. Seguimiento y tratamiento de la información con entrevistas puntuales en la Tertulia Turística del programa Centro Urbano. " entrevistas</t>
  </si>
  <si>
    <t xml:space="preserve">52021000002309</t>
  </si>
  <si>
    <t xml:space="preserve">lanyard amarillo fusion madrid</t>
  </si>
  <si>
    <t xml:space="preserve">B76145093</t>
  </si>
  <si>
    <t xml:space="preserve">MARVIP CANARIAS 1982</t>
  </si>
  <si>
    <t xml:space="preserve">52021000001501</t>
  </si>
  <si>
    <t xml:space="preserve">OFICINA INFORMACION TURISTICA - AEROPUERTO GC UD. SUMINISTRO Y COLOCACIóN DE MAMPARA SEPARADORA DE VIDRIO LAMINADO DE SEGURIDAD STADIP 5+5 TRANSPARENTE EN HUECO DE VENTANA EXISTENTE PARA ATENCIóN AL PúBLICO DE MEDIDAS 770 ANCHO X 840 ALTO UD. SUMINISTRO Y COLOCACIóN DE CERRADURA CON LLAVE, REFERENCIA G2V PARA PUERTA DE CRISTAL EXISTENTE EN LA OFICINA. PUESTO INFORMACION TURISTICA - CRUZ DE TEJEDA POR REPARCIóN DE PUERTA EXISTENTE EN SU OFICINA, REFORZANDO EL CERCO DE MADERA PARA PODER COLOCAR</t>
  </si>
  <si>
    <t xml:space="preserve">52021000001528</t>
  </si>
  <si>
    <t xml:space="preserve">Trabajo: el cliente dice que realizar revisión 45.000km/3 años. Vehículo marca Hyundai, modelo IONIQ HEV 104 kW (141 CV) con bastidor KMHC851CGHU020155 y matrícula E5927JYP. Trabajo: (PS) Higienización con ozono. Cuota Medioambiental</t>
  </si>
  <si>
    <t xml:space="preserve">B76156512</t>
  </si>
  <si>
    <t xml:space="preserve">SUCO CARS, S.L.</t>
  </si>
  <si>
    <t xml:space="preserve">52021000001209</t>
  </si>
  <si>
    <t xml:space="preserve">52021000001942</t>
  </si>
  <si>
    <t xml:space="preserve">Clases de inglés nivel avanzado y básico</t>
  </si>
  <si>
    <t xml:space="preserve">52021000002166</t>
  </si>
  <si>
    <t xml:space="preserve">TRADUCCIÓN COPY PROMOCIONAL</t>
  </si>
  <si>
    <t xml:space="preserve">52021000001207</t>
  </si>
  <si>
    <t xml:space="preserve">52021000001961</t>
  </si>
  <si>
    <t xml:space="preserve">Cobertura de la Feria Fitur los días 19 y 20 de Mayo , operador de cámara, equipo de grabación, redactor, billetes, estancia, dietas. Edición de vídeo y publicación  en la Home del Sur Digital. Banner en la Web ( s/ costo)</t>
  </si>
  <si>
    <t xml:space="preserve">52021000001378</t>
  </si>
  <si>
    <t xml:space="preserve">limpiezas de sus contenedores de basura del periodo de marzo 2020 de los centros managua y triana</t>
  </si>
  <si>
    <t xml:space="preserve">52021000001680</t>
  </si>
  <si>
    <t xml:space="preserve">limpieza de sus contenedores de los centros managua y triana del periodo marzo de 2021</t>
  </si>
  <si>
    <t xml:space="preserve">52021000001712</t>
  </si>
  <si>
    <t xml:space="preserve">Peanas madera metacrilato 36x15 Vinilo 36 x15 laminado suelo en semicorte Vinilo 25x25 laminado suelo en semicorte Vinilo 100x50 Montaje Traslado Vinilo 18x15 en espejo</t>
  </si>
  <si>
    <t xml:space="preserve">B76191006</t>
  </si>
  <si>
    <t xml:space="preserve">BABON PLUS,S.L.</t>
  </si>
  <si>
    <t xml:space="preserve">52021000001109</t>
  </si>
  <si>
    <t xml:space="preserve">52021000001711</t>
  </si>
  <si>
    <t xml:space="preserve">- Reserva espacios para banner en web y newsletter abril 2021</t>
  </si>
  <si>
    <t xml:space="preserve">52021000001975</t>
  </si>
  <si>
    <t xml:space="preserve">Reserva de espacio para baner en web y newsletter mayo 2021</t>
  </si>
  <si>
    <t xml:space="preserve">52021000001976</t>
  </si>
  <si>
    <t xml:space="preserve">Publicación nota de prensa Mayo 2021</t>
  </si>
  <si>
    <t xml:space="preserve">52021000002132</t>
  </si>
  <si>
    <t xml:space="preserve">Servicio pedido por Producto turistico. STAND MADRID FUSION 2021</t>
  </si>
  <si>
    <t xml:space="preserve">B76242098</t>
  </si>
  <si>
    <t xml:space="preserve">EL PARAGUAS EVENTS, S.L.</t>
  </si>
  <si>
    <t xml:space="preserve">52021000001854</t>
  </si>
  <si>
    <t xml:space="preserve">Curso online ¿Trasteo digital UNO¿, de una hora de duración, impartido el 26 de mayo de 2021.</t>
  </si>
  <si>
    <t xml:space="preserve">52021000001718</t>
  </si>
  <si>
    <t xml:space="preserve">Almuerzo 06-05-2021 en Gabinete Literario Evento Press Trip</t>
  </si>
  <si>
    <t xml:space="preserve">B76250018</t>
  </si>
  <si>
    <t xml:space="preserve">INVERSIONES NANTES, SL</t>
  </si>
  <si>
    <t xml:space="preserve">52021000001134</t>
  </si>
  <si>
    <t xml:space="preserve">52021000001666</t>
  </si>
  <si>
    <t xml:space="preserve">Reparo Realizar el mantenimiento mensual en C/ Mayor de Triana Nº 93  ENERO  2021  que incluye: -Mantenimiento de los hidrocompresores de agua sanitaria; Comprobar su funcionamiento, alternado los motores. Maniobras de parada y arranque. -Comprobar el cuadro eléctrico, alternado, cotactores, térmicos y los presostatos. -	Comprobar el depósito vaso de expansión y suministrarle aire cada 3 meses. -	Comprobar el aljibe interior e exterior para que este en optimas condiciones; -	Comprobar la</t>
  </si>
  <si>
    <t xml:space="preserve">B76264654</t>
  </si>
  <si>
    <t xml:space="preserve">LAS PALMAS FONTASERVI SL</t>
  </si>
  <si>
    <t xml:space="preserve">52021000001667</t>
  </si>
  <si>
    <t xml:space="preserve">Reparo Realizar el mantenimiento mensual, CC. YUMBO CENTER MES DE ENERO, 2021 el servicio incluye: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-Revisión de los aljibes, flotadores y boyas de nivel eléctrico. -Re</t>
  </si>
  <si>
    <t xml:space="preserve">52021000001668</t>
  </si>
  <si>
    <t xml:space="preserve">Reparo Realizar el mantenimiento mensual en C/ Mayor de Triana Nº 93  MARZO  2021  que incluye: -Mantenimiento de los hidrocompresores de agua sanitaria; Comprobar su funcionamiento, alternado los motores. Maniobras de parada y arranque. -Comprobar el cuadro eléctrico, alternado, cotactores, térmicos y los presostatos. -	Comprobar el depósito vaso de expansión y suministrarle aire cada 3 meses. -	Comprobar el aljibe interior e exterior para que este en optimas condiciones; -	Comprobar la</t>
  </si>
  <si>
    <t xml:space="preserve">52021000001669</t>
  </si>
  <si>
    <t xml:space="preserve">Reparo Reponer un flotador V plana de 1" cromado con boya en aljibe Reponer un codo latón de 1" Reponer una abrazadera de 32 sinfónica y tornillería Reponer dos juntas nuevas en la reductora de presión Mano de obra oficial de fontanería</t>
  </si>
  <si>
    <t xml:space="preserve">52021000001670</t>
  </si>
  <si>
    <t xml:space="preserve">Reparo Realizar el mantenimiento mensual en C/ Mayor de Triana Nº 93  ABRIL  2021  que incluye: -Mantenimiento de los hidrocompresores de agua sanitaria; Comprobar su funcionamiento, alternado los motores. Maniobras de parada y arranque. -Comprobar el cuadro eléctrico, alternado, cotactores, térmicos y los presostatos. -	Comprobar el depósito vaso de expansión y suministrarle aire cada 3 meses. -	Comprobar el aljibe interior e exterior para que este en optimas condiciones; -	Comprobar la</t>
  </si>
  <si>
    <t xml:space="preserve">52021000001671</t>
  </si>
  <si>
    <t xml:space="preserve">Reparo Realizar el mantenimiento mensual, CC. YUMBO CENTER MES DE ABRIL, 2021 el servicio incluye: -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	Revisión de los aljibes, flotadores y boyas de nivel eléctrico.</t>
  </si>
  <si>
    <t xml:space="preserve">52021000001672</t>
  </si>
  <si>
    <t xml:space="preserve">Reparo Realizar el mantenimiento mensual, CC. YUMBO CENTER MES DE FEBRERO, 2021 el servicio incluye: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	Revisión de los aljibes, flotadores y boyas de nivel eléctrico.</t>
  </si>
  <si>
    <t xml:space="preserve">52021000001673</t>
  </si>
  <si>
    <t xml:space="preserve">Reparo Realizar el mantenimiento mensual en C/ Mayor de Triana Nº 93  FEBRERO  2021  que incluye: -Mantenimiento de los hidrocompresores de agua sanitaria; Comprobar su funcionamiento, alternado los motores. Maniobras de parada y arranque. -	Comprobar el cuadro eléctrico, alternado, cotactores, térmicos y los presostatos. -	Comprobar el depósito vaso de expansión y suministrarle aire cada 3 meses. -	Comprobar el aljibe interior e exterior para que este en optimas condiciones; -	Comprobar</t>
  </si>
  <si>
    <t xml:space="preserve">52021000001674</t>
  </si>
  <si>
    <t xml:space="preserve">Reparo -Realizar el mantenimiento mensual, CC. YUMBO CENTER MES DE MAYO, 2021 el servicio incluye: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	Revisión de los aljibes, flotadores y boyas de nivel eléctrico.</t>
  </si>
  <si>
    <t xml:space="preserve">52021000001675</t>
  </si>
  <si>
    <t xml:space="preserve">Reparo Realizar el mantenimiento mensual en C/ Mayor de Triana Nº 93  MAYO  2021  que incluye: -	Mantenimiento de los hidrocompresores de agua sanitaria; Comprobar su funcionamiento, alternado los motores. Maniobras de parada y arranque. -	Comprobar el cuadro eléctrico, alternado, contactores, térmicos y los presostatos. -	Comprobar el depósito vaso de expansión y suministrarle aire cada 3 meses. -	Comprobar el aljibe interior e exterior para que este en optimas condiciones; -	Comprobar l</t>
  </si>
  <si>
    <t xml:space="preserve">52021000001677</t>
  </si>
  <si>
    <t xml:space="preserve">UPGRADE DE SOPHOS XG135 A SOPHOS XG310 CON SUSCRIPCIÓN TOTALPROTEC PLUS 33 AÑOS</t>
  </si>
  <si>
    <t xml:space="preserve">52021000001992</t>
  </si>
  <si>
    <t xml:space="preserve">ADQUISICIÓN TRES ANTENAS WIFI COMPATIBLES CON EL CORTAFUEGOS INSTALADO EN EL PATRONATO</t>
  </si>
  <si>
    <t xml:space="preserve">52021000001102</t>
  </si>
  <si>
    <t xml:space="preserve">52021000001570</t>
  </si>
  <si>
    <t xml:space="preserve">CUOTA MENSUAL DE MANTENIMIENTO PREVENTIVO PCI  TRIANA CUOTA MENSUAL DE MANTENIMIENTO PREVENTIVO PCI BANDAMA - TEJEDA - ARINAGA CUOTA MENSUAL DE MANTENIMIENTO PREVENTIVO PCI CC YUMBO</t>
  </si>
  <si>
    <t xml:space="preserve">52021000001987</t>
  </si>
  <si>
    <t xml:space="preserve">52021000001074</t>
  </si>
  <si>
    <t xml:space="preserve">52021000001075</t>
  </si>
  <si>
    <t xml:space="preserve">52021000001287</t>
  </si>
  <si>
    <t xml:space="preserve">52021000001704</t>
  </si>
  <si>
    <t xml:space="preserve">52021000002165</t>
  </si>
  <si>
    <t xml:space="preserve">52021000001847</t>
  </si>
  <si>
    <t xml:space="preserve">Alojamiento y Comidas Sr.Davide Camesasca del 26/04/21 al 30/04/21</t>
  </si>
  <si>
    <t xml:space="preserve">B76315829</t>
  </si>
  <si>
    <t xml:space="preserve">HOCISA REINA S.L.U.</t>
  </si>
  <si>
    <t xml:space="preserve">52021000001872</t>
  </si>
  <si>
    <t xml:space="preserve">Alojamiento y Comidas Sr.Thomas Vila del 26/04/21 al 01/05/21</t>
  </si>
  <si>
    <t xml:space="preserve">52021000001657</t>
  </si>
  <si>
    <t xml:space="preserve">Diseño y maquetación de las 5 rutas (Formato 45x37 / 15x18,5- Márgenes blancos). Edición fotográfica contenidos - 5 rutas. Organización y edición recursos para rutas. Servicio solicitado por Paula Schlueter, Unidad de Publicidad y Marketing.</t>
  </si>
  <si>
    <t xml:space="preserve">B76322031</t>
  </si>
  <si>
    <t xml:space="preserve">RAYKONG MDB 7, SOCIEDAD LIMITADA</t>
  </si>
  <si>
    <t xml:space="preserve">52021000002313</t>
  </si>
  <si>
    <t xml:space="preserve">MASCARILLAS QUIRURGICAS</t>
  </si>
  <si>
    <t xml:space="preserve">B76329127</t>
  </si>
  <si>
    <t xml:space="preserve">DOWNWIND MARITIME SL</t>
  </si>
  <si>
    <t xml:space="preserve">52021000001261</t>
  </si>
  <si>
    <t xml:space="preserve">52021000002160</t>
  </si>
  <si>
    <t xml:space="preserve">15 CUÑAS DIARIAS DE LUNES A DOMINGO EN RADIO LAS TIRAJANAS (AMBOS INCLUIDOS). ESTAS SE REPARTIRAN A LO LARGO DEL DÍA, ENTRE LAS 8:30 DE LA MAÑANA Y LAS 22:00 DE LA NOCHE, HACIENDO ESPECIAL HINCAPIÉ EN LOS HORARIOS DE MÁS AUDIENCIA. TRES ENTREVISTAS CON EL CONSEJERO DE TURISMO DE GRAN CANARIA (CARLOS ÁLAMO) PARA CONOCER DE PRIMERA MANO COMO ESTÁ LA FERIA Y COMO SE DESARROLLA EN RADIO LAS TIRAJANAS. PROMOCIÓN EN NUESTRAS REDES SOCIALES. BANNER PERIÓDICO CON DERIVACIÓN AL PATRONATO DE TURISMO DE GR</t>
  </si>
  <si>
    <t xml:space="preserve">52021000001636</t>
  </si>
  <si>
    <t xml:space="preserve">Azulejos</t>
  </si>
  <si>
    <t xml:space="preserve">52021000001691</t>
  </si>
  <si>
    <t xml:space="preserve">Tajinastes</t>
  </si>
  <si>
    <t xml:space="preserve">52021000001201</t>
  </si>
  <si>
    <t xml:space="preserve">52021000001705</t>
  </si>
  <si>
    <t xml:space="preserve">Adaptaciones gráficas Adaptaciones gráficas</t>
  </si>
  <si>
    <t xml:space="preserve">52021000001977</t>
  </si>
  <si>
    <t xml:space="preserve">Banner cortesía Hosteltur para envío Revista Fitur Campaña Eroski</t>
  </si>
  <si>
    <t xml:space="preserve">52021000001409</t>
  </si>
  <si>
    <t xml:space="preserve">Periódico It's Gran Canaria - Cuarta edición</t>
  </si>
  <si>
    <t xml:space="preserve">B76345198</t>
  </si>
  <si>
    <t xml:space="preserve">AGENCIA CREATIVA 9MILIGRAMOS</t>
  </si>
  <si>
    <t xml:space="preserve">52021000002305</t>
  </si>
  <si>
    <t xml:space="preserve">Publicidad Periódico It's Gran Canaria - Edición Mayo y Junio (Inserción publicidad de GRAN CANARIA ( 10 RAZONES) Justificante en digital de la inserción publicitaria en el expediente.)</t>
  </si>
  <si>
    <t xml:space="preserve">52021000001658</t>
  </si>
  <si>
    <t xml:space="preserve">ALMUERZO OSCAR CHECA 2 MENUS CONTRATADO POR VALENTIN GONZALEZ 10 DEC 2020</t>
  </si>
  <si>
    <t xml:space="preserve">B76351246</t>
  </si>
  <si>
    <t xml:space="preserve">SI TE GUSTA ES BUENO SL</t>
  </si>
  <si>
    <t xml:space="preserve">52021000001802</t>
  </si>
  <si>
    <t xml:space="preserve">Actualización ISSUU cuenta Premium</t>
  </si>
  <si>
    <t xml:space="preserve">52021000002117</t>
  </si>
  <si>
    <t xml:space="preserve">Pago del 100% del total, por la reserva del espacio en Madrid FusiÃ³n 2021 que se celebrarÃ¡ el 31 de mayo, 1 y 2 de junio</t>
  </si>
  <si>
    <t xml:space="preserve">B82054792</t>
  </si>
  <si>
    <t xml:space="preserve">FORO DE DEBATE S.L.</t>
  </si>
  <si>
    <t xml:space="preserve">52021000002124</t>
  </si>
  <si>
    <t xml:space="preserve">Pago del 100% del total, por la reserva del espacio en SE 2021 que se celebrarÃ¡ el 31 de mayo, 1 y 2 de junio</t>
  </si>
  <si>
    <t xml:space="preserve">52021000001723</t>
  </si>
  <si>
    <t xml:space="preserve">FRANJA: NOCHE PREMIUM NEOX ; FECHA: 26.04.2021 ; HORA: 21:10:25 ; DUR: 10 ; CLAVE: GRAN CANARIA ; MARCA: GRAN CANARIA</t>
  </si>
  <si>
    <t xml:space="preserve">B84171453</t>
  </si>
  <si>
    <t xml:space="preserve">ATRES ADVERTISING SL UNIPERSONAL</t>
  </si>
  <si>
    <t xml:space="preserve">52021000001999</t>
  </si>
  <si>
    <t xml:space="preserve">FRANJA: NOCHE PREMIUM NEOX ; FECHA: 05.05.2021 ; HORA: 21:00:00 ; DUR: 10 ; CLAVE: GRAN CANARIA ; MARCA: GRAN CANARIA FRANJA: NOCHE PREMIUM NEOX ; FECHA: 17.05.2021 ; HORA: 21:00:00 ; DUR: 10 ; CLAVE: GRAN CANARIA ; MARCA: GRAN CANARIA FRANJA: NOCHE PREMIUM NEOX ; FECHA: 13.05.2021 ; HORA: 21:00:00 ; DUR: 10 ; CLAVE: GRAN CANARIA ; MARCA: GRAN CANARIA</t>
  </si>
  <si>
    <t xml:space="preserve">52021000001724</t>
  </si>
  <si>
    <t xml:space="preserve">PRODUCCION MATERIAL AUDIOVISUAL RETO GRAN CANARIA HARDEST</t>
  </si>
  <si>
    <t xml:space="preserve">B86853579</t>
  </si>
  <si>
    <t xml:space="preserve">380 AROUND MARKETING, S.L.</t>
  </si>
  <si>
    <t xml:space="preserve">52021000001850</t>
  </si>
  <si>
    <t xml:space="preserve">SERVICIO PEDIDO POR PRODUCTO TURISTICO</t>
  </si>
  <si>
    <t xml:space="preserve">B87479184</t>
  </si>
  <si>
    <t xml:space="preserve">JN GLOBAL PROJECT</t>
  </si>
  <si>
    <t xml:space="preserve">52021000001629</t>
  </si>
  <si>
    <t xml:space="preserve">13-04-2021 TRASLADO AEROPUERTO AL HOTEL CORDIAL MOGÁN (10 PAX) 14-04-2021 DISPOSICIÓN DESDE LAS 8:00H HASTA LAS 23.00H 15-04-2021 DISPOSICIÓN DESDE LAS 8:30 HASTA LAS 23:30H 16-04-2021 DISPISICIÓN DESDE LAS 7:45H HASTA LAS 23:30H 17-04-2021 DISPISICIÓN DESDE LAS 8:30H HASTA LAS 23:15H 18-04-2021 TRASLADO HOTEL CORDIAL MOGÁN AL AEROPUERTO (10 PAX). REF. GRUPO TOUROPERADORES ITALIANOS PEDIDO POR VALENTIN GONZÁLEZ</t>
  </si>
  <si>
    <t xml:space="preserve">B90190380</t>
  </si>
  <si>
    <t xml:space="preserve">AUTOCARES LEVANTE BUS, S.L.</t>
  </si>
  <si>
    <t xml:space="preserve">52021000001804</t>
  </si>
  <si>
    <t xml:space="preserve">04-05-2021 TRASLADO DESDE LAS PALMAS DE G.C. A TEJEDA Y REGRESO 05-00-2021 DISPOSICIÓN MINIBUS DESDE LAS 9:00 HASTA LAS 17:00H 06-05-2021 DISPOSICIÓN MINIBUS DESDE LAS 9:00 HASTA LAS 17:00H. RED GRUPO CORENDON PEDIDO POR CARMEN DÍAZ</t>
  </si>
  <si>
    <t xml:space="preserve">52021000001935</t>
  </si>
  <si>
    <t xml:space="preserve">Suministro de datos relativos a la competitividad hotelera de Gran Canaria y su análisis para el posicionamiento del destino turístico (Informes predictivos marzo ¿ julio) Periodo: 1ªparte 2021</t>
  </si>
  <si>
    <t xml:space="preserve">B95845442</t>
  </si>
  <si>
    <t xml:space="preserve">LURMETRIKA SL</t>
  </si>
  <si>
    <t xml:space="preserve">52021000001260</t>
  </si>
  <si>
    <t xml:space="preserve">52021000001870</t>
  </si>
  <si>
    <t xml:space="preserve">Collaborazione e rappresentazione in Italia dell¿Ente del Turismo di Gran Canaria, partecipazioni, redazione articoli e reportage, accompagnamento educational tour con 9 tour operator italiani, f follow-up al ritorno con implementazione informazione e tariffe, gestione piano editoriale e social network, preparazione fiera del turismo BIT di Milano.</t>
  </si>
  <si>
    <t xml:space="preserve">52021000002127</t>
  </si>
  <si>
    <t xml:space="preserve">Collaborazione e rappresentazione in Italia dell¿Ente del Turismo di Gran Canaria, partecipazione alla fiera virtuale BIT 2021, dal 9 all¿11 magio, redazione articoli e reportage, preparazione e accompagnamento educational tour con 3 tour operator italiani dal 26 al 31 maggio a Gran Canaria, gestione piano editoriale e social network.</t>
  </si>
  <si>
    <t xml:space="preserve">52021000002306</t>
  </si>
  <si>
    <t xml:space="preserve">Bono por visitas y atención a operadores turísticos en el Museo Canario</t>
  </si>
  <si>
    <t xml:space="preserve">G35032150</t>
  </si>
  <si>
    <t xml:space="preserve">EL MUSEO CANARIO</t>
  </si>
  <si>
    <t xml:space="preserve">52021000002312</t>
  </si>
  <si>
    <t xml:space="preserve">PATROCINIO 54ª TEMPORADA OPERA 2021</t>
  </si>
  <si>
    <t xml:space="preserve">G35049659</t>
  </si>
  <si>
    <t xml:space="preserve">ASOC. AMIGOS CANARIOS DE LA OPERA</t>
  </si>
  <si>
    <t xml:space="preserve">52021000001706</t>
  </si>
  <si>
    <t xml:space="preserve">Inserción Publicitaria Revista ZT Edición Primavera</t>
  </si>
  <si>
    <t xml:space="preserve">G35264548</t>
  </si>
  <si>
    <t xml:space="preserve">ASOCIACION ZONA TRIANA</t>
  </si>
  <si>
    <t xml:space="preserve">52021000001042</t>
  </si>
  <si>
    <t xml:space="preserve">52021000001285</t>
  </si>
  <si>
    <t xml:space="preserve">52021000001286</t>
  </si>
  <si>
    <t xml:space="preserve">52021000001656</t>
  </si>
  <si>
    <t xml:space="preserve">ALQUILER VAN 9 PLAZAS TIPO L2 + COMBUSTIBLE. PRESCRIPTORES SUECOS II - 13 PAX. PERIODO COMPRENDIDO DEL 17 AL 22 DE ABRIL DE 2021. TÉCNICO MERCEDES TRUJILLO</t>
  </si>
  <si>
    <t xml:space="preserve">52021000001715</t>
  </si>
  <si>
    <t xml:space="preserve">ALQUILER VEHÍCULO JEEP WRANGER PARA EXCURSIÓN F. T TUI COREIDON EL 04.05.2021. SOLICITADO POR LA TÉCNICO CARMEN DÍAZ</t>
  </si>
  <si>
    <t xml:space="preserve">52021000001871</t>
  </si>
  <si>
    <t xml:space="preserve">VEHÍCULO DE ALQUILER TRIP TETU G.C DEL 14 DE MAYO DE 2021 AL 18 DE MAYO DE 2021 NICOLAS SHEFFER. TÉCNICO SARO ARENCIBIA</t>
  </si>
  <si>
    <t xml:space="preserve">52021000001873</t>
  </si>
  <si>
    <t xml:space="preserve">ALQUILER VEHÍCULO MIXTO PRESS TRIP TETU GC NICOLÁS SCHEFFER DEL 210521 BAOB AEROP . TÉCNICO SARO ARENCIBIA</t>
  </si>
  <si>
    <t xml:space="preserve">52021000001984</t>
  </si>
  <si>
    <t xml:space="preserve">ALQUILER DE VAN 7 PLAZ AUTOMÁTICO. VAN + COMBUSTIBLE  PERÍODO DEL 19-05-21 AL 26-05-21 JUAN FERNANDO SUAREZ DÍAZ. TÉCNICO:MERCEDES TRUJILLO (Traslados famtrip - 19 - 26 mayo - grupo Elite Fotboll y promotor)</t>
  </si>
  <si>
    <t xml:space="preserve">52021000002119</t>
  </si>
  <si>
    <t xml:space="preserve">VEHÍCULO ALQUILER P.T WORLD MAPPERS TRAVEL AGAIN DEL 27 AL 30 DE MAYO DE 2021. ENTREGA AEROPUERTO + COMBUSTIBLE. SOLICITADO POR LA TÉCNICO SARO ARENCIBIA.</t>
  </si>
  <si>
    <t xml:space="preserve">52021000002126</t>
  </si>
  <si>
    <t xml:space="preserve">V. MIXTO EXCURSIÓN MARCO &amp; SIMONE DE WORLD MAPPERS - TRAVEL AGAIN - GRAN CANARIA EL 27.05.2021 DE 12.50 A 19.00 HORAS. SOLICITADO POR LA TÉCNICO SARO ARENCIBIA</t>
  </si>
  <si>
    <t xml:space="preserve">52021000001643</t>
  </si>
  <si>
    <t xml:space="preserve">STAND FITUR LGBT PAQUETE COMUNICACION Y MARKETING</t>
  </si>
  <si>
    <t xml:space="preserve">Q2873018B</t>
  </si>
  <si>
    <t xml:space="preserve">INSTITUCION FERIAL DE MADRID</t>
  </si>
  <si>
    <t xml:space="preserve">52021000001444</t>
  </si>
  <si>
    <t xml:space="preserve">Virtual Exhibition Bronze Package Vitual Exhibition Booth Package Eco</t>
  </si>
  <si>
    <t xml:space="preserve">R-26</t>
  </si>
  <si>
    <t xml:space="preserve">REED MESSE WIEN HMBH</t>
  </si>
  <si>
    <t xml:space="preserve">AT</t>
  </si>
  <si>
    <t xml:space="preserve">52021000002143</t>
  </si>
  <si>
    <t xml:space="preserve">Virtual Roadshow in Germany, Austria &amp; Switzerland on 9th - 10th February 2021</t>
  </si>
  <si>
    <t xml:space="preserve">U44111108</t>
  </si>
  <si>
    <t xml:space="preserve">AVIAREPS GES.M.B.H.</t>
  </si>
  <si>
    <t xml:space="preserve">52021000001974</t>
  </si>
  <si>
    <t xml:space="preserve">SEGURO COLECTIVO ACCIDENTES INNOMINADO (RECIBO Nº 10000496676) COMISION LIQUIDADORA ENTIDADES ASEGURADORAS CONSORCIO COMPENSACION DE SEGUROS</t>
  </si>
  <si>
    <t xml:space="preserve">V07103419</t>
  </si>
  <si>
    <t xml:space="preserve">PREVISION BALEAR, MUTUALIDAD DE PREVISION SOCIAL</t>
  </si>
  <si>
    <t xml:space="preserve">52021000002159</t>
  </si>
  <si>
    <t xml:space="preserve">Pago de impuesto de factura 666 que por error no se pagó.</t>
  </si>
  <si>
    <t xml:space="preserve">52021000001228</t>
  </si>
  <si>
    <t xml:space="preserve">52021000001500</t>
  </si>
  <si>
    <t xml:space="preserve">Traducciones texto español al inglés: ¿Texto Golf: European Tour 1¿ (traducción urgente)</t>
  </si>
  <si>
    <t xml:space="preserve">52021000001849</t>
  </si>
  <si>
    <t xml:space="preserve">Traducciones texto español al inglés: ¿textosMAPCAB¿</t>
  </si>
  <si>
    <t xml:space="preserve">52021000002010</t>
  </si>
  <si>
    <t xml:space="preserve">Reportaje fotográfico Camino de Santiago</t>
  </si>
  <si>
    <t xml:space="preserve">X1236339C</t>
  </si>
  <si>
    <t xml:space="preserve">DAIOLA,OLIVIERO</t>
  </si>
  <si>
    <t xml:space="preserve">52021000001980</t>
  </si>
  <si>
    <t xml:space="preserve">Por mi servicio (Gran Tour) como Guia-Interprete del fam-trip del T.O. Tez Tour el día 17 de Abril 2021</t>
  </si>
  <si>
    <t xml:space="preserve">X1431977C</t>
  </si>
  <si>
    <t xml:space="preserve">BORSUKOVSKYY,GENNADY</t>
  </si>
  <si>
    <t xml:space="preserve">52021000002291</t>
  </si>
  <si>
    <t xml:space="preserve">Servicios de gestión publicitaria de pantalla gigante en la ciudad sueca de Halmstad y post en redes sociales del aeropuerto de Halmstad del 20 de marzo al 10 de abril de 2021</t>
  </si>
  <si>
    <t xml:space="preserve">X2856802H</t>
  </si>
  <si>
    <t xml:space="preserve">PRUCKMAYR*GOMEZ MARTIN,SANDRA</t>
  </si>
  <si>
    <t xml:space="preserve">52021000002091</t>
  </si>
  <si>
    <t xml:space="preserve">VA0521ES BLOG CAMINO SANTIAGO - Alemán</t>
  </si>
  <si>
    <t xml:space="preserve">X2890609S</t>
  </si>
  <si>
    <t xml:space="preserve">EICHNER,ELKE</t>
  </si>
  <si>
    <t xml:space="preserve">52021000002161</t>
  </si>
  <si>
    <t xml:space="preserve">Blog novedad La Aldea en alemán</t>
  </si>
  <si>
    <t xml:space="preserve">52021000001070</t>
  </si>
  <si>
    <t xml:space="preserve">52021000001045</t>
  </si>
  <si>
    <t xml:space="preserve">52021000001941</t>
  </si>
  <si>
    <t xml:space="preserve">Servicio 27.05.2021, Pressereise Las Palmas de Gran Canaria</t>
  </si>
  <si>
    <t xml:space="preserve">52021000001206</t>
  </si>
  <si>
    <t xml:space="preserve">52021000001944</t>
  </si>
  <si>
    <t xml:space="preserve">Clases de alemán, nivel intermedio y avanzado mes abril Clases de alemán, nivel intermedio y avanzado mes de mayo</t>
  </si>
  <si>
    <t xml:space="preserve">52021000001259</t>
  </si>
  <si>
    <t xml:space="preserve">52021000001943</t>
  </si>
  <si>
    <t xml:space="preserve">Clases de francés nivel medio y avanzado mes de abril Clases de francés nivel medio y avanzado mes de mayo</t>
  </si>
  <si>
    <t xml:space="preserve">52021000002149</t>
  </si>
  <si>
    <t xml:space="preserve">Blog Novedad La Aldea en inglés (Traduccion-Post-Blog-Ingles-reserva-naturalGuGuy-observ-Tasartico-La-Aldea-)</t>
  </si>
  <si>
    <t xml:space="preserve">52021000002602</t>
  </si>
  <si>
    <t xml:space="preserve">Gastos por traducciones de estas entrevistas a teletrabajadores y nómadas digitales, junio.</t>
  </si>
  <si>
    <t xml:space="preserve">52021000003226</t>
  </si>
  <si>
    <t xml:space="preserve">Gastos por traducciones de estas entrevistas a teletrabajadores y nómadas digitales, julio.</t>
  </si>
  <si>
    <t xml:space="preserve">52021000003236</t>
  </si>
  <si>
    <t xml:space="preserve">Gastos por traducción de carta Hackers, agosto.</t>
  </si>
  <si>
    <t xml:space="preserve">52021000002810</t>
  </si>
  <si>
    <t xml:space="preserve">Gestión nuevo Front Office Digital mes de junio</t>
  </si>
  <si>
    <t xml:space="preserve">52021000003253</t>
  </si>
  <si>
    <t xml:space="preserve">Gestión nuevo Front Office Digital mes de agosto</t>
  </si>
  <si>
    <t xml:space="preserve">52021000003400</t>
  </si>
  <si>
    <t xml:space="preserve">Gestión nuevo Front Office Digital mes de julio</t>
  </si>
  <si>
    <t xml:space="preserve">52021000003412</t>
  </si>
  <si>
    <t xml:space="preserve">SALDO QUOTA PER SPAZIO ESPOSITIVO PER FIERA "CICLO &amp; VENTO" VIALE CARDUCCI. FIERA "CICLO &amp; VENTO" 24/25 SETTEMBRE 2021 CESENATICO (FC)</t>
  </si>
  <si>
    <t xml:space="preserve">03326570409</t>
  </si>
  <si>
    <t xml:space="preserve">CONSORZIO CICLO E VENTO</t>
  </si>
  <si>
    <t xml:space="preserve">52021000002980</t>
  </si>
  <si>
    <t xml:space="preserve">Visita con Degustación</t>
  </si>
  <si>
    <t xml:space="preserve">042692077Y</t>
  </si>
  <si>
    <t xml:space="preserve">LUGO*GARCIA,INOCENCIO</t>
  </si>
  <si>
    <t xml:space="preserve">52021000002606</t>
  </si>
  <si>
    <t xml:space="preserve">SAI Modelo: AP 160N-3Kva (RACK)</t>
  </si>
  <si>
    <t xml:space="preserve">042829795T</t>
  </si>
  <si>
    <t xml:space="preserve">TEJERA*MEDINA,SANTIAGO</t>
  </si>
  <si>
    <t xml:space="preserve">52021000002885</t>
  </si>
  <si>
    <t xml:space="preserve">Tarjeta Interna SNMP Mod: CY504B para la SAI - 3Kva</t>
  </si>
  <si>
    <t xml:space="preserve">52021000003234</t>
  </si>
  <si>
    <t xml:space="preserve">17/08/21 Visita a las Palmas 18/02/21 Visita Norte 19/02/21 Visita Sur-Este</t>
  </si>
  <si>
    <t xml:space="preserve">042837374N</t>
  </si>
  <si>
    <t xml:space="preserve">RODRIGUEZ*CABRERA,ANA MARIA</t>
  </si>
  <si>
    <t xml:space="preserve">52021000003133</t>
  </si>
  <si>
    <t xml:space="preserve">LAVAZZA E.P. C&amp;A GRAN ESPRESSO 100 UD AZUCAR BLANCA LAVAZZA BOLSA 150Ud AZUCAR MORENA LAVAZZA BOLSA 150 UD PALETINA MADERA 105 MM 100 UD VASO 7 OZ BAMBÚ 100 UD MINILECHE TARRINA 200UD</t>
  </si>
  <si>
    <t xml:space="preserve">52021000003609</t>
  </si>
  <si>
    <t xml:space="preserve">Módulo alta densidad keystone UTP cat6. Instalación: asistencia técnica para verificación y chequeo de la avería en el puesto nº15 V/D de la 2º planta con susititución por avería del conector RJ45 del puesto de trabajo. Desplazamiento zona A.</t>
  </si>
  <si>
    <t xml:space="preserve">52021000002803</t>
  </si>
  <si>
    <t xml:space="preserve">52021000003282</t>
  </si>
  <si>
    <t xml:space="preserve">52021000003604</t>
  </si>
  <si>
    <t xml:space="preserve">52021000002598</t>
  </si>
  <si>
    <t xml:space="preserve">Auditoría de Marcas registradas ante la OEPM y la EUIPO en las que figure como titular el Patronato de Turismo de Gran Canaria</t>
  </si>
  <si>
    <t xml:space="preserve">042874883P</t>
  </si>
  <si>
    <t xml:space="preserve">ALCAIDE*DIAZ LLANOS,RICARDO</t>
  </si>
  <si>
    <t xml:space="preserve">52021000002828</t>
  </si>
  <si>
    <t xml:space="preserve">Gastos de la PCR ocasionada por asistencia con motivo de la "misión Comercial e Institucional (Sectores Turismo y Puerto) en Eslovenia.</t>
  </si>
  <si>
    <t xml:space="preserve">043270573Y</t>
  </si>
  <si>
    <t xml:space="preserve">DIAZ*SANCHEZ,JUAN</t>
  </si>
  <si>
    <t xml:space="preserve">52021000002749</t>
  </si>
  <si>
    <t xml:space="preserve">Por la elaboración y diseño de acciones formativas para Turismo de Gran Canaria relacionados a continuación: 1. Actualización de las necesidades formativas del Plan de Formación de Turismo de Gran Canaria 2. Creación e Impartición de la Acción Formativa: Planificación y Gestión del Tiempo 3. Creación e impartición de la Acción Formativa: El Liderazgo Motivacional, Cohesionador y Eficaz 4. Creación e impartición de la Acción Formativa: El Plan Táctico y el Plan Operativo en la DPO</t>
  </si>
  <si>
    <t xml:space="preserve">52021000002947</t>
  </si>
  <si>
    <t xml:space="preserve">Transporte de material audiovisual desde el Centro Insular de Turismo de Maspalomas a la oficina de Turismo de Triana y subida de un piano vertical al escenario en el salón de actos y mamparas de cristal desde la primera a la segunda planta de la oficina de turismo del C.C. Yumbo</t>
  </si>
  <si>
    <t xml:space="preserve">043754316J</t>
  </si>
  <si>
    <t xml:space="preserve">QUINTANA*RIVERO,ALFREDO</t>
  </si>
  <si>
    <t xml:space="preserve">52021000003414</t>
  </si>
  <si>
    <t xml:space="preserve">MATERIAL DE FERRETERÍA SEGÚN FACTURA</t>
  </si>
  <si>
    <t xml:space="preserve">52021000003415</t>
  </si>
  <si>
    <t xml:space="preserve">MATERIAL FERRETERIA SEGÚN FACTURA</t>
  </si>
  <si>
    <t xml:space="preserve">52021000003292</t>
  </si>
  <si>
    <t xml:space="preserve">Optimización de Panografías para reducción de peso conservando la calidad de las mismas. Programación de Proyecto para inserción de los Tours en servidores para acelerar la visualización y descarga de los mismos. Inclusión de "Map Pins" interactivos a los mapas, con geolocalización y visualización calibrada. Optimización de Skin para dispositivos portátiles con panel de mando, giroscopio y VR.</t>
  </si>
  <si>
    <t xml:space="preserve">52021000002956</t>
  </si>
  <si>
    <t xml:space="preserve">PATROCINIO VIDEOCLIP "LA ISLA FANTASTICA" CON CRISTINA RAMOS Y SORAYA</t>
  </si>
  <si>
    <t xml:space="preserve">044321094W</t>
  </si>
  <si>
    <t xml:space="preserve">RAMOS*PEREZ,CRISTINA</t>
  </si>
  <si>
    <t xml:space="preserve">52021000002514</t>
  </si>
  <si>
    <t xml:space="preserve">Alquiler de nave industrial situada en la parcela 1, manzana 21-3ª fase del polígono industrial de Arinaga, con frontis a la calle Iris. Destinada a uso de garaje y almacén. Alquiler correspondiente al mes de julio-2021</t>
  </si>
  <si>
    <t xml:space="preserve">52021000003224</t>
  </si>
  <si>
    <t xml:space="preserve">Alquiler de nave industrial situada en la parcela 1, manzana 21-3ª fase del polígono industrial de Arinaga, con frontis a la calle Iris. Destinada a uso de garaje y almacén. Alquiler correspondiente al mes de agosto-2021</t>
  </si>
  <si>
    <t xml:space="preserve">52021000003235</t>
  </si>
  <si>
    <t xml:space="preserve">Alquiler de nave industrial situada en la parcela 1, manzana 21-3ª fase del polígono industrial de Arinaga, con frontis a la calle Iris. Destinada a uso de garaje y almacén. Alquiler correspondiente al mes de septiembre-2021</t>
  </si>
  <si>
    <t xml:space="preserve">52021000002893</t>
  </si>
  <si>
    <t xml:space="preserve">Ponencia comunicación Turística Diseño y maquetación de documento de presentación</t>
  </si>
  <si>
    <t xml:space="preserve">044709362F</t>
  </si>
  <si>
    <t xml:space="preserve">RUEDA*HURTADO DE MENDOZA,SUSANA</t>
  </si>
  <si>
    <t xml:space="preserve">52021000003225</t>
  </si>
  <si>
    <t xml:space="preserve">Reportajes elaborados para el portal web del Patronato de Turismo de Gran Canaria (www.nuestrograndestino.es) 1- La Vaquería (Arinaga) 2- Las Salinas de Tenefé (Santa Lucía) 3- Molinería Pérez Gil (Vecindario)</t>
  </si>
  <si>
    <t xml:space="preserve">52021000003614</t>
  </si>
  <si>
    <t xml:space="preserve">Cena turoperador Boscolo Tours 01/09/2021</t>
  </si>
  <si>
    <t xml:space="preserve">52021000002462</t>
  </si>
  <si>
    <t xml:space="preserve">Tour día completo: Vegueta-Triana, parque Doramas, hotel Santa Catalina. Tour día completo: Bandama, Jardín Canario, Confital, Canteras</t>
  </si>
  <si>
    <t xml:space="preserve">52021000002626</t>
  </si>
  <si>
    <t xml:space="preserve">Adaptación Vídeo "Gran Canaria ,isla de cuento " Adaptación Vídeo "Gran Canaria ,isla de cuento " al formato de cine Capitol Madrid</t>
  </si>
  <si>
    <t xml:space="preserve">52021000003506</t>
  </si>
  <si>
    <t xml:space="preserve">Servicios extras ¿Derechos de locución locutor Daniel García¿ pieza de 1:35" (Mucho por vivir ¿El Dónde¿) Servicios extras ¿Derechos de locución locutor Daniel García¿ pieza de 1:35¿ (Mucho por vivir ¿El Dónde¿) para la campaña Atresmedia para TV Local ; del 26 de julio al 9 de agosto de 2021.</t>
  </si>
  <si>
    <t xml:space="preserve">52021000003507</t>
  </si>
  <si>
    <t xml:space="preserve">Servicios Extras publicación video ¿Mucho por vivir-El Dónde¿ en TV local Antena 3, pieza 1:35". Servicio control de calidad piezas masters y distribución del video a la cadena: empresa ADSTREAM Servicios Extras publicación video ¿Mucho por vivir-El Dónde¿ en TV local Antena 3, pieza 1:35". Edición previa y gestión</t>
  </si>
  <si>
    <t xml:space="preserve">52021000002889</t>
  </si>
  <si>
    <t xml:space="preserve">Redacción y edición de contenidos sección Emprender, revista digital NuestroGranDestino (3 reportajes)</t>
  </si>
  <si>
    <t xml:space="preserve">52021000003001</t>
  </si>
  <si>
    <t xml:space="preserve">Por los servicios prestados como asistente e informadora en el stand de la feria FITUR 2021 en Madrid los días 19, 20, 21, 22, 23 y 24. El día 19 solo medio día</t>
  </si>
  <si>
    <t xml:space="preserve">045345967H</t>
  </si>
  <si>
    <t xml:space="preserve">PERERA*BORDES,IRENE</t>
  </si>
  <si>
    <t xml:space="preserve">52021000003421</t>
  </si>
  <si>
    <t xml:space="preserve">Diseño e ilustración piezas gráficas Proyecto Islamezclada</t>
  </si>
  <si>
    <t xml:space="preserve">045360579W</t>
  </si>
  <si>
    <t xml:space="preserve">FERNANDEZ*MARIN,ALEJANDRA</t>
  </si>
  <si>
    <t xml:space="preserve">52021000002967</t>
  </si>
  <si>
    <t xml:space="preserve">Menú Evento Grpo Mercado Ruso Contratado por Valentín González</t>
  </si>
  <si>
    <t xml:space="preserve">045535684P</t>
  </si>
  <si>
    <t xml:space="preserve">VEGA*CASTRO,ANTONIO JUAN</t>
  </si>
  <si>
    <t xml:space="preserve">52021000002748</t>
  </si>
  <si>
    <t xml:space="preserve">Por los servicios prestados como asistente e informadora en el stand de la feria Fitur 2019 en Madrid los días 18,19,20,21,22 y 23. El día 18 solo medio día</t>
  </si>
  <si>
    <t xml:space="preserve">045756837Q</t>
  </si>
  <si>
    <t xml:space="preserve">CANINO*BLANCO,ISABEL AMANDA</t>
  </si>
  <si>
    <t xml:space="preserve">52021000002801</t>
  </si>
  <si>
    <t xml:space="preserve">Banner principal y medio en home + post www.joanseguidor.com Generación de contenidos, RRSS, podcast e mailing mensual Abril a junio 2021</t>
  </si>
  <si>
    <t xml:space="preserve">52021000003240</t>
  </si>
  <si>
    <t xml:space="preserve">Desarrollo de las ilustraciones para la sección ¿Tradición¿ del site Nuestro Gran Destino. Diseño gráfico y web. Adaptaciones redes sociales</t>
  </si>
  <si>
    <t xml:space="preserve">52021000002761</t>
  </si>
  <si>
    <t xml:space="preserve">PRENOTAZIONE EVENTO Reserva de sala para evento de Gran Canaria el 26/07/21 en el Hotel Condulmer de Venecia.</t>
  </si>
  <si>
    <t xml:space="preserve">0490540268</t>
  </si>
  <si>
    <t xml:space="preserve">VERDI SRL - SOCIETA´UNIPERSONALE</t>
  </si>
  <si>
    <t xml:space="preserve">52021000003238</t>
  </si>
  <si>
    <t xml:space="preserve">Almuerzo Influencer China Yuan Yu Restaurante Perico Junior</t>
  </si>
  <si>
    <t xml:space="preserve">052856412C</t>
  </si>
  <si>
    <t xml:space="preserve">CRUZ*CAMACHO,EUGENIO DEL CRISTO</t>
  </si>
  <si>
    <t xml:space="preserve">52021000003246</t>
  </si>
  <si>
    <t xml:space="preserve">Almuerzo Influencer China Jiaping Restaurante Perico Junior</t>
  </si>
  <si>
    <t xml:space="preserve">52021000002599</t>
  </si>
  <si>
    <t xml:space="preserve">Elaboración de contenidos para el portal turístico grancanaria.com/turismo Junio 2021 Revisiones y creación de nuevos contenidos - Nuevo enfoque HOME - Sección Náutica - Excursiones en barco - Puertos deportivos - Sección Salud - Página principal - Talasoterapia y spa - Centros médicos - Aloe vera</t>
  </si>
  <si>
    <t xml:space="preserve">52021000003223</t>
  </si>
  <si>
    <t xml:space="preserve">Elaboración de contenidos para el portal turístico grancanaria.com/turismo JULIO 2021 Revisiones y creación de nuevos contenidos - Revisión de nuevos horarios y fechas de apertura de centros y espacios. - Sección Gran Canaria Golf (completa). - Propuesta para la sección "Lugares Instagrameables". - Elaboración documento organizativo para la sección "Diez lugares / diez razones". - Elaboración de un documento organizativo para el menú principal.</t>
  </si>
  <si>
    <t xml:space="preserve">52021000002890</t>
  </si>
  <si>
    <t xml:space="preserve">JUNIO Y JULIO. 2021 CONCEPTO: CONTENIDO GRÁFICO PARA NUESTROGRANDESTINO 2º SESIONES FOTOGRAFICAS</t>
  </si>
  <si>
    <t xml:space="preserve">52021000002891</t>
  </si>
  <si>
    <t xml:space="preserve">JUNIO Y JULIO. 2021 CONCEPTO: CONTENIDO GRÁFICO PARA SESION APOYO EMPRESA FAMILARES 3º SESIONES FOTOGRAFICAS</t>
  </si>
  <si>
    <t xml:space="preserve">52021000002892</t>
  </si>
  <si>
    <t xml:space="preserve">PRODUCCION Y POSTPRODUCCIÓN PIEZAS DE VIDEO 1´A 2´PARA SECCIÓN PROMOCIÓN PYMES FAMILIARES EN BLOG / NUESTROGRANDESTINO 3º SESIONES DE VIDEO</t>
  </si>
  <si>
    <t xml:space="preserve">52021000003241</t>
  </si>
  <si>
    <t xml:space="preserve">Producción y postproducción contenido en video. Promoción PYMES familiares - Blog nuestrgrandestino. 3 piezas de duración +2`</t>
  </si>
  <si>
    <t xml:space="preserve">52021000002609</t>
  </si>
  <si>
    <t xml:space="preserve">Adaptación a 3536 x 624 + 1664 x 208 pixeles Imágenes Ineditas paisajes</t>
  </si>
  <si>
    <t xml:space="preserve">52021000002946</t>
  </si>
  <si>
    <t xml:space="preserve">365 Days of Discoveries/V.30'</t>
  </si>
  <si>
    <t xml:space="preserve">52021000002894</t>
  </si>
  <si>
    <t xml:space="preserve">62 Páginas Extra Memoria 2020</t>
  </si>
  <si>
    <t xml:space="preserve">078495186G</t>
  </si>
  <si>
    <t xml:space="preserve">BETHENCOURT*ZUBELDIA,CLAUDIA</t>
  </si>
  <si>
    <t xml:space="preserve">52021000003393</t>
  </si>
  <si>
    <t xml:space="preserve">Concepto y diseño de nueva linea gráfica editorial para memoria anual del Patronato de Turismo. Se hará propuesta para su aprobación con: portada + 6 páginas interiores con ejemplo de jerarquías tipográficas, color, iconografías Maquetación de memoria anual 2020 del Patronato de Turismo. Formato pendiente del nuevo diseño. Volumen aproximado teniendo en cuenta anterior edición. (160 páginas) (25¿/pág)</t>
  </si>
  <si>
    <t xml:space="preserve">52021000002463</t>
  </si>
  <si>
    <t xml:space="preserve">Traducción para artículo Madrid IN&amp;OUT</t>
  </si>
  <si>
    <t xml:space="preserve">52021000002473</t>
  </si>
  <si>
    <t xml:space="preserve">ARUCAS PUERTA NORTE INGLES</t>
  </si>
  <si>
    <t xml:space="preserve">52021000002521</t>
  </si>
  <si>
    <t xml:space="preserve">Video El Donde - Portugués</t>
  </si>
  <si>
    <t xml:space="preserve">52021000002525</t>
  </si>
  <si>
    <t xml:space="preserve">Video El Donde - Inglés</t>
  </si>
  <si>
    <t xml:space="preserve">52021000002887</t>
  </si>
  <si>
    <t xml:space="preserve">MUELLE VIEJO DE ARINAGA - INGLÉS</t>
  </si>
  <si>
    <t xml:space="preserve">52021000003248</t>
  </si>
  <si>
    <t xml:space="preserve">Ruta del Vino de Gran Canaria - Traducción en Inglés</t>
  </si>
  <si>
    <t xml:space="preserve">52021000003251</t>
  </si>
  <si>
    <t xml:space="preserve">INFO COVID19-TEXTO  - INGLÉS</t>
  </si>
  <si>
    <t xml:space="preserve">52021000003383</t>
  </si>
  <si>
    <t xml:space="preserve">TEXTO TERRAZAS GRAN CANARIA BLOG TCO - INGLÉS</t>
  </si>
  <si>
    <t xml:space="preserve">52021000003603</t>
  </si>
  <si>
    <t xml:space="preserve">BLOG TELDE SANTA LUCIA - INGLÉS</t>
  </si>
  <si>
    <t xml:space="preserve">52021000002612</t>
  </si>
  <si>
    <t xml:space="preserve">Campaña 'A la playa, mejor en GUAGUA' creación y adaptación del diseño a vallas y guaguas.</t>
  </si>
  <si>
    <t xml:space="preserve">52021000002613</t>
  </si>
  <si>
    <t xml:space="preserve">3 tarjetones nuevos</t>
  </si>
  <si>
    <t xml:space="preserve">52021000002895</t>
  </si>
  <si>
    <t xml:space="preserve">Adaptación dossier prensa FR Banner y anuncio 'Viajar en familia Canarias'</t>
  </si>
  <si>
    <t xml:space="preserve">52021000003008</t>
  </si>
  <si>
    <t xml:space="preserve">NECSTouR Membership Fee 2021 (Period January ¿ December 2021)</t>
  </si>
  <si>
    <t xml:space="preserve">0812309870</t>
  </si>
  <si>
    <t xml:space="preserve">NECSTOUR</t>
  </si>
  <si>
    <t xml:space="preserve">BE</t>
  </si>
  <si>
    <t xml:space="preserve">52021000002871</t>
  </si>
  <si>
    <t xml:space="preserve">Varias publicaciones Seiska en diferente meses</t>
  </si>
  <si>
    <t xml:space="preserve">08722382</t>
  </si>
  <si>
    <t xml:space="preserve">ALLER MEDIA OY</t>
  </si>
  <si>
    <t xml:space="preserve">FI</t>
  </si>
  <si>
    <t xml:space="preserve">52021000003138</t>
  </si>
  <si>
    <t xml:space="preserve">CONCESSIONE AREA ESPOSITIVA ITALIAN BIKE FESTIVAL DI 36 MQ. (FRONTALE: 6 METRI - PROFONDITA': 6 METRI) ALLACCIO CORRENTE ELETTRICA FINO A 5 KW SERVIZIO DI SICUREZZA SERVIZIO DI PULIZIA Bollo</t>
  </si>
  <si>
    <t xml:space="preserve">10340690964</t>
  </si>
  <si>
    <t xml:space="preserve">TAKING OFF SRL</t>
  </si>
  <si>
    <t xml:space="preserve">52021000003048</t>
  </si>
  <si>
    <t xml:space="preserve">TORINO MAGAZINE N. 149 - ESTATE 2021 (insercion en Torino Magaxine Edición de Verano/Portada en Expte ref.)</t>
  </si>
  <si>
    <t xml:space="preserve">52021000003255</t>
  </si>
  <si>
    <t xml:space="preserve">Adv Campaign 2021 - Gran Canaria - Account magazine 4Bicycle Special - January magazine 4Surfing - March magazine 4Running Speciale Trail - June magazine 4Outdoor - August</t>
  </si>
  <si>
    <t xml:space="preserve">11236800154</t>
  </si>
  <si>
    <t xml:space="preserve">JOHNSONS INTERNATIONAL NEWS ITALIA SRL</t>
  </si>
  <si>
    <t xml:space="preserve">52021000002762</t>
  </si>
  <si>
    <t xml:space="preserve">Prenotazione sala con utilizzo in esclusiva per evento e attrezzature tecniche audio/video in data 27 luglio 2021 - Reserva de sala con material audiovisual para evento de Gran Canaria en Turín el  27/07/21.</t>
  </si>
  <si>
    <t xml:space="preserve">11905360019</t>
  </si>
  <si>
    <t xml:space="preserve">BIANCA SRLS</t>
  </si>
  <si>
    <t xml:space="preserve">52021000003537</t>
  </si>
  <si>
    <t xml:space="preserve">Collaborazione e rappresentazione in Italia dell¿Ente delTurismo di Gran Canaria, gestione piano editoriale e social network, redazione articoli e reportage. Follow up presentazione Gran Canaria in collaborazione con Aeroporti di Torino e Venezia 26 e 27 di luglio. Preparazione e svolgimento educ tour con il ttoo Boscolo Tour, e il suo direttore di prodotto, per creare l¿itinerario di Isole Canarie Gran Tour e nello specifico Gran Canaria. Preparazione Fam trip con ttoo specializzati in nautica</t>
  </si>
  <si>
    <t xml:space="preserve">12491550013</t>
  </si>
  <si>
    <t xml:space="preserve">ESTRO COMUNICAZIONE SRLS</t>
  </si>
  <si>
    <t xml:space="preserve">52021000003237</t>
  </si>
  <si>
    <t xml:space="preserve">Participation in TRAVEL CONNECTIONS UNION webinar on July 28, 2021 Advertising of the webinar in social media - JULY</t>
  </si>
  <si>
    <t xml:space="preserve">190796370</t>
  </si>
  <si>
    <t xml:space="preserve">INDIVIDUAL ENTREPRENEUR VANYUKOV ALEXANDER STEPANOVICH</t>
  </si>
  <si>
    <t xml:space="preserve">BY</t>
  </si>
  <si>
    <t xml:space="preserve">52021000003445</t>
  </si>
  <si>
    <t xml:space="preserve">Gastos suplidos promoción itinerante.</t>
  </si>
  <si>
    <t xml:space="preserve">197303125079</t>
  </si>
  <si>
    <t xml:space="preserve">SUAREZ*DIAZ,JUAN FERNANDO</t>
  </si>
  <si>
    <t xml:space="preserve">52021000003601</t>
  </si>
  <si>
    <t xml:space="preserve">EMEA_UK_Gran_Canaria_Destinationcampaign Summer2021</t>
  </si>
  <si>
    <t xml:space="preserve">208148618</t>
  </si>
  <si>
    <t xml:space="preserve">SKYSCANNER LIMITED</t>
  </si>
  <si>
    <t xml:space="preserve">52021000003602</t>
  </si>
  <si>
    <t xml:space="preserve">easyJet holidays co-marketing campaign ref:000227 Gran Canaria Co-marketing campaign Gran Canaria</t>
  </si>
  <si>
    <t xml:space="preserve">328848168</t>
  </si>
  <si>
    <t xml:space="preserve">EASYJET HOLIDAYS LTD.</t>
  </si>
  <si>
    <t xml:space="preserve">52021000002471</t>
  </si>
  <si>
    <t xml:space="preserve">Farmtripo Neotravel, social managment, consultas, webinar Neotravl, Tes tour del mercado</t>
  </si>
  <si>
    <t xml:space="preserve">52021000002616</t>
  </si>
  <si>
    <t xml:space="preserve">Servicio de guía/conductora para FAMTRIP Neotravel , Tez TOUR días 15,16,17,18 de abril 2021</t>
  </si>
  <si>
    <t xml:space="preserve">52021000003286</t>
  </si>
  <si>
    <t xml:space="preserve">BIG TRAVEL TRADE EVENT EXHIBITION AND SPONSORSHIP PACKAGE 2021</t>
  </si>
  <si>
    <t xml:space="preserve">338484471</t>
  </si>
  <si>
    <t xml:space="preserve">TRAVEL NEWS LIMITED</t>
  </si>
  <si>
    <t xml:space="preserve">52021000002641</t>
  </si>
  <si>
    <t xml:space="preserve">Instagrammable GC second project</t>
  </si>
  <si>
    <t xml:space="preserve">52021000003274</t>
  </si>
  <si>
    <t xml:space="preserve">Conference Admissions Tourism Authority - 10 Meetings Contact Name: Eduardo Reyes Ojeda</t>
  </si>
  <si>
    <t xml:space="preserve">52021000003528</t>
  </si>
  <si>
    <t xml:space="preserve">Diferencia (2.976,58 - 2.556 = 420,58 ¿). Conference Admissions Tourism Authority - 10 Meetings Contact Name: Eduardo Reyes Ojeda</t>
  </si>
  <si>
    <t xml:space="preserve">52021000002747</t>
  </si>
  <si>
    <t xml:space="preserve">Maintenance of YouTube channel and Facebook;Creation of original source video media of: Triana, Solstice in 4 puertas Montage of videos for Gran Canaria FAMtrip. Hotels of Las Palmas: Cristina by Tigotan, BEX Design Plus,  Reina Isabel (Bull), BeCordial Malteses, BeCordial Peregrina, Las Palmas Hotels¿ Teaser. Montage of videos for Gran Canaria FAMtrip. Hotels of South Gran Canaria: Lopesan, Baobab, Bohemia Suits &amp; Spa Montage of videos: Trekking route ¿Barranco de Azuaje, Triana Equipm</t>
  </si>
  <si>
    <t xml:space="preserve">52021000002983</t>
  </si>
  <si>
    <t xml:space="preserve">Boosting and maintenance of Instagram, VKontakte, YouTube channel, Yandex.Zen and Facebook; Creation of original source video media of: Sierra de Bentayga, Acusa, Risco Caido, Valle de Agaete,  Parador de Cruz de Tejeda y Family adventure in Gran Canaria. Montage of videos for Gran Canaria FAMtrip. Hotels of South Gran Canaria: Lopesan, Villa del Conde, Radisson Blu y BeCordial Mogan Playa. Montage of videos: Rock Top Sky Bar (Agaete),  One day at Roque Bentayga, Parador y One day at Risco</t>
  </si>
  <si>
    <t xml:space="preserve">52021000003419</t>
  </si>
  <si>
    <t xml:space="preserve">Christian Muda Matochresebloggen press trip to Gran Canaria Juny - July 2021 Export, article 15, 6th VAT-directive</t>
  </si>
  <si>
    <t xml:space="preserve">556802119901</t>
  </si>
  <si>
    <t xml:space="preserve">FRILANS FINANS SVERIGE AB</t>
  </si>
  <si>
    <t xml:space="preserve">52021000003605</t>
  </si>
  <si>
    <t xml:space="preserve">Participation at the Luxury Travel Mart exhibition Autumn Edition on September 30 ¿ October 1, 2021 at the Hyatt Regency Petrovskiy Park Hotel, Moscow, Russia, organized by Travel Media International.</t>
  </si>
  <si>
    <t xml:space="preserve">7707534730</t>
  </si>
  <si>
    <t xml:space="preserve">TRAVEL MEDIA INTERNATIONAL</t>
  </si>
  <si>
    <t xml:space="preserve">RU</t>
  </si>
  <si>
    <t xml:space="preserve">52021000003244</t>
  </si>
  <si>
    <t xml:space="preserve">29585</t>
  </si>
  <si>
    <t xml:space="preserve">A07031008</t>
  </si>
  <si>
    <t xml:space="preserve">VIAJES EUROMAR SA</t>
  </si>
  <si>
    <t xml:space="preserve">52021000003526</t>
  </si>
  <si>
    <t xml:space="preserve">Reparo CAMPAÑA PATRONATO DE TURISMO DE GRAN CANARIA, SERVICIO SOLICITADO POR: VALENTIN GONZALEZ</t>
  </si>
  <si>
    <t xml:space="preserve">A08657710</t>
  </si>
  <si>
    <t xml:space="preserve">ZETA GESTION DE MEDIOS S.A.</t>
  </si>
  <si>
    <t xml:space="preserve">52021000003135</t>
  </si>
  <si>
    <t xml:space="preserve">Publicidad: C0000000011  10X5  14,19 Y 26/12  PAPEL Y WEB  PATRONATO TURISMO GRAN CANARIA - 13/01/2021</t>
  </si>
  <si>
    <t xml:space="preserve">A08884439</t>
  </si>
  <si>
    <t xml:space="preserve">EDITORIAL PRENSA ALICANTINA, S.A.U.</t>
  </si>
  <si>
    <t xml:space="preserve">52021000002620</t>
  </si>
  <si>
    <t xml:space="preserve">(B) Total Small Black &amp; White (113) 50727 51250 IR C1325IF MODEL RME07708 *PATRONATO DE TURISMO, ., CALLE TRIANA 93 PLTA 4, 35002, LAS PALMAS DE GRAN CANARIA 928219606 FERNANDO CARDOSO (B) Total Small Colour (123) 34077 34351 IR C1325IF MODEL RME07708 *PATRONATO DE TURISMO, ., CALLE TRIANA 93 PLTA 4, 35002, LAS PALMAS DE GRAN CANARIA 928219606 FERNANDO CARDOSO DEVICE MANAGEMENT, NBD REACTION, 8X5 iR ADV C5045I MODEL GPV32038 *PATRONATO DE TURISMO, ., CALLE TRIANA 93 PLTA 4, 35002, LAS PALMAS D</t>
  </si>
  <si>
    <t xml:space="preserve">52021000003395</t>
  </si>
  <si>
    <t xml:space="preserve">(B) Total Small Black &amp; White (113) 51250 51580 IR C1325IF MODEL RME07708 *PATRONATO DE TURISMO, ., CALLE TRIANA 93 PLTA 4, 35002, LAS PALMAS DE GRAN CANARIA 928219606 FERNANDO CARDOSO (B) Total Small Colour (123) 34351 34583 IR C1325IF MODEL RME07708 *PATRONATO DE TURISMO, ., CALLE TRIANA 93 PLTA 4, 35002, LAS PALMAS DE GRAN CANARIA 928219606 FERNANDO CARDOSO DEVICE MANAGEMENT, NBD REACTION, 8X5 iR ADV C5045I MODEL GPV32038 *PATRONATO DE TURISMO, ., CALLE TRIANA 93 PLTA 4, 35002, LAS PALMAS D</t>
  </si>
  <si>
    <t xml:space="preserve">52021000003453</t>
  </si>
  <si>
    <t xml:space="preserve">(B) Total Small Black &amp; White (113) 51580 51605 IR C1325IF MODEL RME07708 *PATRONATO DE TURISMO, ., CALLE TRIANA 93 PLTA 4, 35002, LAS PALMAS DE GRAN CANARIA 928219606 FERNANDO CARDOSO (B) Total Small Colour (123) 34583 34608 IR C1325IF MODEL RME07708 *PATRONATO DE TURISMO, ., CALLE TRIANA 93 PLTA 4, 35002, LAS PALMAS DE GRAN CANARIA 928219606 FERNANDO CARDOSO DEVICE MANAGEMENT, NBD REACTION, 8X5 iR ADV C5045I MODEL GPV32038 *PATRONATO DE TURISMO, ., CALLE TRIANA 93 PLTA 4, 35002, LAS PALMAS D</t>
  </si>
  <si>
    <t xml:space="preserve">52021000002982</t>
  </si>
  <si>
    <t xml:space="preserve">Menu Touroperadores Italianos de Cultura Solicitado por Valentín González</t>
  </si>
  <si>
    <t xml:space="preserve">52021000003030</t>
  </si>
  <si>
    <t xml:space="preserve">Reparo ESPECIAL COPE MADRID FUSION 2021</t>
  </si>
  <si>
    <t xml:space="preserve">A28281368</t>
  </si>
  <si>
    <t xml:space="preserve">RADIO POPULAR, S.A CADENA DE ONDAS POPULARES ESPAÑOLAS</t>
  </si>
  <si>
    <t xml:space="preserve">52021000003034</t>
  </si>
  <si>
    <t xml:space="preserve">Reparo 'Especial Fin de Semana Cope'</t>
  </si>
  <si>
    <t xml:space="preserve">52021000003242</t>
  </si>
  <si>
    <t xml:space="preserve">CURSO ON LINE CONTRATACION DEL SECTOR PUBLICO</t>
  </si>
  <si>
    <t xml:space="preserve">52021000002919</t>
  </si>
  <si>
    <t xml:space="preserve">REPARO Inserción en la web www.laprovincia.es y www.eldia.es de 200.000 impresiones de Robapágina doble 300x600px en ROS en cada edición digital campaña Semana Santa</t>
  </si>
  <si>
    <t xml:space="preserve">52021000002923</t>
  </si>
  <si>
    <t xml:space="preserve">Reparo Inserción pagina publicidad Especial Fitur en periódico La Provincia el 20/05/2021 y 100.000 impresiones en la web laprovincia.es del 19/05 al 24/05</t>
  </si>
  <si>
    <t xml:space="preserve">52021000002924</t>
  </si>
  <si>
    <t xml:space="preserve">Reparo Inserción página publicidad Especial 110 Aniversario periódico La Provincia el 01/05/2021</t>
  </si>
  <si>
    <t xml:space="preserve">52021000003413</t>
  </si>
  <si>
    <t xml:space="preserve">SERVICIO RECOLECTOR PLASTICO                           1                             UND SERVICIO RECOLECTOR CARTON                             1                             UND SERVICIO RECOLECTOR PLASTICO                           1                             UND SERVICIO RECOLECTOR CARTON                             1                             UND RH VENTA CONT. 90 LT. ENVASES                          15                            UND RH VENTA CONT. 90 LT. PAPEL</t>
  </si>
  <si>
    <t xml:space="preserve">A35009620</t>
  </si>
  <si>
    <t xml:space="preserve">MARTINEZ CANO CANARIAS, S.A.</t>
  </si>
  <si>
    <t xml:space="preserve">52021000003582</t>
  </si>
  <si>
    <t xml:space="preserve">-REPARO- AGUA CON GAS 050 RT AQUAVIA 050 RT</t>
  </si>
  <si>
    <t xml:space="preserve">52021000003583</t>
  </si>
  <si>
    <t xml:space="preserve">-reparo- AGUA CON GAS 050 RT AQUAVIA 050 RT</t>
  </si>
  <si>
    <t xml:space="preserve">52021000003584</t>
  </si>
  <si>
    <t xml:space="preserve">-Reparo- Oficina de Arinaga Mayo´21 AGUA CON GAS 050 RT AQUAVIA 050 RT</t>
  </si>
  <si>
    <t xml:space="preserve">52021000003585</t>
  </si>
  <si>
    <t xml:space="preserve">-reparo- AQUAVIA 050 RT</t>
  </si>
  <si>
    <t xml:space="preserve">52021000003586</t>
  </si>
  <si>
    <t xml:space="preserve">-Reparo-  CIT Mayo AGUA CON GAS 050 RT AQUAVIA 050 RT</t>
  </si>
  <si>
    <t xml:space="preserve">52021000003587</t>
  </si>
  <si>
    <t xml:space="preserve">52021000003588</t>
  </si>
  <si>
    <t xml:space="preserve">52021000003589</t>
  </si>
  <si>
    <t xml:space="preserve">52021000003590</t>
  </si>
  <si>
    <t xml:space="preserve">52021000003591</t>
  </si>
  <si>
    <t xml:space="preserve">52021000003592</t>
  </si>
  <si>
    <t xml:space="preserve">52021000002918</t>
  </si>
  <si>
    <t xml:space="preserve">Reparo PATRONATO DE TURISMO ESPECIAL SEMANA SANTA 2021</t>
  </si>
  <si>
    <t xml:space="preserve">52021000002920</t>
  </si>
  <si>
    <t xml:space="preserve">Reparo CAMPAÑA ESPECIAL FITUR 2021</t>
  </si>
  <si>
    <t xml:space="preserve">52021000002922</t>
  </si>
  <si>
    <t xml:space="preserve">Reparo ESPECIAL VACACIONES EN CANARIAS</t>
  </si>
  <si>
    <t xml:space="preserve">52021000002926</t>
  </si>
  <si>
    <t xml:space="preserve">Reparo PATRONATO DE TURISMO - ESPECIAL VACACIONES EN CANARIAS</t>
  </si>
  <si>
    <t xml:space="preserve">52021000002925</t>
  </si>
  <si>
    <t xml:space="preserve">Reparo ESPECIAL VEINTITRES TURISMO INSULAR EL DIA Y LA PROVINCIA</t>
  </si>
  <si>
    <t xml:space="preserve">A38017844</t>
  </si>
  <si>
    <t xml:space="preserve">EDITORIAL LEONCIO RODRIGUEZ, S.A.</t>
  </si>
  <si>
    <t xml:space="preserve">52021000002504</t>
  </si>
  <si>
    <t xml:space="preserve">Gasoleo (G) Lavados (G) Tienda (Tipo General)</t>
  </si>
  <si>
    <t xml:space="preserve">52021000003041</t>
  </si>
  <si>
    <t xml:space="preserve">52021000003369</t>
  </si>
  <si>
    <t xml:space="preserve">52021000003457</t>
  </si>
  <si>
    <t xml:space="preserve">Reparo Sin plomo 98 (G) Disa Eco Gasoil Disa Max Gasoil</t>
  </si>
  <si>
    <t xml:space="preserve">52021000003458</t>
  </si>
  <si>
    <t xml:space="preserve">-REPARO- V-Power 98 (G) V-Power Diesel (G) Disa Max Gasoil</t>
  </si>
  <si>
    <t xml:space="preserve">52021000003459</t>
  </si>
  <si>
    <t xml:space="preserve">52021000003460</t>
  </si>
  <si>
    <t xml:space="preserve">52021000002479</t>
  </si>
  <si>
    <t xml:space="preserve">ASCENSOR Descripción del artículo:	EU Contrato de Ascensores Excellence Mantenimiento de	2021-07-01 a 2021-07-31 Dirección:		EDIFICIO PRESIDENCIA Calle Triana 93 35002 Las Palmas de Gran Canaria Las Palmas</t>
  </si>
  <si>
    <t xml:space="preserve">52021000003005</t>
  </si>
  <si>
    <t xml:space="preserve">ASCENSOR Descripción del artículo:	EU Contrato de Ascensores Excellence Mantenimiento de	2021-08-01 a 2021-08-31 Dirección:		EDIFICIO PRESIDENCIA Calle Triana 93 35002 Las Palmas de Gran Canaria Las Palmas</t>
  </si>
  <si>
    <t xml:space="preserve">52021000003365</t>
  </si>
  <si>
    <t xml:space="preserve">ASCENSOR Descripción del artículo:	EU Contrato de Ascensores Excellence Mantenimiento de	2021-09-01 a 2021-09-30 Dirección:		EDIFICIO PRESIDENCIA Calle Triana 93 35002 Las Palmas de Gran Canaria Las Palmas</t>
  </si>
  <si>
    <t xml:space="preserve">52021000003218</t>
  </si>
  <si>
    <t xml:space="preserve">PUBLICIDAD EN AGENTTRAVEL PEDIDO VALENTIN GONZALEZ</t>
  </si>
  <si>
    <t xml:space="preserve">A78811908</t>
  </si>
  <si>
    <t xml:space="preserve">EDICIONES YAGUAR, S.A.</t>
  </si>
  <si>
    <t xml:space="preserve">52021000002461</t>
  </si>
  <si>
    <t xml:space="preserve">PARADOR DE CRUZ DE TEJEDA: SERVICIO DE ALOJAMIENTO Y MEDIA PENSION PARA Dª ELISABETH PALOMINO GUTIERREZ 23/ 24 JUNIO 21</t>
  </si>
  <si>
    <t xml:space="preserve">52021000002621</t>
  </si>
  <si>
    <t xml:space="preserve">PARADOR DE CRUZ DE TEJEDA; COMEDOR 10/07/21.</t>
  </si>
  <si>
    <t xml:space="preserve">52021000002745</t>
  </si>
  <si>
    <t xml:space="preserve">PARADOR DE CRUZ DE TEJEDAalmuerzo picoteo de grabación gastronomía, proyección online mercado ruso. 4pax. Servicio solicitado por Valentín Glez 04/07/21</t>
  </si>
  <si>
    <t xml:space="preserve">52021000002951</t>
  </si>
  <si>
    <t xml:space="preserve">PARADOR DE CRUZ DE TEJETA Servicio solicitado por Valentin González. Tour Operadores Italianos Cultura y Arqueología. HAB 209 ALOJAMIENTO/ ACCOMODATION TACCARDI TOMMASO MEDIAN PENSION/ HALF BOARD</t>
  </si>
  <si>
    <t xml:space="preserve">52021000002952</t>
  </si>
  <si>
    <t xml:space="preserve">PARADOR DE CRUZ DE TEJEDA Servicio solicitado por Valentin González. Tour Operadores Italianos Cultura y Arqueología. HAB 208 MARIA KRAVCHENKO ALOJAMIENTO/ ACCOMODATION MEDIAN PENSION/ HALF BOARD 08/07</t>
  </si>
  <si>
    <t xml:space="preserve">52021000002953</t>
  </si>
  <si>
    <t xml:space="preserve">PARADOR DE CRUZ DE TEJEDAServicio solicitado por Valentin González. Tour Operadores Italianos Cultura y Arqueología. HAB 210 NATEO ZAMBONI MEDIA PENS. ADULTO/HALF BOARD 08/07 ALOJAMIENTO/ACCOMMODATION</t>
  </si>
  <si>
    <t xml:space="preserve">52021000003006</t>
  </si>
  <si>
    <t xml:space="preserve">Parador de Cruz de Tejeda Grabación video para Rough Guides-Reino Unido. Servicio solicitado por Juana Rosa Alemán, Unidad de Mercados el 28/07/21</t>
  </si>
  <si>
    <t xml:space="preserve">52021000002513</t>
  </si>
  <si>
    <t xml:space="preserve">52021000002744</t>
  </si>
  <si>
    <t xml:space="preserve">52021000003051</t>
  </si>
  <si>
    <t xml:space="preserve">52021000003278</t>
  </si>
  <si>
    <t xml:space="preserve">52021000003513</t>
  </si>
  <si>
    <t xml:space="preserve">52021000003599</t>
  </si>
  <si>
    <t xml:space="preserve">52021000002502</t>
  </si>
  <si>
    <t xml:space="preserve">Servicio solicitado por la Unidad de Publicidad y Marketing. Concepto: Gestión, planificación y dinamización de los perfiles sociales profesionales del Patronato de Turismo de Gran Canaria, desde el 1 al 30 de junio de 2021. Asesoramiento permanente en comunicación y reputación online.</t>
  </si>
  <si>
    <t xml:space="preserve">52021000003050</t>
  </si>
  <si>
    <t xml:space="preserve">Servicio solicitado por la Unidad de Publicidad y Marketing. Concepto: Gestión, planificación y dinamronato de Turismo de Gran Canariización de los perfiles sociales profesionales del Patronato, desde el 1 al 31 de julio de 2021. Asesoramiento permanente en comunicación y reputación online.</t>
  </si>
  <si>
    <t xml:space="preserve">52021000003287</t>
  </si>
  <si>
    <t xml:space="preserve">Servicio solicitado por la Unidad de Publicidad y Marketing. Concepto: Gestión, planificación y dinamización de los perfiles sociales profesionales del Patronato de Turismo de Gran Canaria, desde el 1 al 31 de agosto de 2021. Asesoramiento permanente en comunicación y reputación online.</t>
  </si>
  <si>
    <t xml:space="preserve">52021000002644</t>
  </si>
  <si>
    <t xml:space="preserve">1 página de publicidad en el periódico Tribuna de Canarias en su edición de julio de 2021</t>
  </si>
  <si>
    <t xml:space="preserve">B05438213</t>
  </si>
  <si>
    <t xml:space="preserve">GRUPO DE COMUNICACION TDC SL</t>
  </si>
  <si>
    <t xml:space="preserve">52021000003280</t>
  </si>
  <si>
    <t xml:space="preserve">Agenda comercial - Fly to Gran Canaria Julio 2021 (mercado israelí) TT.OO. y medios especializados</t>
  </si>
  <si>
    <t xml:space="preserve">B06894364</t>
  </si>
  <si>
    <t xml:space="preserve">RIVBENZ INVESTIMENTS SL</t>
  </si>
  <si>
    <t xml:space="preserve">52021000003281</t>
  </si>
  <si>
    <t xml:space="preserve">Agenda comercial - The Best in Gran Canaria Julio 2021 (start ups israel) Start ups, Fondos de inversión y medios especializados</t>
  </si>
  <si>
    <t xml:space="preserve">52021000003530</t>
  </si>
  <si>
    <t xml:space="preserve">Generación de newsletter profesional mercado israelí Redacción, traducción al hebreo, edición, diseño, gestión de base de datos, envío y seguimiento. Gran Canaria: "Verano 2021" Fecha: Agosto / 2021</t>
  </si>
  <si>
    <t xml:space="preserve">52021000003532</t>
  </si>
  <si>
    <t xml:space="preserve">Informe de situación de la aviación comercial enIsrael Post COVID19</t>
  </si>
  <si>
    <t xml:space="preserve">52021000002470</t>
  </si>
  <si>
    <t xml:space="preserve">MERLI, ANDREA, Reser.Nº: 46151963, ALOJAMIENTO NOCHE 19/06/2021 Press Trip Ópera 2021.</t>
  </si>
  <si>
    <t xml:space="preserve">52021000002497</t>
  </si>
  <si>
    <t xml:space="preserve">SERVCIOS DE GESTIÓN TRANSVERSAL DE CONTENIDOS DIGITALES Y DE RRSS PARA EL MERCADO NÓRDICO A TRAVÉS DE APLICACIÓN MÓVIL DE TURISMO DEPORTIVO. Ref. Mercedes Trujillo</t>
  </si>
  <si>
    <t xml:space="preserve">B16616757</t>
  </si>
  <si>
    <t xml:space="preserve">SPORTS&amp;APPS MANAGEMENT, SOCIEDAD LIMITADA</t>
  </si>
  <si>
    <t xml:space="preserve">52021000002464</t>
  </si>
  <si>
    <t xml:space="preserve">ACCION DE MARKETING Y COMUNICACION EN ACCION DE TURISMO ACTIVO DE MAYO-JUNIO 2021 PARA GRAN CANARIA EN LA REVISTA DIGITAL KISSTHEMOUNTAIN. SERVICIO PEDIDO POR PRODUCTO TURISTICO-SARO ARENCIBIA. PUBLICIDAD PAGINA COMPLETA (x2 MAY.JUN) EN REVISTA KISSTHEMOUNTAIN. POSTS EN INSTAGRAM Y FACEBOOK KISSTHEMOUNTAIN MESES DE MAYO Y JUNIO (x5-1 SIN CARGO). PLATAFORMA KISSTHEMOUNTAIN.COM ARTICULO EDITORIAL ABRIL. CAMINO DE SANTIAGO. PLATAFORMA KISSTHEMOUNTAIN.COM BANNER GRAN CANARIA SOY TU BARRANCO (MAYO, 1</t>
  </si>
  <si>
    <t xml:space="preserve">52021000003293</t>
  </si>
  <si>
    <t xml:space="preserve">ACCION DE MARKETING Y COMUNICACION EN ACCION DE TURISMO ACTIVO DE JULIO-AGOSTO 2021 PARA GRAN CANARIA EN LA REVISTA DIGITAL KISSTHEMOUNTAIN. SERVICIO PEDIDO POR PRODUCTO TURISTICO-SARO ARENCIBIA.</t>
  </si>
  <si>
    <t xml:space="preserve">52021000002855</t>
  </si>
  <si>
    <t xml:space="preserve">Roll up 2x2m impreso a todo color de aluminio incluyendo envío</t>
  </si>
  <si>
    <t xml:space="preserve">B27763457</t>
  </si>
  <si>
    <t xml:space="preserve">AGUA DE MAYO MARKETING SLU</t>
  </si>
  <si>
    <t xml:space="preserve">52021000003029</t>
  </si>
  <si>
    <t xml:space="preserve">Reparo PATROCINADOR ENCUENTRO SER CANARIAS FITUR 2021 PATROCINADOR ENCUENTRO SER CANARIAS FITUR 2021</t>
  </si>
  <si>
    <t xml:space="preserve">B28016970</t>
  </si>
  <si>
    <t xml:space="preserve">SOCIEDAD ESPAÑOLA DE RADIODIFUSION, S.L.</t>
  </si>
  <si>
    <t xml:space="preserve">52021000003031</t>
  </si>
  <si>
    <t xml:space="preserve">Reparo HOMBROS GIGANTES - APOYO AL TURISMO RURARL - @ CADENASER.COM/LAS PALMAS HOMBROS DE GIGANTES - APOYO AL TURISMO RURAL -</t>
  </si>
  <si>
    <t xml:space="preserve">52021000003004</t>
  </si>
  <si>
    <t xml:space="preserve">Publirreportaje de 3 paginas y una llamada de portada en AsturiasDiario (10-07-2021). Encargo solicitado por Valentin Gonzalez</t>
  </si>
  <si>
    <t xml:space="preserve">B33577586</t>
  </si>
  <si>
    <t xml:space="preserve">ASTURIAS GLOBAL MEDIA COMUNICACION SL</t>
  </si>
  <si>
    <t xml:space="preserve">52021000002523</t>
  </si>
  <si>
    <t xml:space="preserve">PACK 6u MEDIOECOPASTA 2C REF. 605067/605042</t>
  </si>
  <si>
    <t xml:space="preserve">520210000027 50</t>
  </si>
  <si>
    <t xml:space="preserve">KIT DISTRIBUCION BOMBA DE AGUA CORREA RODILLO TENSOR RODILLO INVERSOR GARRAFA AGUA RADIADOR 50 MANO DE OBRA</t>
  </si>
  <si>
    <t xml:space="preserve">52021000002750</t>
  </si>
  <si>
    <t xml:space="preserve">520210000027 51</t>
  </si>
  <si>
    <t xml:space="preserve">ACEITE RIMULA R2 EXTRA 15W40 L CAMBIO DE ACEITE ENGRASE 4X4 FURGON FILTRO UFI 23 248 00 ACEITE BC1214 PBR J1312013 F0 213S</t>
  </si>
  <si>
    <t xml:space="preserve">52021000002751</t>
  </si>
  <si>
    <t xml:space="preserve">52021000002811</t>
  </si>
  <si>
    <t xml:space="preserve">ITV REVISION PRE ITV</t>
  </si>
  <si>
    <t xml:space="preserve">5202100000281 2</t>
  </si>
  <si>
    <t xml:space="preserve">ESCOBILLA BOSCH 450 MM 18 562 ESCOBILLA BOSCH 400 MM 16 REPARACION DE CBTA CAMBIO CUBIERTA CONTRAPESADO</t>
  </si>
  <si>
    <t xml:space="preserve">52021000002812</t>
  </si>
  <si>
    <t xml:space="preserve">52021000002813</t>
  </si>
  <si>
    <t xml:space="preserve">REVISION PRE ITV ITV</t>
  </si>
  <si>
    <t xml:space="preserve">52021000002814</t>
  </si>
  <si>
    <t xml:space="preserve">5202100000281 5</t>
  </si>
  <si>
    <t xml:space="preserve">LAMPARA H7 12V 55W MANO DE OBRA</t>
  </si>
  <si>
    <t xml:space="preserve">52021000002815</t>
  </si>
  <si>
    <t xml:space="preserve">5202100000281 6</t>
  </si>
  <si>
    <t xml:space="preserve">ACEITE RIMULA R2 EXTRA 15W40 L APORTACION A SIGAUS RD 679 2006 FILTRO UFI 23 248 00 ACEITE BC1214 PBR J1312013 F0 213S FILTRO PBR AI 3234 08 AIRE FILTRO PBR BG 1552 GASOIL 24 375 00 CAMBIO DE ACEITE BALIZAS DE EMERGENCIA</t>
  </si>
  <si>
    <t xml:space="preserve">52021000002816</t>
  </si>
  <si>
    <t xml:space="preserve">52021000002817</t>
  </si>
  <si>
    <t xml:space="preserve">ACEITE HELIX ULTRA AV L 5W30 L FILTRO ACEITE FILTRO GASOIL WK9016 MANO DE OBRA APORTACION A SIGAUS RD 679 2006 CAMBIO CUBIERTA CBTA 205X16 CONTINENTAL CONTAC 110 108S VALVULA GOMA TR13 TR15 GESTION NEUMATICOS FUERA DE USO 4X4 CAMIONETA</t>
  </si>
  <si>
    <t xml:space="preserve">5202100000281 7</t>
  </si>
  <si>
    <t xml:space="preserve">5202100000281 8</t>
  </si>
  <si>
    <t xml:space="preserve">DESMONTAR Y REPARAR CERRADURA PUERTA CONDUCTOR ACEITE RIMULA R2 EXTRA 15W40 L APORTACION A SIGAUS RD 679 2006 LAMPARA 12V 21 5W 2 POLOS LAMPARA 12V H4</t>
  </si>
  <si>
    <t xml:space="preserve">52021000002818</t>
  </si>
  <si>
    <t xml:space="preserve">52021000003380</t>
  </si>
  <si>
    <t xml:space="preserve">CBTA 205X16 CONTINENTAL 4X4 110 108S CONTAC VALVULA GOMA TR13 TR15 GESTION NEUMATICOS FUERA DE USO 4X4 CAMIONETA GARRAFA AGUA RADIADOR 30</t>
  </si>
  <si>
    <t xml:space="preserve">520210000033 80</t>
  </si>
  <si>
    <t xml:space="preserve">52021000002625</t>
  </si>
  <si>
    <t xml:space="preserve">ANTIGOTERA SEVENCA FIBRADO BLANCO 4 L RODILLO 220 MM 270 MM 600730 CINTA PAPEL PINTOR 50 MM. PALETINA M/NARANJA 2,5" 60MM. LUBRICANTE MULTIUSOS WD-40      400 ML MASILLA UREÑA AL USO STANDAR INT.5 KG</t>
  </si>
  <si>
    <t xml:space="preserve">520210000026 25</t>
  </si>
  <si>
    <t xml:space="preserve">52021000003381</t>
  </si>
  <si>
    <t xml:space="preserve">CANDADO AMIG NIZA AN-50 LATON REF:19839 MT.CADENA ZINCADA 6MM. GANCHO COLGADOR MOD.106 EHL TORNILLO ROSCACHAPA 4.8X50 TACO MULTIUSO TRI 8/49 HEMBRILLA SOLDADA C/ROSCA 12X90 TACO FISCHER UNIDAD N§14 CABO CEPILLO  BARRENDERO 1200X28 C/ROS. RECOGEHOJAS CLASSIC SUPERFICIE *81000* BROCA PARED PROFESIONAL 14X150MM *18537* DISCO METABO TYROLIT CORTE 115X1MM. BOLSA CAMISETA CON LOGO 60X70***********</t>
  </si>
  <si>
    <t xml:space="preserve">5202100000338 1</t>
  </si>
  <si>
    <t xml:space="preserve">52021000003382</t>
  </si>
  <si>
    <t xml:space="preserve">CILINDRO YALE 30X30 60-LATON</t>
  </si>
  <si>
    <t xml:space="preserve">5202100000340 6</t>
  </si>
  <si>
    <t xml:space="preserve">CONECTOR RAPIDO BDH REF.2016273 LANZA RIEGO REGULABLE CERROJO EZCURRA SEGURIDAD 550 AZADA MEDIANA FORJADA JARDIN MANGO AZADA LISO S/RANURA 1100X32 MM MASILLA TITAN MADERA CAOBA 125 DISCO METABO TYROLIT CORTE 115X1MM. CANDADO YALE 40MM.LLAVES IGUAL PORTACANDADOS CINCADO 120MM BOLSA CAMISETA CON LOGO 40X50***********</t>
  </si>
  <si>
    <t xml:space="preserve">52021000003406</t>
  </si>
  <si>
    <t xml:space="preserve">52021000003407</t>
  </si>
  <si>
    <t xml:space="preserve">MAQUINA PRECINTADORA DE CINTA B. MÚLT CONF 3X2P+T 1,5M C/INT BATERIA AK 20 STIHL 144 WH</t>
  </si>
  <si>
    <t xml:space="preserve">52021000002974</t>
  </si>
  <si>
    <t xml:space="preserve">ESTANCIA SUITE OFF TRIANA MAR: SILVIA DONATIELLO  ENTRADA: 31 MAYO; SALIDA: 01 JUNIO</t>
  </si>
  <si>
    <t xml:space="preserve">B35123207</t>
  </si>
  <si>
    <t xml:space="preserve">IBERICA CANARIAS SL</t>
  </si>
  <si>
    <t xml:space="preserve">52021000002978</t>
  </si>
  <si>
    <t xml:space="preserve">ESTANCIA SUITE OFF TRIANA MAR: SILVIA DONATIELLO. ENTRADA: 10 JULIO SALIDA: 13 JULIO</t>
  </si>
  <si>
    <t xml:space="preserve">52021000003026</t>
  </si>
  <si>
    <t xml:space="preserve">Reparo AEREO NACIONAL 24 HORAS 1.00 Tr</t>
  </si>
  <si>
    <t xml:space="preserve">B35313014</t>
  </si>
  <si>
    <t xml:space="preserve">DIPUA, S.L.</t>
  </si>
  <si>
    <t xml:space="preserve">52021000003283</t>
  </si>
  <si>
    <t xml:space="preserve">MARCA GRAN CANARIA GOLF MARCA GRAN CANARIA GOLF</t>
  </si>
  <si>
    <t xml:space="preserve">5202100000328 3</t>
  </si>
  <si>
    <t xml:space="preserve">52021000003284</t>
  </si>
  <si>
    <t xml:space="preserve">MARCA GRAN CANARIA RURAL MARCA GRAN CANARIA RURAL</t>
  </si>
  <si>
    <t xml:space="preserve">5202100000328 4</t>
  </si>
  <si>
    <t xml:space="preserve">5202100000341 1</t>
  </si>
  <si>
    <t xml:space="preserve">MARCA GRAN CANARIA MARCA GRAN CANARIA</t>
  </si>
  <si>
    <t xml:space="preserve">52021000003411</t>
  </si>
  <si>
    <t xml:space="preserve">52021000002975</t>
  </si>
  <si>
    <t xml:space="preserve">ESTANCIA DEL 06.07-10.07.21 EN MEGAHOTEL FARO SL DE JINGXI YANG (SERV SOLICITADO POR VALENTIN GONZALEZ)</t>
  </si>
  <si>
    <t xml:space="preserve">B35385947</t>
  </si>
  <si>
    <t xml:space="preserve">MEGAHOTEL FARO, S.L.</t>
  </si>
  <si>
    <t xml:space="preserve">52021000002976</t>
  </si>
  <si>
    <t xml:space="preserve">ESTANCIA DEL 06.07-10.07.21 EN MEGAHOTEL FARO SL DE JUAN CARLOS VELEZ CEREZO (SERV.SOLCITADO POR VALENTIN GONZALEZ)</t>
  </si>
  <si>
    <t xml:space="preserve">52021000002977</t>
  </si>
  <si>
    <t xml:space="preserve">ESTANCIA DEL 08.07-10.07.21 EN MEGAHOTEL FARO DE DI BAO (SERV. SOLICITADO POR VALENTIN GONZALEZ)</t>
  </si>
  <si>
    <t xml:space="preserve">52021000002979</t>
  </si>
  <si>
    <t xml:space="preserve">GRUPO INFLUENCERS CHINAS ALOJADO EN MEGAHOTEL FARO SL (SERV SOLICITADO POR VALENTIN GONZALEZ) BEBIDAS CENA 06.07.21 GRUPO INFLUENCERS CHINAS ALOJADO EN MEGAHOTEL FARO SL (SERV SOLICITADO POR VALENTIN GONZALEZ) BEBIDAS ALMUERZO 06.07.21 GRUPO INFLUENCERS CHINAS ALOJADO EN MEGAHOTEL FARO SL (SERV SOLICITADO POR VALENTIN GONZALEZ) BEBIDAS ALMUERZO 06.07.21 GRUPO INFLUENCERS CHINAS ALOJADO EN MEGAHOTEL FARO SL (SERV SOLICITADO POR VALENTIN GONZALEZ) COMIDAS ALMUERZO 06.07.21 GRUPO INFLUENCERS C</t>
  </si>
  <si>
    <t xml:space="preserve">52021000002800</t>
  </si>
  <si>
    <t xml:space="preserve">Saro   Impresion lonas 300x205 cms Instalacion y desmontaje en Muelle deportivo</t>
  </si>
  <si>
    <t xml:space="preserve">52021000003456</t>
  </si>
  <si>
    <t xml:space="preserve">PAULAS SL. ARREGLO DE DSPLAYS Y CAMBIO DE 3 LONAS</t>
  </si>
  <si>
    <t xml:space="preserve">52021000002508</t>
  </si>
  <si>
    <t xml:space="preserve">TINTA HP 933XL CYAN TINTA HP 933XL MAGENTA TINTA HP 933XL AMARILLO TINTA HP 932XL NEGRO</t>
  </si>
  <si>
    <t xml:space="preserve">52021000002645</t>
  </si>
  <si>
    <t xml:space="preserve">CABLE DE RED 2M  CAT.6 RJ45 CABLE DE RED 1M CAT6 RJ45 UTP</t>
  </si>
  <si>
    <t xml:space="preserve">52021000003132</t>
  </si>
  <si>
    <t xml:space="preserve">TINTA HP 932XL NEGRO HUB USB-C MULTIPUERTO HDMI/ USB 3.0 / MICRO SD/SD ADAPTADOR EQUIP HDMI MACHO - VGA HEMBRA CON JACK</t>
  </si>
  <si>
    <t xml:space="preserve">52021000002804</t>
  </si>
  <si>
    <t xml:space="preserve">PATROCINIO "FERIA KM.0 GRAN CANARIA", CELEBRADA EL 19 Y 20 DE JUNIO DE 2021, EN ARUCAS</t>
  </si>
  <si>
    <t xml:space="preserve">52021000003606</t>
  </si>
  <si>
    <t xml:space="preserve">ACTUACIONES EN LA C.C CON LA FINALIDAD DE ACONDIONAR LA BOMBA CONTRA INCENDIOS. OFICINA DE TRIANA SEGUN PRESUPUESTO 1000439</t>
  </si>
  <si>
    <t xml:space="preserve">52021000002945</t>
  </si>
  <si>
    <t xml:space="preserve">Servicios varios para la retransmisión de la misa Santo Jacobeo para toda España el día 18 de Julio en la parroquia de Santiago Apóstol de Galdar Iluminación para las cámaras de televisión, focos, dinmer, mesa iluminacion.... refuerzo de sonido para la iglesia, Grupo Electrógeno para iluminación y acometidas</t>
  </si>
  <si>
    <t xml:space="preserve">B35554542</t>
  </si>
  <si>
    <t xml:space="preserve">L. F. SOUND, S.L.</t>
  </si>
  <si>
    <t xml:space="preserve">52021000003276</t>
  </si>
  <si>
    <t xml:space="preserve">Campaña: PAT_PAT_PAT_IMAGE_COVID_08.21 - Adaptación de banner para CPR 300x600 320x100 300x250 - Programación de banner para CPR 300x600 320x100 300x250 - Programación de banner máster para medios especializados Canarias 7 y La Provincia - Adaptación de banner para medios especializados Spotify - Adaptación de vídeo Formato story  Cuenta Bancaria: ES38 0081 5201 6600 0101 5311</t>
  </si>
  <si>
    <t xml:space="preserve">52021000003512</t>
  </si>
  <si>
    <t xml:space="preserve">AUDIENCE: Campaña publicitaria de concienciación a los jóvenes sobre la importancia del turismo ante el incremento de contagios de COVID19 en Gran Canaria LA PROVINCIA - DISPLAY (1.000,00 ¿) CANARIAS 7 - DISPLAY (1.000,00 ¿) YOUTUBE - VIDEO (1.050,00 ¿) FACEBOOK - SOCIAL (3.232,00 ¿) OPEN - DISPLAY (1.873,00 ¿) SPOTIFY - AUDIO (700,00 ¿) C40 GRAN CANARIA (827,20 ¿) C40 GRAN CANARIA SUR (319,00 ¿) KISS RADIO (700,00 ¿) C100 GC (717,60 ¿) FEE (1.826,00 ¿) Observaciones: Servicio Solicitado por Uni</t>
  </si>
  <si>
    <t xml:space="preserve">52021000003399</t>
  </si>
  <si>
    <t xml:space="preserve">IX JORNADAS DE TURISMO RURAL Y ACTIVO EN LA ALDEA DE SAN NICOLAS (SERVICIO PEDIDO POR PRODUCTO TURISTICO)</t>
  </si>
  <si>
    <t xml:space="preserve">B35610757</t>
  </si>
  <si>
    <t xml:space="preserve">SOCIEDAD DE DEPORTES DE LA ALDEA SL</t>
  </si>
  <si>
    <t xml:space="preserve">52021000002466</t>
  </si>
  <si>
    <t xml:space="preserve">Renovación plan redirigido grancanaria.travel Renovación plan redirigido de dominio grancanaria.eu Renovación de dominio portaltur.com Gestión renovación</t>
  </si>
  <si>
    <t xml:space="preserve">52021000003217</t>
  </si>
  <si>
    <t xml:space="preserve">Horas de reuniones, análisis y desarrollo pliego de desarrollo</t>
  </si>
  <si>
    <t xml:space="preserve">52021000002741</t>
  </si>
  <si>
    <t xml:space="preserve">5 pax comida a la carta Grupo touroperadores italianos Servicio solicitado Valentín González</t>
  </si>
  <si>
    <t xml:space="preserve">B35631613</t>
  </si>
  <si>
    <t xml:space="preserve">BAR RESTAURANTE CUEVA DE BARTOLO, S.L.</t>
  </si>
  <si>
    <t xml:space="preserve">52021000003364</t>
  </si>
  <si>
    <t xml:space="preserve">Estancia 2 habitaciones Anna Baresova y Jasmina Dzuvakov Estudiantes checas del 24 al 31de Julio de 2021 en régimen de Media Pensión. Servicio solicitado por Valentín González</t>
  </si>
  <si>
    <t xml:space="preserve">B35665892</t>
  </si>
  <si>
    <t xml:space="preserve">AC HOTEL DON BENITO, SL</t>
  </si>
  <si>
    <t xml:space="preserve">52021000003529</t>
  </si>
  <si>
    <t xml:space="preserve">MENÚ</t>
  </si>
  <si>
    <t xml:space="preserve">B35678796</t>
  </si>
  <si>
    <t xml:space="preserve">ASOCIACION PARA EL FOMENTO DEL VINO, S.L.</t>
  </si>
  <si>
    <t xml:space="preserve">52021000002752</t>
  </si>
  <si>
    <t xml:space="preserve">Estancia en nave almacenamiento guardamuebles del PIT Maspalomas JUNIO 2021</t>
  </si>
  <si>
    <t xml:space="preserve">52021000003409</t>
  </si>
  <si>
    <t xml:space="preserve">Estancia en nave almacenamiento guardamuebles del PIT Maspalomas JULIO 2021</t>
  </si>
  <si>
    <t xml:space="preserve">52021000003511</t>
  </si>
  <si>
    <t xml:space="preserve">Estancia en nave almacenamiento guardamuebles del PIT Maspalomas AGOSTO 2021</t>
  </si>
  <si>
    <t xml:space="preserve">5202100000300 3</t>
  </si>
  <si>
    <t xml:space="preserve">Diseño e Impresión de Diplomas en A3 color Impresión de documentos 600 Flayer A4 Plegado Estructura Plegable de Aluminio con Bolsa de Transporte Foto Call de 300 x 240 Lona 510gr. con soporte Foto Call 340 x 240 cm Transporte al Sur Montar y desmontar  Stand  en Maspalomas</t>
  </si>
  <si>
    <t xml:space="preserve">B35715192</t>
  </si>
  <si>
    <t xml:space="preserve">TINO ESTUPIÑAN, S.L.</t>
  </si>
  <si>
    <t xml:space="preserve">52021000003003</t>
  </si>
  <si>
    <t xml:space="preserve">52021000002457</t>
  </si>
  <si>
    <t xml:space="preserve">Biofloor limpiador bactericida 10L.</t>
  </si>
  <si>
    <t xml:space="preserve">52021000002458</t>
  </si>
  <si>
    <t xml:space="preserve">Bsa. Basura 60x90 papelera 10serv. Bsa. Basura 90x120 galga 160 Comunidad Biofloor limpiador bactericida 10L.</t>
  </si>
  <si>
    <t xml:space="preserve">52021000003396</t>
  </si>
  <si>
    <t xml:space="preserve">Biofloor limpiador Perfumado  10L. Bsa. Basura 90x120 galga 160 Comunidad Bsa. Basura 60x90 papelera 10serv.</t>
  </si>
  <si>
    <t xml:space="preserve">52021000002742</t>
  </si>
  <si>
    <t xml:space="preserve">vehiculo de alquiler solicitado por el tecnico Valentin Gonzalez para el sr. Juan Carlos Velez, traslados influencers chinas.</t>
  </si>
  <si>
    <t xml:space="preserve">52021000002608</t>
  </si>
  <si>
    <t xml:space="preserve">WETRANSFER PRO - Renovable anualmente * Instalación no incluida</t>
  </si>
  <si>
    <t xml:space="preserve">52021000003607</t>
  </si>
  <si>
    <t xml:space="preserve">Annual Basic Maintenance Renewal - Veeam Backup Annual Basic Maintenance Renewal - Veeam Backup Essentials Standard 2 socket bundle New support period: October 23, 2021 - October 22, 2022</t>
  </si>
  <si>
    <t xml:space="preserve">52021000002610</t>
  </si>
  <si>
    <t xml:space="preserve">PRODUCCION Y EMISIÓN DE PROGRAMA EN DIRECTO DESDE LOS ESTUDIOS DE 7.7RADIO CON MOTIVO DE LA CANDIDATURA DE MASPALOMAS A LA MEJOR PLAYA DEL MUNDO EL 18/06/2021</t>
  </si>
  <si>
    <t xml:space="preserve">52021000002853</t>
  </si>
  <si>
    <t xml:space="preserve">Patrocinio del evento deportivo Artenara Trail 2021</t>
  </si>
  <si>
    <t xml:space="preserve">B35993948</t>
  </si>
  <si>
    <t xml:space="preserve">ARISTA EVENTOS, S.L.</t>
  </si>
  <si>
    <t xml:space="preserve">52021000003216</t>
  </si>
  <si>
    <t xml:space="preserve">Patrocinio Reto Gran Canaria´s Hardest Climb - Un espectacular reto en el puerto de montaña más duro de Europa</t>
  </si>
  <si>
    <t xml:space="preserve">52021000003370</t>
  </si>
  <si>
    <t xml:space="preserve">TAQUILLA MEL.HIDRO/PTAS.FEN. SERIE MHFV 3 PUERTAS TAQUILLA MEL.HIDRO/PTAS.FEN. SERIE MHFV 2 PUERTAS BANCO DE VESTUARIO CON PERCHAS 1500 FENOLICO</t>
  </si>
  <si>
    <t xml:space="preserve">B38323531</t>
  </si>
  <si>
    <t xml:space="preserve">ARTURO MARTINEZ SERRA, S.L.</t>
  </si>
  <si>
    <t xml:space="preserve">52021000002601</t>
  </si>
  <si>
    <t xml:space="preserve">JUNIO 2021 SERVICIO DE APOYO LEY 9/2017 DE CONTRATOS DEL SECTOR PÚBLICO: SERVICIO DE REMOTO EN EL USO DE LA PLATAFORMA DE CONTRATACIÓN DEL SECTOR PÚBLICO</t>
  </si>
  <si>
    <t xml:space="preserve">52021000002808</t>
  </si>
  <si>
    <t xml:space="preserve">Actualización del cuadro de mando de la encuesta sobre gasto turístico desde T1-21 a T3-21. Publicación de los libros de trabajo con los datos del primer trimestre de 2021, incluyendo análisis de las preguntas sobre seguridad sanitaria</t>
  </si>
  <si>
    <t xml:space="preserve">52021000003376</t>
  </si>
  <si>
    <t xml:space="preserve">Actualización del cuadro de mando de la encuesta sobre gasto turístico del T2-21. Publicación de los libros de trabajo con los datos del segundo trimestre de 2021, incluyendo análisis de las preguntas sobre seguridad sanitaria</t>
  </si>
  <si>
    <t xml:space="preserve">52021000002498</t>
  </si>
  <si>
    <t xml:space="preserve">Campaña "10 razones para un amor a primera vista"</t>
  </si>
  <si>
    <t xml:space="preserve">B38498077</t>
  </si>
  <si>
    <t xml:space="preserve">ESCA MANAGEMENT TENERIFE SL UNIPERSONAL</t>
  </si>
  <si>
    <t xml:space="preserve">52021000003221</t>
  </si>
  <si>
    <t xml:space="preserve">5202100000322 1</t>
  </si>
  <si>
    <t xml:space="preserve">5202100000322 9</t>
  </si>
  <si>
    <t xml:space="preserve">V.INDIVIDUAL DE LA SALUD SEGURIDAD HIGIENE ERGO Y PSI V. COLECTIVA DE LA SALUD</t>
  </si>
  <si>
    <t xml:space="preserve">52021000003229</t>
  </si>
  <si>
    <t xml:space="preserve">52021000003509</t>
  </si>
  <si>
    <t xml:space="preserve">5202100000350 9</t>
  </si>
  <si>
    <t xml:space="preserve">52021000003527</t>
  </si>
  <si>
    <t xml:space="preserve">Reparo l página advertorial en revista viajar. com   web. Display Roba doble 300x600 + billboard 900x250  800.000 impresiones. Servicio contratado por VALENTIN GONZALEZ</t>
  </si>
  <si>
    <t xml:space="preserve">52021000002507</t>
  </si>
  <si>
    <t xml:space="preserve">Software Mabrian Technologies. Suscripción mensual plataforma Mabrian Technologies. Cuota julio 2021 (4/9). Factura no sujeta a IVA. Art. 69 y 70 LIVA. Inversión del sujeto pasivo</t>
  </si>
  <si>
    <t xml:space="preserve">52021000003227</t>
  </si>
  <si>
    <t xml:space="preserve">Software Mabrian Technologies. Suscripción mensual a Mabrian Technologies. Cuota Agosto 2021 (5/9)</t>
  </si>
  <si>
    <t xml:space="preserve">52021000003510</t>
  </si>
  <si>
    <t xml:space="preserve">Software Mabrian Technologies. Suscripción mensual a Mabrian Technologies. Cuota Septiembre 2021 (6/9). Factura no sujeta a IVA. Art. 69 y 70 LIVA. Inversión del sujeto pasivo</t>
  </si>
  <si>
    <t xml:space="preserve">52021000002527</t>
  </si>
  <si>
    <t xml:space="preserve">Contrato Mantenimiento Sai Galaxy PW 40 kVA 50AG08001</t>
  </si>
  <si>
    <t xml:space="preserve">B60768512</t>
  </si>
  <si>
    <t xml:space="preserve">SCHNEIDER ELECTRIC IT SPAIN, S.L.U.</t>
  </si>
  <si>
    <t xml:space="preserve">52021000003366</t>
  </si>
  <si>
    <t xml:space="preserve">Campaña comarketing verano 2021</t>
  </si>
  <si>
    <t xml:space="preserve">B62288568</t>
  </si>
  <si>
    <t xml:space="preserve">ATRAPALO SL.</t>
  </si>
  <si>
    <t xml:space="preserve">52021000003129</t>
  </si>
  <si>
    <t xml:space="preserve">PUBLICIDAD GRAN CANARIA REVISTA CLARA</t>
  </si>
  <si>
    <t xml:space="preserve">B64610389</t>
  </si>
  <si>
    <t xml:space="preserve">RBA REVISTAS SL</t>
  </si>
  <si>
    <t xml:space="preserve">52021000002639</t>
  </si>
  <si>
    <t xml:space="preserve">Campaña Planeta Triatlón, vídeos febrero, marzo y abril.</t>
  </si>
  <si>
    <t xml:space="preserve">B65906190</t>
  </si>
  <si>
    <t xml:space="preserve">SIQUIA CON TILDE SL</t>
  </si>
  <si>
    <t xml:space="preserve">52021000002640</t>
  </si>
  <si>
    <t xml:space="preserve">1 Página de publicidad en el suplemento Viajes de El Periódico de Cataluña</t>
  </si>
  <si>
    <t xml:space="preserve">B67316984</t>
  </si>
  <si>
    <t xml:space="preserve">COVER ADVERTISING SL</t>
  </si>
  <si>
    <t xml:space="preserve">52021000002993</t>
  </si>
  <si>
    <t xml:space="preserve">52021000003394</t>
  </si>
  <si>
    <t xml:space="preserve">Servicio pedido por Producto Turístico. Patrocinio del campeonato de Rally Eléctrico Off Road Extreme-E.</t>
  </si>
  <si>
    <t xml:space="preserve">B67599506</t>
  </si>
  <si>
    <t xml:space="preserve">AGENCY BY SPORTS AND LIFE</t>
  </si>
  <si>
    <t xml:space="preserve">52021000002467</t>
  </si>
  <si>
    <t xml:space="preserve">2/4 Area Gestora: Merchandaising y prensa local Referencia: 795/2021. Asistencia Técnica especializada- Expedientes de contratación- Promoción digital- información turistica. Servicios de Asistencia Técnica y Seguimiento de expedientes de contratación. Servicios correspondientes al mes de MAYO de 2021.</t>
  </si>
  <si>
    <t xml:space="preserve">52021000003220</t>
  </si>
  <si>
    <t xml:space="preserve">3/3 Area Gestora: Merchandaising y prensa local Referencia: 795/2021. Asistencia técnica especializada- Expedientes de contratación- Promoción digital- información turística. Servicios de Asistencia Técnica y Seguimiento de expedientes de contratación. Servicios correspondientes al mes de JUNIO de 2021.</t>
  </si>
  <si>
    <t xml:space="preserve">52021000002969</t>
  </si>
  <si>
    <t xml:space="preserve">CENA</t>
  </si>
  <si>
    <t xml:space="preserve">B76063759</t>
  </si>
  <si>
    <t xml:space="preserve">YOALCA CANARIAS, SOCIEDAD LIMITADA</t>
  </si>
  <si>
    <t xml:space="preserve">52021000002746</t>
  </si>
  <si>
    <t xml:space="preserve">ALMUERZO PRESS TRIP PROSAILING DIA 4/7/21 EN MAROA CLUB DE MAR, servicio solicitado por CARMEN DIAZ</t>
  </si>
  <si>
    <t xml:space="preserve">52021000002852</t>
  </si>
  <si>
    <t xml:space="preserve">ALMUERZO PICOTEO DOMINGO 20/06/21. A LAS 14:15. BLOGGER ELISABETH PALOMINO + SARO ARENCIBIA</t>
  </si>
  <si>
    <t xml:space="preserve">B76116870</t>
  </si>
  <si>
    <t xml:space="preserve">GOURMET CANARIO DE MERCADOS 2012 S.L.U.</t>
  </si>
  <si>
    <t xml:space="preserve">52021000003408</t>
  </si>
  <si>
    <t xml:space="preserve">ALMUERZO PICOTEO, 17-8-21. A LAS 14:45. BLOGGERS RUTES DEL MON, CANAS DE VIAJE Y PLANETA DUNIA. 4 PAX. SOLICITADO POR SARO ARENCIBIA.</t>
  </si>
  <si>
    <t xml:space="preserve">52021000002957</t>
  </si>
  <si>
    <t xml:space="preserve">HOTEL MELVA SUITE</t>
  </si>
  <si>
    <t xml:space="preserve">B76127521</t>
  </si>
  <si>
    <t xml:space="preserve">IREJUL PALMARETE S.L.</t>
  </si>
  <si>
    <t xml:space="preserve">52021000002642</t>
  </si>
  <si>
    <t xml:space="preserve">52021000003141</t>
  </si>
  <si>
    <t xml:space="preserve">52021000003533</t>
  </si>
  <si>
    <t xml:space="preserve">52021000002739</t>
  </si>
  <si>
    <t xml:space="preserve">Bidon RANGLER</t>
  </si>
  <si>
    <t xml:space="preserve">52021000003402</t>
  </si>
  <si>
    <t xml:space="preserve">Poliester superstar impresa una cara de 2080 x 1250 mm y costura.</t>
  </si>
  <si>
    <t xml:space="preserve">B76147669</t>
  </si>
  <si>
    <t xml:space="preserve">MEGAPRINT DIGITAL CANARIAS</t>
  </si>
  <si>
    <t xml:space="preserve">52021000002456</t>
  </si>
  <si>
    <t xml:space="preserve">Estancia Sres. Shilazi Ninus y Suarez Diaz Juan F, del 20/05/21 al 23/05/2021 en régimen de Bed and Breakfast</t>
  </si>
  <si>
    <t xml:space="preserve">B76151968</t>
  </si>
  <si>
    <t xml:space="preserve">MARINA SUITES TURISTICO</t>
  </si>
  <si>
    <t xml:space="preserve">52021000002614</t>
  </si>
  <si>
    <t xml:space="preserve">Estancia de la periodista francesa Chantal Ruffin del 19 al 21/03/19 en regimen de alojamiento y desayuno para ella y su acompañante. Localizador 4238/2019</t>
  </si>
  <si>
    <t xml:space="preserve">52021000002615</t>
  </si>
  <si>
    <t xml:space="preserve">Estancia bloger finlandesa Sanna Kalmari con su asistenta del 21 al 24/03/19 en régimen de media pensión, localizador 3738/2019</t>
  </si>
  <si>
    <t xml:space="preserve">52021000002743</t>
  </si>
  <si>
    <t xml:space="preserve">CLASES INGLES, junio 21.</t>
  </si>
  <si>
    <t xml:space="preserve">52021000003613</t>
  </si>
  <si>
    <t xml:space="preserve">SERVICIO DE RESTAURANTE - MERCADO ITALIANO. SERVICIO CONTRATADO POR VALENTIN GONZALEZ. 3 COMENSALES</t>
  </si>
  <si>
    <t xml:space="preserve">B76178938</t>
  </si>
  <si>
    <t xml:space="preserve">CREMERIA QUE LECHE, SL</t>
  </si>
  <si>
    <t xml:space="preserve">52021000002624</t>
  </si>
  <si>
    <t xml:space="preserve">limpiezas de sus contenedores de basura de los periodos de mayo y junio de 2021</t>
  </si>
  <si>
    <t xml:space="preserve">52021000003377</t>
  </si>
  <si>
    <t xml:space="preserve">limpiezas de los centros Managua y Triana periodo agosto de 2021 limpieza de contenedores</t>
  </si>
  <si>
    <t xml:space="preserve">52021000003397</t>
  </si>
  <si>
    <t xml:space="preserve">limpieza de contenedores de los centros managua y triana periodo julio 2021</t>
  </si>
  <si>
    <t xml:space="preserve">52021000002611</t>
  </si>
  <si>
    <t xml:space="preserve">PVC 5mm 150x30 Vinilo 194x153 Vinilo 18x15 en espejo Montaje xhora</t>
  </si>
  <si>
    <t xml:space="preserve">52021000003405</t>
  </si>
  <si>
    <t xml:space="preserve">PVC 5MM 80X80 Diseño Montaje</t>
  </si>
  <si>
    <t xml:space="preserve">52021000002519</t>
  </si>
  <si>
    <t xml:space="preserve">- Reserva espacios para banner en web y newsletter Junio 2021</t>
  </si>
  <si>
    <t xml:space="preserve">52021000002524</t>
  </si>
  <si>
    <t xml:space="preserve">Publicación nota de prensa Junio 2021</t>
  </si>
  <si>
    <t xml:space="preserve">52021000003039</t>
  </si>
  <si>
    <t xml:space="preserve">- Reserva espacios para banner en web y newsletter Julio 2021</t>
  </si>
  <si>
    <t xml:space="preserve">52021000003040</t>
  </si>
  <si>
    <t xml:space="preserve">Publicación NOTA DE PRENSA JULIO 2021</t>
  </si>
  <si>
    <t xml:space="preserve">52021000003289</t>
  </si>
  <si>
    <t xml:space="preserve">Publiucación noticia de prensa agosto2021</t>
  </si>
  <si>
    <t xml:space="preserve">52021000003290</t>
  </si>
  <si>
    <t xml:space="preserve">Reservas de espacio para baner en la web y newsletter agosto 21</t>
  </si>
  <si>
    <t xml:space="preserve">52021000003130</t>
  </si>
  <si>
    <t xml:space="preserve">Implementación Empresas Covid-Sicted</t>
  </si>
  <si>
    <t xml:space="preserve">B76239144</t>
  </si>
  <si>
    <t xml:space="preserve">CONSULTA A &amp; C ON SL</t>
  </si>
  <si>
    <t xml:space="preserve">52021000002469</t>
  </si>
  <si>
    <t xml:space="preserve">SOLICITUD ADSL PARA IFEMA 2021 STAND MADRID FUSION</t>
  </si>
  <si>
    <t xml:space="preserve">52021000002643</t>
  </si>
  <si>
    <t xml:space="preserve">FABRICACION Y VENTA DE CORPOREO</t>
  </si>
  <si>
    <t xml:space="preserve">52021000003247</t>
  </si>
  <si>
    <t xml:space="preserve">Actualización y optimización del sitio web de la Ruta SanMao</t>
  </si>
  <si>
    <t xml:space="preserve">52021000002459</t>
  </si>
  <si>
    <t xml:space="preserve">Fam trip II turoperadores turismo activo italiano en Rste Gabinete Literario 28/05/21</t>
  </si>
  <si>
    <t xml:space="preserve">52021000002806</t>
  </si>
  <si>
    <t xml:space="preserve">ALMUERZO DIA 8/7/21 EN GABINETE LITERARIO FAM TRIP TT.OO.ITALIANOS DE CULTURA ARQUEOLOGIA Y AVENTURA. Servicio solicitado por Valentín González</t>
  </si>
  <si>
    <t xml:space="preserve">52021000002494</t>
  </si>
  <si>
    <t xml:space="preserve">Reparo Trabajos relaciones con medios, propuestas y gestion contenidos,valoración campañas, soporte intervención en medios</t>
  </si>
  <si>
    <t xml:space="preserve">52021000002495</t>
  </si>
  <si>
    <t xml:space="preserve">Reparo Trabajos relaciones con medios, propuestas y gestion contenidos,valoración campañas, soporte intervención en medios.</t>
  </si>
  <si>
    <t xml:space="preserve">52021000002496</t>
  </si>
  <si>
    <t xml:space="preserve">52021000002886</t>
  </si>
  <si>
    <t xml:space="preserve">52021000003568</t>
  </si>
  <si>
    <t xml:space="preserve">Reparo Realizar el mantenimiento mensual en C/ Mayor de Triana Nº 93  JUNIO  2021  que incluye: -	Mantenimiento de los hidrocompresores de agua sanitaria; Comprobar su funcionamiento, alternado los motores. Maniobras de parada y arranque. -	Comprobar el cuadro eléctrico, alternado, contactores, térmicos y los presostatos. -	Comprobar el depósito vaso de expansión y suministrarle aire cada 3 meses. -	Comprobar el aljibe interior e exterior para que este en optimas condiciones; -	Comprobar</t>
  </si>
  <si>
    <t xml:space="preserve">52021000003569</t>
  </si>
  <si>
    <t xml:space="preserve">Reparo Realizar el mantenimiento mensual, CC. YUMBO CENTER MES DE JUNIO, 2021 el servicio incluye: -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	Revisión de los aljibes, flotadores y boyas de nivel eléctrico.</t>
  </si>
  <si>
    <t xml:space="preserve">52021000003570</t>
  </si>
  <si>
    <t xml:space="preserve">Reparo Realizar el mantenimiento mensual, CC. YUMBO CENTER MES DE JULIO, 2021 el servicio incluye: -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	Revisión de los aljibes, flotadores y boyas de nivel eléctrico.</t>
  </si>
  <si>
    <t xml:space="preserve">52021000003571</t>
  </si>
  <si>
    <t xml:space="preserve">Reparo Realizar el mantenimiento mensual en C/ Mayor de Triana Nº 93  JULIO  2021  que incluye: -	Mantenimiento de los hidrocompresores de agua sanitaria; Comprobar su funcionamiento, alternado los motores. Maniobras de parada y arranque. -	Comprobar el cuadro eléctrico, alternado, contactores, térmicos y los presostatos. -	Comprobar el depósito vaso de expansión y suministrarle aire cada 3 meses. -	Comprobar el aljibe interior e exterior para que este en optimas condiciones; -	Comprobar</t>
  </si>
  <si>
    <t xml:space="preserve">52021000003572</t>
  </si>
  <si>
    <t xml:space="preserve">Reparo Realizar el mantenimiento mensual, CC. YUMBO CENTER MES DE AGOSTO, 2021 el servicio incluye: -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	Revisión de los aljibes, flotadores y boyas de nivel eléctrico.</t>
  </si>
  <si>
    <t xml:space="preserve">52021000003573</t>
  </si>
  <si>
    <t xml:space="preserve">Reparo Realizar el mantenimiento mensual en C/ Mayor de Triana Nº 93  AGOSTO  2021  que incluye: -	Mantenimiento de los hidrocompresores de agua sanitaria; Comprobar su funcionamiento, alternado los motores. Maniobras de parada y arranque. -	Comprobar el cuadro eléctrico, alternado, contactores, térmicos y los presostatos. -	Comprobar el depósito vaso de expansión y suministrarle aire cada 3 meses. -	Comprobar el aljibe interior e exterior para que este en optimas condiciones; -	Comprobar</t>
  </si>
  <si>
    <t xml:space="preserve">52021000003574</t>
  </si>
  <si>
    <t xml:space="preserve">Reparo Servicios prestados en Información y Turística Yumbo. Realizar la revisión de los baños del personal y públicos. Ajuste en los mecanismos de cisternas de inodoros. Ajuste de las griferías de lavamanos. Ajustes de las llaves prestos en los urinarios. Mano de obra de oficial de fontanería</t>
  </si>
  <si>
    <t xml:space="preserve">52021000003575</t>
  </si>
  <si>
    <t xml:space="preserve">Reparo Trabajo realizado. Patronato de Triana N93 Realizar la revisión de los baños de todo el edificio. (En las cincos plantas) Ajuste de mecanismos de cisternas en inodoros. Ajuste de griferias en lavamanos. Ajuste de llaves presto en los urinarios. Trabajo realizado. Oficial de fontanería.</t>
  </si>
  <si>
    <t xml:space="preserve">52021000003576</t>
  </si>
  <si>
    <t xml:space="preserve">Reparo Realizar el mantenimiento mensual en C/ Mayor de Triana Nº 93  SEPTIEMBRE  2021  que incluye: -	Mantenimiento de los hidrocompresores de agua sanitaria; Comprobar su funcionamiento, alternado los motores. Maniobras de parada y arranque. -	Comprobar el cuadro eléctrico, alternado, contactores, térmicos y los presostatos. -	Comprobar el depósito vaso de expansión y suministrarle aire cada 3 meses. -	Comprobar el aljibe interior e exterior para que este en optimas condiciones; -	Compr</t>
  </si>
  <si>
    <t xml:space="preserve">52021000003577</t>
  </si>
  <si>
    <t xml:space="preserve">Reparo Trabajo realizado. Patronato de Turismo Triana N93 Realizar la instalación nueva de tres mecanismos de cisternas para inodoro. Ajustes de elementos en los baños trabajados. Realizar la instalación nueva de una llave presto para urinario. Realizar la sustitución de un flexo y brazo de ducha. Mano de obra oficial de fontanería. Retirar los materiales en mal estado al vertedero homologado.</t>
  </si>
  <si>
    <t xml:space="preserve">52021000003578</t>
  </si>
  <si>
    <t xml:space="preserve">Reparo Realizar el mantenimiento mensual, CC. YUMBO CENTER MES DE SEPTIEMBRE, 2021 el servicio incluye: -	Realización del mantenimiento de los hidrocompresores, de agua sanitaria,  comprobar que los motores estén trabajando en alternato, revisar el cuadro eléctrico, los presostatos, el depósito de membrana, el colector de acometida de aspiración de los hidrocompresores e impulsión, las acometidas de bypass, y reductora de presión. -	Revisión de los aljibes, flotadores y boyas de nivel eléctr</t>
  </si>
  <si>
    <t xml:space="preserve">52021000003579</t>
  </si>
  <si>
    <t xml:space="preserve">Reparo TRABAJO REALIZADO. PATRONATO DE TURISMO TRIANA N93 Realizar un  desatasco en los desagues generales baños masculino y femenino de la segunda planta. Realizar limpiezas del mismo. Tirar los residuos al vertedero homologado.</t>
  </si>
  <si>
    <t xml:space="preserve">52021000003288</t>
  </si>
  <si>
    <t xml:space="preserve">MASCARILLAS PERSONALIZADAS</t>
  </si>
  <si>
    <t xml:space="preserve">B76281633</t>
  </si>
  <si>
    <t xml:space="preserve">AFORTUNADOS OUTDOOR S.L</t>
  </si>
  <si>
    <t xml:space="preserve">52021000002506</t>
  </si>
  <si>
    <t xml:space="preserve">52021000003378</t>
  </si>
  <si>
    <t xml:space="preserve">52021000003398</t>
  </si>
  <si>
    <t xml:space="preserve">52021000003403</t>
  </si>
  <si>
    <t xml:space="preserve">Gestión de RRSS "Saborea Gran Canaria" Junio 21</t>
  </si>
  <si>
    <t xml:space="preserve">52021000003404</t>
  </si>
  <si>
    <t xml:space="preserve">Gestión de RRSS "Saborea Gran Canaria" Julio 21</t>
  </si>
  <si>
    <t xml:space="preserve">52021000003594</t>
  </si>
  <si>
    <t xml:space="preserve">52021000002465</t>
  </si>
  <si>
    <t xml:space="preserve">Alojamiento y Media Pension Srta.Elisabeth Palomino Gutierrez -del 19/06 al 21/06</t>
  </si>
  <si>
    <t xml:space="preserve">52021000003002</t>
  </si>
  <si>
    <t xml:space="preserve">Alojamiento y desayuno 15/07/21 al 18/07/21</t>
  </si>
  <si>
    <t xml:space="preserve">52021000003137</t>
  </si>
  <si>
    <t xml:space="preserve">Alojamiento y Desayuno Grupo del 02/07/21 al 05/07/21 Alojamiento y desayuno Grupo del  03/07/21 al 05/07/21</t>
  </si>
  <si>
    <t xml:space="preserve">52021000003254</t>
  </si>
  <si>
    <t xml:space="preserve">Alojamiento y comidas Sres.Angel Bigorra y Ana Isabel Escriche del 170821 al 220821</t>
  </si>
  <si>
    <t xml:space="preserve">52021000002870</t>
  </si>
  <si>
    <t xml:space="preserve">Análisis, evaluación y elaboración de un informe sobre el impacto publicitario del patrocinio de dos eventos Club Voleibol Guaguas y el ITF Tenis World Tour</t>
  </si>
  <si>
    <t xml:space="preserve">52021000003222</t>
  </si>
  <si>
    <t xml:space="preserve">Promoción nuevo video Antena 3 regional- Verano de turismo interior</t>
  </si>
  <si>
    <t xml:space="preserve">52021000003401</t>
  </si>
  <si>
    <t xml:space="preserve">Kissthemountain Banner 1: 2000 x 850 px Banner 2: 2000 x 557 px Canarias7 . Especial Vacaciones 96 mm de alto x 256 mm de ancho Banner Agenttravel 468 x 77 (máx 50kb) en dos formatos. Banner web Patrocinio 30 Festival de Jazz: 1920 x 680 px (formato horizontal) Pagina Tribuna Canarias 255x335 mm</t>
  </si>
  <si>
    <t xml:space="preserve">52021000003593</t>
  </si>
  <si>
    <t xml:space="preserve">Revista Averno trail, las medidas son 300x200</t>
  </si>
  <si>
    <t xml:space="preserve">52021000003277</t>
  </si>
  <si>
    <t xml:space="preserve">Publicidad Periódico It's Gran Canaria - Edición julio y agosto</t>
  </si>
  <si>
    <t xml:space="preserve">52021000002981</t>
  </si>
  <si>
    <t xml:space="preserve">MENÚ DEGUSTACIÓN INFLUENCER CHINA YAPING, RESTAURANTE TEXEDA SOLICITADO POR VALENTIN GONZALEZ</t>
  </si>
  <si>
    <t xml:space="preserve">52021000002455</t>
  </si>
  <si>
    <t xml:space="preserve">Certificado SSL grancanariafairytaleisland.com ( Mayo - Dic 2021) Certificado SSL grancanariaisladecuento.com ( Mayo - Dic 2021)</t>
  </si>
  <si>
    <t xml:space="preserve">52021000003009</t>
  </si>
  <si>
    <t xml:space="preserve">Reparo BILLETE DE AVION: BARCELONA-GRAN CANARIA-BARCELONA. DESDE 15-22 ENERO. A FAVOR DE AURELL BOVE, PERE BILLETE DE AVION: BARCELONA - GRAN CANARIA-BARCELONA. DESDE 15-22 ENERO. A FAVOR DE DEBATS, RAGNA CATHELIJNE</t>
  </si>
  <si>
    <t xml:space="preserve">B76367549</t>
  </si>
  <si>
    <t xml:space="preserve">GESTION DE EVENTOS Y VIAJES SL</t>
  </si>
  <si>
    <t xml:space="preserve">52021000003291</t>
  </si>
  <si>
    <t xml:space="preserve">INSTALACIÓN DE MEDIOS DE SEGURIDAD Y ACCESO. MANO DE OBRA DE OPERACIONES TÉCNICAS EN TRABAJOS VERTICALES PARA EL DESMONTAJE E INSTALACIÓN EN ALTURA EN ESTADIO DE GRAN CANARIA 3 VALLAS EN PALCO VIP DE 470x70 cm.</t>
  </si>
  <si>
    <t xml:space="preserve">B76569227</t>
  </si>
  <si>
    <t xml:space="preserve">VERTICAL III TECHNICAL ROPE ACCESS S.L.</t>
  </si>
  <si>
    <t xml:space="preserve">52021000003021</t>
  </si>
  <si>
    <t xml:space="preserve">Reparo ENTREGA MATERIAL PROMOCIONAL GRAN CANARIA FERIA NAVARTU 2021 PAMPLONA.-</t>
  </si>
  <si>
    <t xml:space="preserve">B85558625</t>
  </si>
  <si>
    <t xml:space="preserve">JESA CARGO ADUANAS SL</t>
  </si>
  <si>
    <t xml:space="preserve">52021000003022</t>
  </si>
  <si>
    <t xml:space="preserve">Reparo ENVIO MATERIAL PROMOCIONAL GRAN CANARIA FERIA FITUR 2021 MADRID.-</t>
  </si>
  <si>
    <t xml:space="preserve">52021000003023</t>
  </si>
  <si>
    <t xml:space="preserve">Reparo ENVIO MATERIAL PROMOCIONAL GRAN CANARIA FERIA FITUR 2021 LGTB MADRID.-</t>
  </si>
  <si>
    <t xml:space="preserve">52021000003024</t>
  </si>
  <si>
    <t xml:space="preserve">Reparo ENTREGA MATERIAL PUBLICITARIO GRAN CANARIA FERIA BMT NAPOLES.-</t>
  </si>
  <si>
    <t xml:space="preserve">52021000003025</t>
  </si>
  <si>
    <t xml:space="preserve">Reparo ENTREGA MATERIAL PUBLICITARIO GRAN CANARIA FERIA B-TRAVEL BARCELONA.-</t>
  </si>
  <si>
    <t xml:space="preserve">52021000003027</t>
  </si>
  <si>
    <t xml:space="preserve">Reparo ENTREGA MATERIAL PUBLICITARIO  GRAN CANARIA EVENTO PRESENTACION GRAN CANARIA EN VENECIA.-</t>
  </si>
  <si>
    <t xml:space="preserve">52021000003028</t>
  </si>
  <si>
    <t xml:space="preserve">Reparo ENTREGA MATERIAL PUBLICITARIO GRAN CANARIA EVENTO PRESENTACION GRAN CANARIA EN TURIN.-</t>
  </si>
  <si>
    <t xml:space="preserve">52021000003000</t>
  </si>
  <si>
    <t xml:space="preserve">CAMPAÑA PUBLICITARIA 2.021  Incluye  Mega banner medio HOME (980px x 90px) .  Banner roba páginas (300px x 250px) en todas las secciones y noticias.   Publirreportaje en la sección DESTINOS ¿NACIONALES¿.  Banner superior (690px x 90px) newsletter + publirreportaje principal.    Autorizado por: Valentín Gonzalez</t>
  </si>
  <si>
    <t xml:space="preserve">B85841443</t>
  </si>
  <si>
    <t xml:space="preserve">GESTION DE COBROS CIBELES SL</t>
  </si>
  <si>
    <t xml:space="preserve">52021000003525</t>
  </si>
  <si>
    <t xml:space="preserve">Reparo GRAN CANARIA NAVIDAD 2020. CAMPA¿A VIDEO Y MENCI¿N EN RRSS EN HOLA.COM Desde 01/12/2020 hasta 31/12/2020</t>
  </si>
  <si>
    <t xml:space="preserve">B86326360</t>
  </si>
  <si>
    <t xml:space="preserve">HOLA SL</t>
  </si>
  <si>
    <t xml:space="preserve">52021000002968</t>
  </si>
  <si>
    <t xml:space="preserve">Reportaje 4 páginas en la revista Turismo Rural. PÁGINA DE PUBLICIDAD. MENCIÓN EN PORTADA. GRAN CANARIA - CAMINO DE SANTIAGO</t>
  </si>
  <si>
    <t xml:space="preserve">B86831880</t>
  </si>
  <si>
    <t xml:space="preserve">DROSOPHILA EDICIONES SL</t>
  </si>
  <si>
    <t xml:space="preserve">52021000003139</t>
  </si>
  <si>
    <t xml:space="preserve">PRESTACION DE SERVICIOS</t>
  </si>
  <si>
    <t xml:space="preserve">B88076815</t>
  </si>
  <si>
    <t xml:space="preserve">FREEDA MEDIA SLU</t>
  </si>
  <si>
    <t xml:space="preserve">52021000002468</t>
  </si>
  <si>
    <t xml:space="preserve">26-05-2021 TRASLADO AEROPUERTO AL VALLE DE AGAETE (4 PAX) 27-05-2021 DISPOSICIÓN DESDE LAS 8:30H HASTA LAS 21:00 ZONA NORTE Y LAS PALMAS DE G.C. 29-05-2021 DISPOSICIÓN DESDE LAS 8:30H HASTA LAS 19.00H VISITAR ARTENARA, MOGÁN, PLAYA DEL INGLÉS Y REGRESO AMADORES 30-05-2021 TRASLADO DESDE MELONERAS A AMADORES 30-05-2021 TRASLADO HOTEL AMADORES AEROPUERTO 31-05-2021 TRASLADO DESDE AMADORES AL AEROPUERTO Y LAS PALMAS DE GRAN CANARIA 01-06-2021 TRASLADO LAS PALMAS DE GRAN CANARIA AL AEROPUERTO.</t>
  </si>
  <si>
    <t xml:space="preserve">52021000002872</t>
  </si>
  <si>
    <t xml:space="preserve">02-07-2021 3 TRASLADOS AEROPUERTO AL HOTEL REINA ISABEL 03-07-2021 TRASLADO AEROPUERTO AL HOTEL REINA ISABEL 05-07-2021 TRASLADO AL HOTEL REINA ISABEL AL AEROPUERTO 02-07-2021 DISPOSICIÓN DESDE LAS 14.00 HASTA  LAS 23.30 03-07-2021 DISPOSICIÓN DESDE LAS 14.00 HASTA LAS 21.00 ARUCAS- AGAETE 04-07-2021 DISPOSICIÓN DESDE LAS 9.00 HASTA LAS 15.00 MASPALOMAS-MOGÁN REF.-PROSAILINGTOUR. PEDIDO POR CARMEN DÍAZ</t>
  </si>
  <si>
    <t xml:space="preserve">52021000002995</t>
  </si>
  <si>
    <t xml:space="preserve">08-07-2021 DISPOSICIÓN DESDE LAS 10.00H HASTA LAS 17.30H VISITAR TELDE. RUTA SAN MATEO 09-07-2021 DISPOSICIÓN DESDE LAS 10.00H HASTA LAS 17.30H VISITAR TELDE 09-07-2021 DISPOSICIÓN DESDE LAS 10.00 HASTA LAS 16.30. VISITAR AGÜIMES 10-07-2021 DISPOSICIÓN DESDE LAS 10.00H HASTA 18.00. VISITAR BANDAMA SANTA BRÍGIDA 11-07-2021 DISPOSICIÓN DESDE LAS 10.00 HASTA LAS 19.00 VISITAR TEJEDA L.P. 07-07-2021 TRASLADO VILLA DEL CONDE AL MERCADO DEL PUERTO 12-07-2021 TRASLADO MELONERAS AL AEROPUERTO REF.</t>
  </si>
  <si>
    <t xml:space="preserve">52021000002996</t>
  </si>
  <si>
    <t xml:space="preserve">06-07-2021 TRASLADO AEROPUERTO AL PUERTO DE AGAETE (5 PAX) 07-07-2021 DISPOSICIÓN DESDE LAS 14.00 HASTA LAS 23.00 RUTA NORTE 08-07-2021 DISPOSICIÓN DESDE LAS 9.00 HASTA LAS 21.00 ARUCAS L.P Y TEJEDA 09-07-2021 DISPOSICIÓN DESDE LAS 8.30 HASTA LAS 00.30 TEJEDA-ARTENARA-MOGÁN 10-07-2021 TRASLADO MOGÁN AL AEROPUERTO (3PAX) 10-07-2021 TRASLADO DESDE MOGÁN A LAS PALMAS (2PAX).- REF-FAMTRIP ITALIANOS PEDIDO POR VALENTÍN GONZÁLEZ</t>
  </si>
  <si>
    <t xml:space="preserve">52021000002997</t>
  </si>
  <si>
    <t xml:space="preserve">13-07-2021 TRASLADO DESDE LAS PALMAS AL AEROPUERTO REF. FAM TRIP ITALIANOS PEDIDO POR VALENTIN GONZÁLEZ</t>
  </si>
  <si>
    <t xml:space="preserve">52021000003245</t>
  </si>
  <si>
    <t xml:space="preserve">24-07-2021 TRASLADO AEROPUERTO HOTE AC 31-07-2021 TRASLADO HOTEL AC- AEROPUERTO. REF.- TRASLADO GANADORAS CONCURSO CONJUNTO CON EMBAJADA PEDIDO POR VALENTIN GONZÁLEZ/ESPAÑOLA EN LA R. CHECA</t>
  </si>
  <si>
    <t xml:space="preserve">52021000003134</t>
  </si>
  <si>
    <t xml:space="preserve">Servicio informador/a turística Oficina Triana del 21 al 31 de julio De lunes a viernes de 9 a 15 horas y sábados de 10 a 14 horas 52 horas</t>
  </si>
  <si>
    <t xml:space="preserve">B91375238</t>
  </si>
  <si>
    <t xml:space="preserve">CITY EXPERT SEVILLA SL</t>
  </si>
  <si>
    <t xml:space="preserve">52021000003608</t>
  </si>
  <si>
    <t xml:space="preserve">Servicio informador/a turística Oficina Triana mes de AGOSTO De lunes a viernes de 9 a 15 horas y sábados de 10 a 14 horas 146</t>
  </si>
  <si>
    <t xml:space="preserve">52021000002623</t>
  </si>
  <si>
    <t xml:space="preserve">Collaborazione e rappresentazione in Italia dell¿Ente del Turismo di Gran Canaria, riunionea Milano con direzione Alpitour per Convenzione,15 giugno partecipazione al workshop virtuale VIRTUAL SPAIN il 16 e 17 giugno, alla fiera presenziale BMT Napoli 2021, dal 18 al 20 giugno, al workshop TRAVEL NOSTOP a Taormina (Sicilia), i 29 e 30 giugno; follow up del fam trip con 3 tour operator italiani del 26-31 maggio a Gran Canaria, gestione piano editoriale e social network, redazione articoli e repo</t>
  </si>
  <si>
    <t xml:space="preserve">52021000002629</t>
  </si>
  <si>
    <t xml:space="preserve">Gastos suplidos con el Fam Trip TT.OO. italianos de turismo activo - abril 2021.</t>
  </si>
  <si>
    <t xml:space="preserve">52021000002630</t>
  </si>
  <si>
    <t xml:space="preserve">Gastos suplidos de Fam Trip TT.OO. de Culturay Gastronomía en mayo y reunión Tucano Viaggi 2021</t>
  </si>
  <si>
    <t xml:space="preserve">52021000002860</t>
  </si>
  <si>
    <t xml:space="preserve">Gastos suplidos por asistencia a Ferias y Workshop en junio y julio 2021.</t>
  </si>
  <si>
    <t xml:space="preserve">52021000003131</t>
  </si>
  <si>
    <t xml:space="preserve">Collaborazione e rappresentazione in Italia dell¿Ente del Turismo di Gran Canaria; partecipazione e coordinazione fam trip con 3 tour operator italiani specializzati in archeologia dal 6 al 10 luglio, followup dello stesso stesso fam trip. Gestione piano editoriale e social network, redazione articoli e reportage. Preparazione presentazione Gran Canaria in collaborazione con Aeroporti di Torino e Venezia 26 e 27 di luglio.</t>
  </si>
  <si>
    <t xml:space="preserve">52021000002474</t>
  </si>
  <si>
    <t xml:space="preserve">PATROCINIO DEL XVII CONGRESO NACIONAL DE PEÑAS DE FUTBOL GRAN CANARIA 2021</t>
  </si>
  <si>
    <t xml:space="preserve">G35690312</t>
  </si>
  <si>
    <t xml:space="preserve">FEDERACION DE PEÑAS DE LA UNION DEPORTIVA LAS PALMAS 1949</t>
  </si>
  <si>
    <t xml:space="preserve">52021000002819</t>
  </si>
  <si>
    <t xml:space="preserve">Píldoras formativas de formación básica en informática y ofimática</t>
  </si>
  <si>
    <t xml:space="preserve">G35992940</t>
  </si>
  <si>
    <t xml:space="preserve">FUNDAC. CANARIA FARRAH PARA LA COOP. Y EL DESARR. SOSTENIBLE</t>
  </si>
  <si>
    <t xml:space="preserve">52021000003279</t>
  </si>
  <si>
    <t xml:space="preserve">1 ( GRAN CANARIA AIR BATTLE KITE &amp; WING FOIL FESTIVAL 2021 CTO ESPAÑA Y CANARIAS DE KITEBOARDING)</t>
  </si>
  <si>
    <t xml:space="preserve">G76340256</t>
  </si>
  <si>
    <t xml:space="preserve">CLUB DEPORTIVO CANAKITE EXPERENCIES</t>
  </si>
  <si>
    <t xml:space="preserve">52021000002954</t>
  </si>
  <si>
    <t xml:space="preserve">VISITAS INFLUENCERS CHINAS</t>
  </si>
  <si>
    <t xml:space="preserve">52021000002970</t>
  </si>
  <si>
    <t xml:space="preserve">ACCIONES COMERCIALES EN CHINA (Presentacion y presencia en el Festival Internac de Cine de Shanghai).</t>
  </si>
  <si>
    <t xml:space="preserve">52021000003600</t>
  </si>
  <si>
    <t xml:space="preserve">G88384052</t>
  </si>
  <si>
    <t xml:space="preserve">ASOC SANMAO CHINA ESPAÑA</t>
  </si>
  <si>
    <t xml:space="preserve">52021000003508</t>
  </si>
  <si>
    <t xml:space="preserve">ALQUILER DE MERCEDES  V200 8 PLAZAS MATRICULA 4023JBD DEL 04-08-21 AL 10-08-21 TÉCNICO CARMEN DÍAZ</t>
  </si>
  <si>
    <t xml:space="preserve">52021000002799</t>
  </si>
  <si>
    <t xml:space="preserve">Informe del sector del turismo emisor en Israel post COVID19 y perspectivas de Gran Canaria 2021/2022 Análisis de la situación de Israel como mercado emisor con el objeto de saber las perspectivas reales de Gran Canaria como destino turístico en Israel, así como la generación de la estrategia a seguir en 2021 y 2022 para incentivar las visitas a la isla por parte del turista israelí.</t>
  </si>
  <si>
    <t xml:space="preserve">L10096D</t>
  </si>
  <si>
    <t xml:space="preserve">HERMUS S.L.U.</t>
  </si>
  <si>
    <t xml:space="preserve">AD</t>
  </si>
  <si>
    <t xml:space="preserve">52021000002809</t>
  </si>
  <si>
    <t xml:space="preserve">Traducción del hebreo al español del artículo sobre nómadas digitales publicado el 15/07 en el medio israelí  1 Maariv, tanto en la edición digital como impresa Suplemento económico especial del 2021.</t>
  </si>
  <si>
    <t xml:space="preserve">52021000003219</t>
  </si>
  <si>
    <t xml:space="preserve">Acción promocional de medios en mercado israelí  1 Organización, generación, edición y publicación de contenidos en los medios masivos y profesionales en Israel  Medios: Haaretz, Passport News, Calcalist y Globes Tema: The Best in Gran Canaria - Nómadas digitales Fecha: marzo, abril y mayo de 2021 Idioma: Hebreo</t>
  </si>
  <si>
    <t xml:space="preserve">52021000002617</t>
  </si>
  <si>
    <t xml:space="preserve">1 Bandeja Ref 00673-00011 Código de barras: 8400673000116</t>
  </si>
  <si>
    <t xml:space="preserve">P8500006E</t>
  </si>
  <si>
    <t xml:space="preserve">FUND. PARA LA ETNOGRAF. Y DESARROLLO ARTESAN. DE CANARIAS</t>
  </si>
  <si>
    <t xml:space="preserve">52021000002805</t>
  </si>
  <si>
    <t xml:space="preserve">8ª FERIA GRAN CANARIA ME GUSTA 2021. PATROCINIO PUBLICITARIO DURANTE LA 8ª FERIA GRAN CANARIA ME GUSTA</t>
  </si>
  <si>
    <t xml:space="preserve">Q3500398G</t>
  </si>
  <si>
    <t xml:space="preserve">INSTITUCION FERIAL DE CANARIAS</t>
  </si>
  <si>
    <t xml:space="preserve">52021000003239</t>
  </si>
  <si>
    <t xml:space="preserve">Patrocinio Publicitario GRAN CANARIA SUENA, celebrado en Gran Canaria desde el 9 al 31 de julio de 2021.</t>
  </si>
  <si>
    <t xml:space="preserve">V02767986</t>
  </si>
  <si>
    <t xml:space="preserve">CANARY MOON SCENE, AIE</t>
  </si>
  <si>
    <t xml:space="preserve">52021000003230</t>
  </si>
  <si>
    <t xml:space="preserve">PRESS TRIP T.O. CORENDON - TÉCNICO PATRONATO:	CARMEN	DÍAZ 4/5/21 VISITA SUR Y CENTRO DE GRAN CANARIA 5/5/21 VISITA SUR DE GRAN CANARIA 6/5/21 VISITA LAS PALMAS DE GRAN CANARIA</t>
  </si>
  <si>
    <t xml:space="preserve">X0535892S</t>
  </si>
  <si>
    <t xml:space="preserve">VRANCX,ROLAND MARCEL</t>
  </si>
  <si>
    <t xml:space="preserve">52021000003231</t>
  </si>
  <si>
    <t xml:space="preserve">PRESS TRIP REGATA PRO SAILING TOUR - TÉCNICO	PATRONATO:	CARMEN	DÍAZ 2/7/21 BANDAMA Y VISITA CIUDAD 3/7/21 VISITA NORTE DE GRAN CANARIA 4/7/21 VISITA SUR DE GRAN CANARIA</t>
  </si>
  <si>
    <t xml:space="preserve">52021000003232</t>
  </si>
  <si>
    <t xml:space="preserve">PRESS TRIP TÊTU - TÉCNICO PATRONATO:	SARO ARENCIBIA TOST 15/5/21 VISITA LAS PALMAS DE GRAN CANARIA 16/5/21 VISITA SUR, CENTRO Y NORTE DE GRAN CANARIA</t>
  </si>
  <si>
    <t xml:space="preserve">52021000003385</t>
  </si>
  <si>
    <t xml:space="preserve">INFO COVID19-TEXTO  - HOLANDÉS</t>
  </si>
  <si>
    <t xml:space="preserve">52021000002526</t>
  </si>
  <si>
    <t xml:space="preserve">Vídeo "EL DONDE" en holandés.</t>
  </si>
  <si>
    <t xml:space="preserve">X0580082E</t>
  </si>
  <si>
    <t xml:space="preserve">BAKKER,ROLAND</t>
  </si>
  <si>
    <t xml:space="preserve">52021000002516</t>
  </si>
  <si>
    <t xml:space="preserve">Revisiones textos español al inglés: ¿Vídeo el dónde¿ 0.5 hora ¿Presentación texto Covid¿ 0.5 hora</t>
  </si>
  <si>
    <t xml:space="preserve">52021000002597</t>
  </si>
  <si>
    <t xml:space="preserve">2 Juegos de café de 12 servicios c/u con lecheras personalizadas, exclusivos hecho a mano en gres (50 piezas) 5 Sellos del logotipo institucional 1 Diseño y realización prototipos de taza y plata, para la Sede y  CIT.</t>
  </si>
  <si>
    <t xml:space="preserve">X0961301Q</t>
  </si>
  <si>
    <t xml:space="preserve">PHILIPPART*FOY DE,FRANÇOISE</t>
  </si>
  <si>
    <t xml:space="preserve">52021000002501</t>
  </si>
  <si>
    <t xml:space="preserve">Video El Donde - Polaco</t>
  </si>
  <si>
    <t xml:space="preserve">X1117657H</t>
  </si>
  <si>
    <t xml:space="preserve">ZAWISZA,JACEK</t>
  </si>
  <si>
    <t xml:space="preserve">52021000002499</t>
  </si>
  <si>
    <t xml:space="preserve">TEXTOS RUTAS MAPCAB &amp; LEYENDAS ITALIANO</t>
  </si>
  <si>
    <t xml:space="preserve">X2472928Z</t>
  </si>
  <si>
    <t xml:space="preserve">MUSSO,VALENTINA</t>
  </si>
  <si>
    <t xml:space="preserve">52021000002518</t>
  </si>
  <si>
    <t xml:space="preserve">Video El Donde - Italiano</t>
  </si>
  <si>
    <t xml:space="preserve">52021000003249</t>
  </si>
  <si>
    <t xml:space="preserve">INFO COVID19-TEXTO - ITALIANO</t>
  </si>
  <si>
    <t xml:space="preserve">52021000002472</t>
  </si>
  <si>
    <t xml:space="preserve">ARUCAS PUERTA NORTE - ALEMÁN</t>
  </si>
  <si>
    <t xml:space="preserve">52021000002520</t>
  </si>
  <si>
    <t xml:space="preserve">TEXTOS RUTAS MAPCAB &amp; LEYENDAS ALEMÁN</t>
  </si>
  <si>
    <t xml:space="preserve">52021000002522</t>
  </si>
  <si>
    <t xml:space="preserve">Video El Donde - Alemán</t>
  </si>
  <si>
    <t xml:space="preserve">52021000002854</t>
  </si>
  <si>
    <t xml:space="preserve">ANEXO TEXTOS RUTAS MAPCAB &amp; LEYENDAS</t>
  </si>
  <si>
    <t xml:space="preserve">52021000002888</t>
  </si>
  <si>
    <t xml:space="preserve">MUELLE VIEJO DE ARINAGA - ALEMÁN</t>
  </si>
  <si>
    <t xml:space="preserve">52021000003384</t>
  </si>
  <si>
    <t xml:space="preserve">TEXTO TERRAZAS GRAN CANARIA BLOG TCO - ALEMÁN</t>
  </si>
  <si>
    <t xml:space="preserve">52021000002955</t>
  </si>
  <si>
    <t xml:space="preserve">Proyecto formativo para los agentes y TT..OO.. mercado ruso parlante; Academia de Gran Canaria .ru; Traducción textos del blog PTGC para los redes sociales en ruso, consultas, presentaciones, meeting online con: TSU, Anextour, TUI.ru , Novoturas, TEZTOUR, Neotravel.</t>
  </si>
  <si>
    <t xml:space="preserve">X3436674Z</t>
  </si>
  <si>
    <t xml:space="preserve">OZARINSKAIA,ANASTASIN</t>
  </si>
  <si>
    <t xml:space="preserve">52021000003285</t>
  </si>
  <si>
    <t xml:space="preserve">Ref: Ciclo webinares MEET Cran CanariaProyecto formativo para los agentes y TT..OO. mercado ruso parlante online TCU cada semana 5 webinares Rusia, Ucrania, Belorusia, Armenia, Georgia, Moldova, Letonia, Azerbajzhan, Kazachstan, Traduccion textos para los redes sociales en ruso</t>
  </si>
  <si>
    <t xml:space="preserve">52021000003611</t>
  </si>
  <si>
    <t xml:space="preserve">Gestiones para las ferias LTM Kiev y BB Odessa traducción textos para las redes sociales en ruso Consultas, mantenimiento redes sociales en ruso FB, Instagram, Youtube, Jandex</t>
  </si>
  <si>
    <t xml:space="preserve">52021000002500</t>
  </si>
  <si>
    <t xml:space="preserve">Video El Donde - Sueco</t>
  </si>
  <si>
    <t xml:space="preserve">X3881655Z</t>
  </si>
  <si>
    <t xml:space="preserve">INGRID*RINGMAR,MARIA</t>
  </si>
  <si>
    <t xml:space="preserve">52021000003252</t>
  </si>
  <si>
    <t xml:space="preserve">INFO COVID19-TEXTO - SUECO</t>
  </si>
  <si>
    <t xml:space="preserve">52021000002869</t>
  </si>
  <si>
    <t xml:space="preserve">Embajador Irlandés Gran Canaria - Entrevista con Travel Talk/Sunshine Radio</t>
  </si>
  <si>
    <t xml:space="preserve">X3954448N</t>
  </si>
  <si>
    <t xml:space="preserve">EOIN BRIAN,FLYNN</t>
  </si>
  <si>
    <t xml:space="preserve">52021000002531</t>
  </si>
  <si>
    <t xml:space="preserve">Clases de alemán, nivel intermedio y avanzado mes de junio 2021</t>
  </si>
  <si>
    <t xml:space="preserve">52021000002530</t>
  </si>
  <si>
    <t xml:space="preserve">Clases de francés (nivel avanzado) JUNIO Clases de francés (nivel medio) JUNIO</t>
  </si>
  <si>
    <t xml:space="preserve">52021000002515</t>
  </si>
  <si>
    <t xml:space="preserve">TEXTOS RUTAS MAPCAB &amp; LEYENDAS FRANCÉS</t>
  </si>
  <si>
    <t xml:space="preserve">52021000002517</t>
  </si>
  <si>
    <t xml:space="preserve">Video El Donde - Francés</t>
  </si>
  <si>
    <t xml:space="preserve">52021000003250</t>
  </si>
  <si>
    <t xml:space="preserve">INFO COVID19-TEXTO - FRANCÉS</t>
  </si>
  <si>
    <t xml:space="preserve">52021000003824</t>
  </si>
  <si>
    <t xml:space="preserve">TTG INCONTRI 2021 PACCHETTO AREA SPAGNA BASIC - QUOTA DI ISCRIZIONE</t>
  </si>
  <si>
    <t xml:space="preserve">00139440408</t>
  </si>
  <si>
    <t xml:space="preserve">ITALIAN EXHIBITION GROUP SPA</t>
  </si>
  <si>
    <t xml:space="preserve">52021000003658</t>
  </si>
  <si>
    <t xml:space="preserve">Cena Turoperador italiana Boscolo Tours 29/08/2021</t>
  </si>
  <si>
    <t xml:space="preserve">016820953H</t>
  </si>
  <si>
    <t xml:space="preserve">PAZ*SOLIÑO,JUANA MARITZA</t>
  </si>
  <si>
    <t xml:space="preserve">52021000003756</t>
  </si>
  <si>
    <t xml:space="preserve">Cena turoperadores italians fam trip de Cultura y arqueología 06/07/2021</t>
  </si>
  <si>
    <t xml:space="preserve">52021000003768</t>
  </si>
  <si>
    <t xml:space="preserve">Cena periodistas Turín del press trip con Binter 28/09/2021 (se adjunta comanda)</t>
  </si>
  <si>
    <t xml:space="preserve">52021000003988</t>
  </si>
  <si>
    <t xml:space="preserve">Partecipazione manifestazione World Tourism Event 2021 Padova Palazzo della Ragione 23 25 settembre 2021</t>
  </si>
  <si>
    <t xml:space="preserve">02211840547</t>
  </si>
  <si>
    <t xml:space="preserve">M&amp;C MARKETING CONSULTING SAS</t>
  </si>
  <si>
    <t xml:space="preserve">52021000003769</t>
  </si>
  <si>
    <t xml:space="preserve">Almuerzo 5 px  (se adjunta comanda)</t>
  </si>
  <si>
    <t xml:space="preserve">52021000004274</t>
  </si>
  <si>
    <t xml:space="preserve">Almuerzo ( se adjunta comanda)</t>
  </si>
  <si>
    <t xml:space="preserve">52021000004326</t>
  </si>
  <si>
    <t xml:space="preserve">Patrocinio TEDxMaspalomas</t>
  </si>
  <si>
    <t xml:space="preserve">042809021H</t>
  </si>
  <si>
    <t xml:space="preserve">JIMENEZ*CABRERA,CARLOS LUIS</t>
  </si>
  <si>
    <t xml:space="preserve">52021000004234</t>
  </si>
  <si>
    <t xml:space="preserve">Dell Portátil Vostro 3400 i5, 8GB, 512GB Dell Ampliación de garantía de 3 años NBD a 4 años NBD para Vostro 3400 Dell Docking Station D3100</t>
  </si>
  <si>
    <t xml:space="preserve">52021000003663</t>
  </si>
  <si>
    <t xml:space="preserve">52021000003671</t>
  </si>
  <si>
    <t xml:space="preserve">Campaña de publicidad y promoción del día mundial de turismo en Maspalomas Ahora, Consistente en un banner 300X250 px en exclusiva portada, enlazado a la web del Patronato de Turismo, desde el día 16 al 27 de septiembre 2021, según propuesta de fecha 15 de septiembre</t>
  </si>
  <si>
    <t xml:space="preserve">52021000003764</t>
  </si>
  <si>
    <t xml:space="preserve">Fotografías Gran Canaria</t>
  </si>
  <si>
    <t xml:space="preserve">52021000004281</t>
  </si>
  <si>
    <t xml:space="preserve">servicio</t>
  </si>
  <si>
    <t xml:space="preserve">Servicios prestados al grupo de participantes  del workshop de FVW del 22 al 26 septiembre de 2021. 22/0/2021 Transfers realizados del aeropuerto al hotel, cocktail de bienbenida, acomppañamiento cena, excursión observación de estrellas.  4 horas extras. 23/09/2021 Excursión al centro de la isla y acompañamiento cena. 7 horas extras 24/09/2021 Visita a diferentes zonas turísticas del municipio de San Bartolomé y acompañamiento cena. 25/09/2021 Excursión al Norte (Visita a Las Palmas de GC</t>
  </si>
  <si>
    <t xml:space="preserve">52021000003772</t>
  </si>
  <si>
    <t xml:space="preserve">Adquisición de material de ferretería según factura A/978</t>
  </si>
  <si>
    <t xml:space="preserve">52021000004221</t>
  </si>
  <si>
    <t xml:space="preserve">Asistencia Técnica para la actualización de la dotación tecnológica de la Oficina Turística de Playa de Inglés. Actualización de la descripción del equipamiento hardware necesario según diseño de espacios de la oficina (parámetros técnicos, dependencias instalaciones, precios estimado, posibles usos) Actualización del diseño y definición de contenidos software a instalar en los dispositivos interactivos. (Objetivos funcionales, descripción técnica, casos de usos, presupuesto estimado). Co</t>
  </si>
  <si>
    <t xml:space="preserve">043822844R</t>
  </si>
  <si>
    <t xml:space="preserve">BELIZON*ESPINOZA,JOSE ANTONIO</t>
  </si>
  <si>
    <t xml:space="preserve">52021000003669</t>
  </si>
  <si>
    <t xml:space="preserve">Por la publicidad emitida en Radio Faro y El Digital Faro Canarias. Difusión de 8 cuñas publicitarias de la campaña de promoción del Patronato de Turismo de Gran Canaria por el Día Internacional del Turismo.</t>
  </si>
  <si>
    <t xml:space="preserve">52021000004327</t>
  </si>
  <si>
    <t xml:space="preserve">Servicio de Gestión de residuos voluminosos procedentes de PATRONATO DE TURISMO DE GRAN CANARIA ( C/ Iris, 1B en Gran Canaria) según albarán nº 02391 de fecha 16.09.21 Servicio de Gestión de retirada, destrucción y certificación de documetanción, planchas de impresión, cd y dvd¨s procedentes de PATRONATO DE TURISMO DE GRAN CANARIA( C/ Iris, 1B en Gran Canaria) según albarán 14/2021 de fecha 13.10.21</t>
  </si>
  <si>
    <t xml:space="preserve">044321145F</t>
  </si>
  <si>
    <t xml:space="preserve">ESPINO*DIAZ,RAYCO</t>
  </si>
  <si>
    <t xml:space="preserve">52021000003773</t>
  </si>
  <si>
    <t xml:space="preserve">Alquiler de nave industrial situada en la parcela 1, manzana 21-3ª fase del polígono industrial de Arinaga, con frontis a la calle Iris. Destinada a uso de garaje y almacén. Alquiler correspondiente al mes de octubre-2021</t>
  </si>
  <si>
    <t xml:space="preserve">52021000003975</t>
  </si>
  <si>
    <t xml:space="preserve">Corona Fúnebre - D. Fernando Cardoso Envío Tanatorio Mémora Las Torres</t>
  </si>
  <si>
    <t xml:space="preserve">52021000003661</t>
  </si>
  <si>
    <t xml:space="preserve">Cobertura fotográfica: Día Mundial del Turismo en el Norte de Gran Canaria 2021</t>
  </si>
  <si>
    <t xml:space="preserve">044727398B</t>
  </si>
  <si>
    <t xml:space="preserve">JIMENEZ*LORENZO,GABRIEL JESUS</t>
  </si>
  <si>
    <t xml:space="preserve">52021000004225</t>
  </si>
  <si>
    <t xml:space="preserve">Acompañamiento grupo de prensa Pocoyó: ¿ Tour medio día. Las Dunas de Maspalomas, Holiday World. ¿ Tour día completo. Los Tilos de Moya y Agaete. ¿ Tour día completo. Roque Nublo y Poema del Mar. ¿ Tour medio día. Avistamiento de delfines y Aeropuerto</t>
  </si>
  <si>
    <t xml:space="preserve">52021000003654</t>
  </si>
  <si>
    <t xml:space="preserve">Grabación de videos (Horas) Día 1 - 12 horas Días 2 - 14 horas Día 3 - 6 horas Post producción de videos Video 1. Playa Video 2. Montañas Sagradas Video 3. Pueblos pintorescos Gasolina (Todos los trayectos</t>
  </si>
  <si>
    <t xml:space="preserve">52021000003814</t>
  </si>
  <si>
    <t xml:space="preserve">Por lo servicios prestados como asistente e informadora en el stand de la feria FIMAR en Las Palmas de Gran Canaria los días, 2, 3 y 4 julio.</t>
  </si>
  <si>
    <t xml:space="preserve">52021000004220</t>
  </si>
  <si>
    <t xml:space="preserve">Gráficas (5, 1 por chef) de 1921*721 / ilustración + lettering</t>
  </si>
  <si>
    <t xml:space="preserve">52021000003655</t>
  </si>
  <si>
    <t xml:space="preserve">Adaptación de cartel a valla publicitaria Día Mundial del Turismo en el Norte de Gran Canaria 2021</t>
  </si>
  <si>
    <t xml:space="preserve">045360898E</t>
  </si>
  <si>
    <t xml:space="preserve">RIVERO*SUAREZ,DANIEL</t>
  </si>
  <si>
    <t xml:space="preserve">52021000003885</t>
  </si>
  <si>
    <t xml:space="preserve">Servicio de press trip touroperadores Italianos al Roque Nublo</t>
  </si>
  <si>
    <t xml:space="preserve">045765759Z</t>
  </si>
  <si>
    <t xml:space="preserve">ROMAY*GONZALEZ,CARLOS ALBERTO</t>
  </si>
  <si>
    <t xml:space="preserve">52021000003660</t>
  </si>
  <si>
    <t xml:space="preserve">Material de Merchandising según factura 03.123C-/2021  para el Día Mundial del Turismo en el Norte de Gran Canaria 2021 solicitado por Información Turística.</t>
  </si>
  <si>
    <t xml:space="preserve">048424568T</t>
  </si>
  <si>
    <t xml:space="preserve">ABELLAN*PEREZ,JUAN ANTONIO</t>
  </si>
  <si>
    <t xml:space="preserve">52021000003688</t>
  </si>
  <si>
    <t xml:space="preserve">Servicio extra de "Foto Fija de campaña para el proyecto ¿Mucho por vivir - El Dónde¿. realizado en seis jornadas, 22, 23 y 24 de febrero y 3, 4 y 15 de marzo de 2021</t>
  </si>
  <si>
    <t xml:space="preserve">052832112P</t>
  </si>
  <si>
    <t xml:space="preserve">CABRERA*DIAZ,LEONARDO MARCO</t>
  </si>
  <si>
    <t xml:space="preserve">52021000004067</t>
  </si>
  <si>
    <t xml:space="preserve">Por los servicios de informador/azafato de Gran Canaria en al feria Expovacacioines 2021 en Bilbao los días 30/09, 1,2 y 3/10 (1 día de montaje y 3 de feria) 150¿ por día</t>
  </si>
  <si>
    <t xml:space="preserve">52021000003662</t>
  </si>
  <si>
    <t xml:space="preserve">Elaboración de contenidos para el portal  turístico grancanaria.com/turismo - Septiembre 2021 Revisiones y creación de nuevos contenidos - Piscinas naturales - Casco antiguo de Teror - Vegueta - Barranco de Guayadeque - Caldera de Bandama - Los Tilos de Moya - Roque Bentayga - Efemérides - Ruta del Vino - Cueva Pintada - Fataga - Rutas en la naturaleza</t>
  </si>
  <si>
    <t xml:space="preserve">52021000004066</t>
  </si>
  <si>
    <t xml:space="preserve">AGOSTO. 2021 CONCEPTO: CONTENIDO GRÁFICO PARA  NUESTROGRANDESTINO 2º SESIONES FOTOGRAFICAS</t>
  </si>
  <si>
    <t xml:space="preserve">52021000004252</t>
  </si>
  <si>
    <t xml:space="preserve">365 Days of Discoveries/V.60'' - Preproducción, produccion y postproducción.</t>
  </si>
  <si>
    <t xml:space="preserve">52021000004276</t>
  </si>
  <si>
    <t xml:space="preserve">TEXTO SNORKEL Y SUBMARINISMO BLOG - INGLÉS</t>
  </si>
  <si>
    <t xml:space="preserve">52021000003990</t>
  </si>
  <si>
    <t xml:space="preserve">Formación ¿ Gestión de acciones de influencer marketing.</t>
  </si>
  <si>
    <t xml:space="preserve">078514902D</t>
  </si>
  <si>
    <t xml:space="preserve">PUGA*MUJICA,LAURA ESTER</t>
  </si>
  <si>
    <t xml:space="preserve">52021000004069</t>
  </si>
  <si>
    <t xml:space="preserve">Asistencia técnica en la XXXIII Feria del Libro de Las Palmas de Gran Canaria.</t>
  </si>
  <si>
    <t xml:space="preserve">52021000004222</t>
  </si>
  <si>
    <t xml:space="preserve">Creación imagen para la campaña 'DONDE' Banners y anuncio campaña 'DONDE'</t>
  </si>
  <si>
    <t xml:space="preserve">52021000004369</t>
  </si>
  <si>
    <t xml:space="preserve">Digitale campagne Luxemburg</t>
  </si>
  <si>
    <t xml:space="preserve">0892564997</t>
  </si>
  <si>
    <t xml:space="preserve">JOLY PRODUCTIONS</t>
  </si>
  <si>
    <t xml:space="preserve">52021000003864</t>
  </si>
  <si>
    <t xml:space="preserve">Copenhagen Half Marathon Expo</t>
  </si>
  <si>
    <t xml:space="preserve">10050979</t>
  </si>
  <si>
    <t xml:space="preserve">SPARTA ATLETIK OCH MOTION</t>
  </si>
  <si>
    <t xml:space="preserve">DK</t>
  </si>
  <si>
    <t xml:space="preserve">52021000003989</t>
  </si>
  <si>
    <t xml:space="preserve">Collaborazione e rappresentazione in Italia dell¿Ente del Turismo di Gran Canaria; artecipazione e coordinazione fam trip con Boscolo Tour, partecipazione alle seguenti fiere: Italia Bike  festival, Wte Padova, Cicloevento Cesenaatico. Coordinazione e partecipazione al press trip con Binter con 3 giornalisti. Follow up di tutti gli eventi,. Gestione piano editoriale e social network, redazione articoli e reportage. Preparazione fiere e fam trip di ottobre. PPreparazione presentazione gastronom</t>
  </si>
  <si>
    <t xml:space="preserve">10965280018</t>
  </si>
  <si>
    <t xml:space="preserve">RM IDEAS FACTORY DI SILVIA DONATIELLO</t>
  </si>
  <si>
    <t xml:space="preserve">52021000003982</t>
  </si>
  <si>
    <t xml:space="preserve">Webinars GRAN CANARIA July 28, 2021 August 4, 6, 11, 13, 18, 20, 25, 27, 30, 2021 Advertising of the webinar in social media ¿ July - August</t>
  </si>
  <si>
    <t xml:space="preserve">52021000003780</t>
  </si>
  <si>
    <t xml:space="preserve">Pago adicional por asistencia a Feria Routes.</t>
  </si>
  <si>
    <t xml:space="preserve">52021000003976</t>
  </si>
  <si>
    <t xml:space="preserve">Campagne marketing Karavel &amp; Gran Canaria Éte 2021 (dispostif online) DU 12/07/2021 au 27/07/2021 &amp; du 09/08/2021 au 23/08/2021.</t>
  </si>
  <si>
    <t xml:space="preserve">52532321916</t>
  </si>
  <si>
    <t xml:space="preserve">KARAVEL</t>
  </si>
  <si>
    <t xml:space="preserve">52021000003659</t>
  </si>
  <si>
    <t xml:space="preserve">- Maintenance of Instagram, VKontakte, Facebook; - Customization of Youtube Channel; - Technical support during online webinar for Russian speaking TO Digital map of 9 routes around Gran Canaria; Creation of original source video media: Santa Catalina Classics Montage of videos: Las Palmas ¿ new city, South-east route, Cafeteria COOL BEANS, Amadores Beach Club, Santa Catalina Classics, Puerto de Mogan, North-east route, El Roque (Pagador) Photo editing for social mediaEquipment</t>
  </si>
  <si>
    <t xml:space="preserve">52021000003992</t>
  </si>
  <si>
    <t xml:space="preserve">Gran Canaria cooperation. Lollo &amp; Bernie on Tour 2021 Tourist info space at 12 events and activation of online competition</t>
  </si>
  <si>
    <t xml:space="preserve">556432839001</t>
  </si>
  <si>
    <t xml:space="preserve">COOL COMPANY SKANDINAVIEN AB</t>
  </si>
  <si>
    <t xml:space="preserve">52021000003819</t>
  </si>
  <si>
    <t xml:space="preserve">Service of creation and management of a marketable B2B tourism package based on workation from Gran Canaria.</t>
  </si>
  <si>
    <t xml:space="preserve">5566757638</t>
  </si>
  <si>
    <t xml:space="preserve">EE WORLD TRAVEL AB</t>
  </si>
  <si>
    <t xml:space="preserve">52021000003774</t>
  </si>
  <si>
    <t xml:space="preserve">Gran Canaria participation at event 60+ Mässan Karlstad. 29- 30 Sept</t>
  </si>
  <si>
    <t xml:space="preserve">52021000003829</t>
  </si>
  <si>
    <t xml:space="preserve">Gran Canaria participation at event 60+ Mässan Gävle. 21-22 sept</t>
  </si>
  <si>
    <t xml:space="preserve">52021000003755</t>
  </si>
  <si>
    <t xml:space="preserve">Virtual Challange Concept Gran Canaria Virtual Challenge 2021</t>
  </si>
  <si>
    <t xml:space="preserve">556982115901</t>
  </si>
  <si>
    <t xml:space="preserve">ALLIANSLOPPET AB</t>
  </si>
  <si>
    <t xml:space="preserve">52021000003651</t>
  </si>
  <si>
    <t xml:space="preserve">Gran	Canaria	photo	exhibition at	Halmstad airport, Sweden.	Installed July	2021</t>
  </si>
  <si>
    <t xml:space="preserve">5593073090</t>
  </si>
  <si>
    <t xml:space="preserve">BRSS AB</t>
  </si>
  <si>
    <t xml:space="preserve">52021000003652</t>
  </si>
  <si>
    <t xml:space="preserve">Prestación de colaboración en eventos*, cursos, workshops de meditación/mindfulness en Suecia (Estocolmo y alrededores) para la promoción de Gran Canaria Mindful Tourist Destination.</t>
  </si>
  <si>
    <t xml:space="preserve">620616100901</t>
  </si>
  <si>
    <t xml:space="preserve">CHRISTINESSJALAR</t>
  </si>
  <si>
    <t xml:space="preserve">52021000003966</t>
  </si>
  <si>
    <t xml:space="preserve">Top news All locations Online-fair OTM: Winter 2021/2022, package Silver</t>
  </si>
  <si>
    <t xml:space="preserve">667100146177</t>
  </si>
  <si>
    <t xml:space="preserve">INDIVIDUAL ENTREPRENEUR(IE), ALEXEY YURIEVICH VENGIN</t>
  </si>
  <si>
    <t xml:space="preserve">52021000003997</t>
  </si>
  <si>
    <t xml:space="preserve">Participation at the Luxury Travel Mart exhibition on September 21, 2021 at the Intercontinental, Kyiv, Ukraine, organized by Travel Media International.</t>
  </si>
  <si>
    <t xml:space="preserve">52021000004068</t>
  </si>
  <si>
    <t xml:space="preserve">Sponsorinntekter - avgiftsfritt. KK-mila sponsor Sponsorinntekter - avgiftsfritt. Profiling Sponsorinntekter - avgiftsfritt. Smaken av Spania Sponsorinntekter - avgiftsfritt. Nova Vist Sponsorinntekter - avgiftsfritt. Copycat Sponsorinntekter - avgiftsfritt. Tickets for camp</t>
  </si>
  <si>
    <t xml:space="preserve">923028803</t>
  </si>
  <si>
    <t xml:space="preserve">ONE NICE ARENA LIVE AS</t>
  </si>
  <si>
    <t xml:space="preserve">52021000003981</t>
  </si>
  <si>
    <t xml:space="preserve">Menu Periodistas Italianos</t>
  </si>
  <si>
    <t xml:space="preserve">52021000004312</t>
  </si>
  <si>
    <t xml:space="preserve">Participación Feria Virtual Marzo 2021</t>
  </si>
  <si>
    <t xml:space="preserve">A28490910</t>
  </si>
  <si>
    <t xml:space="preserve">TOURMUNDIAL OPERADORES, S.A.</t>
  </si>
  <si>
    <t xml:space="preserve">52021000004053</t>
  </si>
  <si>
    <t xml:space="preserve">Estancia en hotel,ROHLOFF , DANIELA MICHELLE,22/09/2021,26/09/2021</t>
  </si>
  <si>
    <t xml:space="preserve">52021000004212</t>
  </si>
  <si>
    <t xml:space="preserve">Estancia en hotel,ULLMANN , STEFFI,22/09/2021,26/09/2021</t>
  </si>
  <si>
    <t xml:space="preserve">52021000004213</t>
  </si>
  <si>
    <t xml:space="preserve">Estancia en hotel,WENC , SONJA,22/09/2021,26/09/2021</t>
  </si>
  <si>
    <t xml:space="preserve">52021000004240</t>
  </si>
  <si>
    <t xml:space="preserve">Estancia en hotel,VIKTOR HERMANSSON,19/04/2021,22/04/2021</t>
  </si>
  <si>
    <t xml:space="preserve">52021000004256</t>
  </si>
  <si>
    <t xml:space="preserve">Estancia en hotel,TATJANA  PETERS,22/09/2021,26/09/2021</t>
  </si>
  <si>
    <t xml:space="preserve">52021000004257</t>
  </si>
  <si>
    <t xml:space="preserve">Estancia en hotel,WULFES ,  ANDREAS MANFRED,22/09/2021,26/09/2021</t>
  </si>
  <si>
    <t xml:space="preserve">52021000004258</t>
  </si>
  <si>
    <t xml:space="preserve">Estancia en hotel,SEEMANN, NICOLE PATRICIA,22/09/2021,26/09/2021</t>
  </si>
  <si>
    <t xml:space="preserve">52021000004259</t>
  </si>
  <si>
    <t xml:space="preserve">Estancia en hotel,VIETH , ANNA KATHARINA,22/09/2021,26/09/2021</t>
  </si>
  <si>
    <t xml:space="preserve">52021000004260</t>
  </si>
  <si>
    <t xml:space="preserve">Estancia en hotel,MORALES ENRIQUEZ , MANUEL,23/09/2021,25/09/2021</t>
  </si>
  <si>
    <t xml:space="preserve">52021000004290</t>
  </si>
  <si>
    <t xml:space="preserve">Estancia en hotel,SCHLENKER , CHRISTIAN OTTO KARL,22/09/2021,26/09/2021</t>
  </si>
  <si>
    <t xml:space="preserve">52021000004291</t>
  </si>
  <si>
    <t xml:space="preserve">Estancia en hotel,DORNSTEIN, CLAUDIA,22/09/2021,26/09/2021</t>
  </si>
  <si>
    <t xml:space="preserve">52021000004292</t>
  </si>
  <si>
    <t xml:space="preserve">Estancia en hotel,MILBRET , CARSTEN,22/09/2021,26/09/2021</t>
  </si>
  <si>
    <t xml:space="preserve">52021000004293</t>
  </si>
  <si>
    <t xml:space="preserve">Estancia en hotel,SAMOJLOVIC , NATALIA,22/09/2021,26/09/2021</t>
  </si>
  <si>
    <t xml:space="preserve">52021000004294</t>
  </si>
  <si>
    <t xml:space="preserve">Estancia en hotel,SPENGLER , MONA,22/09/2021,26/09/2021</t>
  </si>
  <si>
    <t xml:space="preserve">52021000004295</t>
  </si>
  <si>
    <t xml:space="preserve">Estancia en hotel,WIELAND, SIMONE,22/09/2021,26/09/2021</t>
  </si>
  <si>
    <t xml:space="preserve">52021000004296</t>
  </si>
  <si>
    <t xml:space="preserve">Estancia en hotel,WILKENS , BIANCA,22/09/2021,26/09/2021</t>
  </si>
  <si>
    <t xml:space="preserve">52021000004297</t>
  </si>
  <si>
    <t xml:space="preserve">Estancia en hotel,HILDEBRANDT , KLAUS,22/09/2021,26/09/2021</t>
  </si>
  <si>
    <t xml:space="preserve">52021000004298</t>
  </si>
  <si>
    <t xml:space="preserve">Estancia en hotel,PONJATOVA , TATJANA,22/09/2021,26/09/2021</t>
  </si>
  <si>
    <t xml:space="preserve">52021000004299</t>
  </si>
  <si>
    <t xml:space="preserve">Estancia en hotel,ESTEPA MARTINEZ , SARA,22/09/2021,26/09/2021</t>
  </si>
  <si>
    <t xml:space="preserve">52021000004300</t>
  </si>
  <si>
    <t xml:space="preserve">Estancia en hotel,AMANY , MARYAM,22/09/2021,26/09/2021</t>
  </si>
  <si>
    <t xml:space="preserve">52021000004301</t>
  </si>
  <si>
    <t xml:space="preserve">Estancia en hotel,AMBERGER HUBER  , IRENE,22/09/2021,26/09/2021</t>
  </si>
  <si>
    <t xml:space="preserve">52021000004302</t>
  </si>
  <si>
    <t xml:space="preserve">Estancia en hotel,GLATZL , PATRICK,22/09/2021,26/09/2021</t>
  </si>
  <si>
    <t xml:space="preserve">52021000004303</t>
  </si>
  <si>
    <t xml:space="preserve">Estancia en hotel,SEIBOLD , ELISABETH,22/09/2021,26/09/2021</t>
  </si>
  <si>
    <t xml:space="preserve">52021000004304</t>
  </si>
  <si>
    <t xml:space="preserve">Estancia en hotel,DIEBOLD , HILDEGARD,22/09/2021,26/09/2021</t>
  </si>
  <si>
    <t xml:space="preserve">52021000004306</t>
  </si>
  <si>
    <t xml:space="preserve">Estancia en hotel,KIRCHMANN , ANGELINA MARIE,22/09/2021,26/09/2021</t>
  </si>
  <si>
    <t xml:space="preserve">52021000004307</t>
  </si>
  <si>
    <t xml:space="preserve">Estancia en hotel,BRENDEL , SUSANN,22/09/2021,26/09/2021</t>
  </si>
  <si>
    <t xml:space="preserve">52021000004308</t>
  </si>
  <si>
    <t xml:space="preserve">Estancia en hotel,KOENEN , ANTONIA,22/09/2021,26/09/2021</t>
  </si>
  <si>
    <t xml:space="preserve">52021000004317</t>
  </si>
  <si>
    <t xml:space="preserve">Estancia en hotel,DE JONG  , ANDREA,22/09/2021,26/09/2021</t>
  </si>
  <si>
    <t xml:space="preserve">52021000004318</t>
  </si>
  <si>
    <t xml:space="preserve">Estancia en hotel,GRAUMANN , SOENKE,22/09/2021,26/09/2021</t>
  </si>
  <si>
    <t xml:space="preserve">52021000004319</t>
  </si>
  <si>
    <t xml:space="preserve">Estancia en hotel,MÜLL , SABRINA DANIELLE,22/09/2021,26/09/2021</t>
  </si>
  <si>
    <t xml:space="preserve">52021000004320</t>
  </si>
  <si>
    <t xml:space="preserve">Estancia en hotel,EDEL PFANNSCHMIDT  , SILKE,22/09/2021,26/09/2021</t>
  </si>
  <si>
    <t xml:space="preserve">52021000004321</t>
  </si>
  <si>
    <t xml:space="preserve">Estancia en hotel,WELLER , MARIO,22/09/2021,26/09/2021</t>
  </si>
  <si>
    <t xml:space="preserve">52021000004322</t>
  </si>
  <si>
    <t xml:space="preserve">Estancia en hotel,KUEHL , MICHAEL,22/09/2021,26/09/2021</t>
  </si>
  <si>
    <t xml:space="preserve">52021000004323</t>
  </si>
  <si>
    <t xml:space="preserve">Estancia en hotel,HALLER , MONIKA,22/09/2021,26/09/2021</t>
  </si>
  <si>
    <t xml:space="preserve">52021000004324</t>
  </si>
  <si>
    <t xml:space="preserve">Estancia en hotel,WILLER, HEIKE,22/09/2021,26/09/2021</t>
  </si>
  <si>
    <t xml:space="preserve">52021000004325</t>
  </si>
  <si>
    <t xml:space="preserve">Estancia en hotel,BASOVSKI , VADIM,22/09/2021,26/09/2021</t>
  </si>
  <si>
    <t xml:space="preserve">52021000004367</t>
  </si>
  <si>
    <t xml:space="preserve">Estancia en hotel,ALBRECHT, ULRICH,22/09/2021,26/09/2021</t>
  </si>
  <si>
    <t xml:space="preserve">52021000003865</t>
  </si>
  <si>
    <t xml:space="preserve">SERVICIOS SOLICITADOS POR NOELIA MEDINA 13/09/21 BUS DE 20 PLAZAS DE  GANDO AL H.BUENAVENTURA 14/09/21 UN BUS DE 20 PLAZAS EXC.TEJEDA-TEROR Y REGRESO  A LAS 18.00 18/09/21 UN BUS DE 20 PLAZAS DEL H. BUENAVENTURA A GANDO</t>
  </si>
  <si>
    <t xml:space="preserve">52021000004056</t>
  </si>
  <si>
    <t xml:space="preserve">PATRONATO INSYULAR DE TURISMO DE G.C. ESP. D.M. TURISMO</t>
  </si>
  <si>
    <t xml:space="preserve">52021000003874</t>
  </si>
  <si>
    <t xml:space="preserve">Disa Eco Gasolina95 V-Power 98 (G) Disa Eco Gasoil Disa Max Gasoil</t>
  </si>
  <si>
    <t xml:space="preserve">52021000003875</t>
  </si>
  <si>
    <t xml:space="preserve">52021000004218</t>
  </si>
  <si>
    <t xml:space="preserve">SOLICITADO POR VALENTIN GONZALEZ PATRONATO DE TURISMO GRAN CANARIA</t>
  </si>
  <si>
    <t xml:space="preserve">52021000003760</t>
  </si>
  <si>
    <t xml:space="preserve">ASCENSOR Descripción del artículo:	EU Contrato de Ascensores Excellence Mantenimiento de	2021-10-01 a 2021-10-31 Dirección:		EDIFICIO PRESIDENCIA Calle Triana 93 35002 Las Palmas de Gran Canaria Las Palmas</t>
  </si>
  <si>
    <t xml:space="preserve">52021000003629</t>
  </si>
  <si>
    <t xml:space="preserve">PLATAFORMA CORPORATIVA CONTENIDO EDITORIAL PLATAFORMA CORPORATIVA CONTENIDO SERVICIOS</t>
  </si>
  <si>
    <t xml:space="preserve">52021000004261</t>
  </si>
  <si>
    <t xml:space="preserve">Estancia en hotel,HERMANSSON, VIKTOR MIKAEL,17/04/2021,19/04/2021</t>
  </si>
  <si>
    <t xml:space="preserve">52021000004262</t>
  </si>
  <si>
    <t xml:space="preserve">Estancia en hotel,SVAHN, AXEL ENOK NATANAEL,17/04/2021,19/04/2021</t>
  </si>
  <si>
    <t xml:space="preserve">52021000004263</t>
  </si>
  <si>
    <t xml:space="preserve">Estancia en hotel,KUHN MESCHEDE, FANNY MARIA ELISE,17/04/2021,19/04/2021</t>
  </si>
  <si>
    <t xml:space="preserve">52021000004264</t>
  </si>
  <si>
    <t xml:space="preserve">Estancia en hotel,BIRNBACH, SUSANNE NATALIE,17/04/2021,19/04/2021</t>
  </si>
  <si>
    <t xml:space="preserve">52021000004265</t>
  </si>
  <si>
    <t xml:space="preserve">Estancia en hotel,BAANGMAN, HEDDA JOHANNA KRISTINA,17/04/2021,19/04/2021</t>
  </si>
  <si>
    <t xml:space="preserve">52021000004266</t>
  </si>
  <si>
    <t xml:space="preserve">Estancia en hotel,IODLOVSKY NORRBY, JENNY EUGENIA THERESI,17/04/2021,19/04/2021</t>
  </si>
  <si>
    <t xml:space="preserve">52021000004267</t>
  </si>
  <si>
    <t xml:space="preserve">Estancia en hotel,NOVAK, MAX,17/04/2021,19/04/2021</t>
  </si>
  <si>
    <t xml:space="preserve">52021000004268</t>
  </si>
  <si>
    <t xml:space="preserve">Estancia en hotel,LARSSON, STIG MAGNUS,17/04/2021,19/04/2021</t>
  </si>
  <si>
    <t xml:space="preserve">52021000004269</t>
  </si>
  <si>
    <t xml:space="preserve">Estancia en hotel,BOWALLIUS, KARL ERIC ROBERT,17/04/2021,19/04/2021</t>
  </si>
  <si>
    <t xml:space="preserve">52021000004270</t>
  </si>
  <si>
    <t xml:space="preserve">Estancia en hotel,WEDEL, SOFIA HELEN INGEBORG,17/04/2021,19/04/2021</t>
  </si>
  <si>
    <t xml:space="preserve">52021000004271</t>
  </si>
  <si>
    <t xml:space="preserve">Estancia en hotel,noel baptiste,17/04/2021,19/04/2021</t>
  </si>
  <si>
    <t xml:space="preserve">52021000004272</t>
  </si>
  <si>
    <t xml:space="preserve">Estancia en hotel,QUIRION, FLORINE ANNE CECILE,07/09/2021,10/09/2021</t>
  </si>
  <si>
    <t xml:space="preserve">52021000004273</t>
  </si>
  <si>
    <t xml:space="preserve">Estancia en hotel,, LARSSON,17/04/2021,19/04/2021</t>
  </si>
  <si>
    <t xml:space="preserve">52021000004216</t>
  </si>
  <si>
    <t xml:space="preserve">Poliza: 3021800335215 Recibo: 690016386982 F.Efect.Rbo: 19/10/2021 F.Vto.Rcb: 19/10/2022 Riesgo: 6729KPV VOLKSWAGEN GOLF ADVANCE 1.0 TSI  5p (012017)</t>
  </si>
  <si>
    <t xml:space="preserve">52021000003978</t>
  </si>
  <si>
    <t xml:space="preserve">PUBLICIDAD EN AGENTTRAVEL</t>
  </si>
  <si>
    <t xml:space="preserve">52021000003820</t>
  </si>
  <si>
    <t xml:space="preserve">Regalos y Merchandising</t>
  </si>
  <si>
    <t xml:space="preserve">A82659061</t>
  </si>
  <si>
    <t xml:space="preserve">ZINKIA ENTERTAINMENT SA</t>
  </si>
  <si>
    <t xml:space="preserve">52021000004371</t>
  </si>
  <si>
    <t xml:space="preserve">Evento</t>
  </si>
  <si>
    <t xml:space="preserve">Servicio solicitado por la Unidad de Publicidad y Marketing. Concepto: Gestión, planificación y dinamización de los perfiles sociales profesionales del Patronato de Turismo de Gran Canaria, desde el 1 al 30 de septiembre de 2021. Asesoramiento permanente en comunicación y reputación online.</t>
  </si>
  <si>
    <t xml:space="preserve">52021000003686</t>
  </si>
  <si>
    <t xml:space="preserve">Fichas te¿cnicas de los medios de comunicacio¿n de Israel Reporte y descripcio¿n de los medios de prensa impresos y digitales ma¿s importantes del Estado de Israel al 30 de junio de 2021, seleccionados sobre la base de informacio¿n pu¿blica por su alta exposicio¿n, su capacidad de influencia y la penetracio¿n de sus campan¿as promocionales para el desarrollo de Gran Canaria como destino turístico para el público israelí.</t>
  </si>
  <si>
    <t xml:space="preserve">52021000003987</t>
  </si>
  <si>
    <t xml:space="preserve">DVA_SEVATUR Desde 2021-06-30 Hasta 2021-06-30 (Participación en la feria on line en San Sebastián SEVATUR ON LIVE, y campaña del 10 de junio al 10 de agosto)</t>
  </si>
  <si>
    <t xml:space="preserve">B20753208</t>
  </si>
  <si>
    <t xml:space="preserve">CM GUIPUZKOA, S.L.</t>
  </si>
  <si>
    <t xml:space="preserve">52021000004235</t>
  </si>
  <si>
    <t xml:space="preserve">PASTILLAS DE FRENO DISCOS DE FRENO MANO DE OBRA LIQUIDO DE FRENO LOCKHEED 1 2 L</t>
  </si>
  <si>
    <t xml:space="preserve">5202100000423 5</t>
  </si>
  <si>
    <t xml:space="preserve">52021000004236</t>
  </si>
  <si>
    <t xml:space="preserve">LAMPARA H7 12V 55W</t>
  </si>
  <si>
    <t xml:space="preserve">52021000004237</t>
  </si>
  <si>
    <t xml:space="preserve">ACEITE HELIX ULTRA AV L 5W30 L APORTACION A SIGAUS RD 679 2006 FILTRO UFI 25 106 00 ACEITE HU 7008Z OX388D CAMBIO DE ACEITE</t>
  </si>
  <si>
    <t xml:space="preserve">5202100000423 7</t>
  </si>
  <si>
    <t xml:space="preserve">52021000004332</t>
  </si>
  <si>
    <t xml:space="preserve">PASTILLAS DE FRENO MANO DE OBRA PONER PASTILLA Y REACONDICIONAR PINZAS</t>
  </si>
  <si>
    <t xml:space="preserve">52021000003763</t>
  </si>
  <si>
    <t xml:space="preserve">CONTRATACIÓN DE LA VALLA Nº 21 EN GC-2, SANTA MARÍA DE GUÍA EN EL PERIODO DEL 09 AL 30 DE SEPTIEMBRE DE 2021. ROTULACIÓN Y FIJACIÓN DE LA VALLA. CAMPAÑA DIA MUNDIAL DEL TURISMO EN EL NORTE DE GRAN CANARIA 2021 TÉCNICA DEL SERVICIO: NIEVES RAMIREZ</t>
  </si>
  <si>
    <t xml:space="preserve">B35084441</t>
  </si>
  <si>
    <t xml:space="preserve">PROGECON, SL</t>
  </si>
  <si>
    <t xml:space="preserve">52021000003758</t>
  </si>
  <si>
    <t xml:space="preserve">APARATO PRINTER 55 SELLOS</t>
  </si>
  <si>
    <t xml:space="preserve">B35098789</t>
  </si>
  <si>
    <t xml:space="preserve">FABRICA DE MARCAJES CANARIOS, S.L.</t>
  </si>
  <si>
    <t xml:space="preserve">52021000003759</t>
  </si>
  <si>
    <t xml:space="preserve">ALMOHADILLAS E/55</t>
  </si>
  <si>
    <t xml:space="preserve">52021000004059</t>
  </si>
  <si>
    <t xml:space="preserve">ASA ABATIBLE LISA 125X27 MM BC *10044* ESCOBA DIENTE PLANO AJUSTAB BELLOTA 3042 GANCHO COLGADOR MOD.106 EHL(UD) MANGO SIN BARNIZAR RASTRILLOS</t>
  </si>
  <si>
    <t xml:space="preserve">5202100000405 9</t>
  </si>
  <si>
    <t xml:space="preserve">52021000003980</t>
  </si>
  <si>
    <t xml:space="preserve">ALQUILER OFICINA 1ª PLANTA - EDIFICIO DUNAS TRIANA SEPT 21</t>
  </si>
  <si>
    <t xml:space="preserve">B35109305</t>
  </si>
  <si>
    <t xml:space="preserve">PROMOTAFE-GRUPO DUNAS S.L.</t>
  </si>
  <si>
    <t xml:space="preserve">52021000004248</t>
  </si>
  <si>
    <t xml:space="preserve">ALQUILER OFICINA 1º PLANTA EDIFICIO DUNAS OCT 21</t>
  </si>
  <si>
    <t xml:space="preserve">52021000003866</t>
  </si>
  <si>
    <t xml:space="preserve">MENU(3 ENTRANTES, PLATO PRINCIPAL, POSTRE, CAFE Y BEBIDA BASICA</t>
  </si>
  <si>
    <t xml:space="preserve">B35305945</t>
  </si>
  <si>
    <t xml:space="preserve">ARCOS DE LA LAGUNA, S.L.</t>
  </si>
  <si>
    <t xml:space="preserve">52021000003884</t>
  </si>
  <si>
    <t xml:space="preserve">07/07/2021 TRASLADO DESDE LAS PALMAS A PUERTO RICO 07/07/2021 TRASLADO DESDE PUERTO RICO  A LAS PALMAS</t>
  </si>
  <si>
    <t xml:space="preserve">B35321306</t>
  </si>
  <si>
    <t xml:space="preserve">SERVICIOS TURISTICOS GRAN CANARIA, S.L</t>
  </si>
  <si>
    <t xml:space="preserve">52021000003986</t>
  </si>
  <si>
    <t xml:space="preserve">21/08/2021 TRASLADO DESDE AEROPUERTO HASTA MELONERAS 22/08/2021 TRASLADO DESDE MELONERAS HAS AEROPUERTO (ganadores del premio de Sevatur 21)</t>
  </si>
  <si>
    <t xml:space="preserve">52021000004055</t>
  </si>
  <si>
    <t xml:space="preserve">28/08/21 TRASLADO DESDE AEROPUERTO A LAS PALMAS 29/08/21 DISPOSICIÓN DESDE LAS 8:30H HASTA LAS 00:30 H 30/08/21 DISPOSICION DESDE LAS 08:30 HASTA LAS 00:30 31/08/21 TRASLADO MASPALOMAS - LAS PALMAS 01/09/21 TRASLADO LAS PALMAS - AEROPUERTO 02/09/221 TRASLADO LAS PALMAS - AEROPUERTO</t>
  </si>
  <si>
    <t xml:space="preserve">52021000004057</t>
  </si>
  <si>
    <t xml:space="preserve">28/09/21 TRASLADO DESDEAEROPUERTO A RESTAURANTE EN AGAETE Y REGRESO A HOTEL 29/09/21 DISPOSICION DE 09:00H A 23:30H RUTA NORTE ( ARUCAS, AGAETE, GALDAR Y LAS PALMAS 30/09/21 DISPOSICION DESDE LAS 09:00H A 22:00H RUTA NORTE ( LAS PALMAS, TEROR, ROQUE NUBLO) 01/10/21 DISPOSICION DESDE LAS 08:00H A 23:00H RUTA SUR ( PASEO EN BARCO, MOGAN Y CENA EN RESTAURANTE BOHEMIA) 02/10/21 TRASLADO DESDE MASPALOMAS AL AEROPUERTO REF GRUPO PRESS TRIP BINTER</t>
  </si>
  <si>
    <t xml:space="preserve">52021000004061</t>
  </si>
  <si>
    <t xml:space="preserve">14/09/21 TRASLADO AEROPUERTO A HOTEL ANFI DEL MAR 15/09/21 TRASLADO DESDE LAS PALMAS HASTA ANFI DEL MAR (NANCY X6) 15/09/21 TRASLADO DESDE ASEROPUERTO  A LAS PALMAS Y LUEGO ANFI DEL MAR ( CONFUSIO X 10 PAX) 15/09/21 TRASLADO DESDE ANFI DEL MAR A AEROPUERTO (2 PAX) 15/09/21 TRASLADO DESDE ANFI HASTA LAS PALMAS (NANCY/CONFUSIO X 14 PAX) 17/09/21 TRASLAO DESDE ANFI HASTA EL AEEROPUERTO (JIAPING) 17/09/21 TRASLADO DESDE ANFI HASTA EL AEROPUERTO (ZILIANG) REF-FAM TRIP INFLUENCES CHINOS. PEDIDO</t>
  </si>
  <si>
    <t xml:space="preserve">52021000004331</t>
  </si>
  <si>
    <t xml:space="preserve">Partida Alzada de trabajos de Señalización Horizontal</t>
  </si>
  <si>
    <t xml:space="preserve">B35370469</t>
  </si>
  <si>
    <t xml:space="preserve">HERMANOS GARCIA ALAMO, S.L</t>
  </si>
  <si>
    <t xml:space="preserve">52021000004275</t>
  </si>
  <si>
    <t xml:space="preserve">TRAVELTALK WORKSHOP GC COMIDA COFFE BREAK 23.09.21 TRAVELTALK WORKSHOP GC BEBIDA COFFE BREAK 23.09.21 AGUA EN SALA TRAVELTALK WORKSHOP GC TRASLADO AEROPUERTO-HOTEL IDA Y VUELTA  21-24/09/21</t>
  </si>
  <si>
    <t xml:space="preserve">52021000003870</t>
  </si>
  <si>
    <t xml:space="preserve">Alojamiento en Oasis Beach Masplomas SL  equipo de la revista Shangay Voyager.</t>
  </si>
  <si>
    <t xml:space="preserve">52021000003807</t>
  </si>
  <si>
    <t xml:space="preserve">ud. PINTADO OLAS MURAL PLAYA DEL HOMBRE. TRABAJO SOLICITADO Y ENCARGADO POR ALICIA PADRON Y PABLO LINARES.</t>
  </si>
  <si>
    <t xml:space="preserve">B35510403</t>
  </si>
  <si>
    <t xml:space="preserve">PINTURAS Y REFORMAS  MONTELONGO, S.L.</t>
  </si>
  <si>
    <t xml:space="preserve">52021000004064</t>
  </si>
  <si>
    <t xml:space="preserve">SWITCH TP-LINK 24P POE + 4SFP GBIT</t>
  </si>
  <si>
    <t xml:space="preserve">52021000003687</t>
  </si>
  <si>
    <t xml:space="preserve">PATROCINIO "FERIA KM.0 GRAN CANARIA" CELEBRADA LOS DIAS 21 Y 22 DE AGOSTO DE 2021, EN FONTANALES</t>
  </si>
  <si>
    <t xml:space="preserve">52021000003821</t>
  </si>
  <si>
    <t xml:space="preserve">Ref. 2 Bloggers - Ana Isabel Escriche y Angel Bigorra Sevicio solicitado por Saro Arencibia Tost - 19/08/2021 2 pax comida a la carta, desglose: Pan Ali-Oli Papas arrugadas Queso frito Ropa Vieja Calamares fritos Vuelta de ternera en salsa CocaCola Zero Vaso vino blanco Agua S/G 0.5L. Dorada Sin Mousse de Gofio Bienmesabe con Helado</t>
  </si>
  <si>
    <t xml:space="preserve">52021000003809</t>
  </si>
  <si>
    <t xml:space="preserve">Cena Press Trip Pro Sailing menu para 12pax a 35¿ solicitado por Carmen díaz</t>
  </si>
  <si>
    <t xml:space="preserve">52021000003822</t>
  </si>
  <si>
    <t xml:space="preserve">(*) FVW - TRAVEL TALK WORKSHOP celebrado el 24/09/2021 en Hotel Villa del Conde. Servicio solicitado por la Sra. Noelia Medina. - CABINA TRADUCCION SIMULTANEA 1,8MX1,8MX2M - PUESTO DE INTERPRETE + MICRO DIS IS-6132P PARA TRADUCCION SIMULTANEA - RACK TRADUCCIÓN SIMULTANEA (MATRIX CENTRAL CN 6005; DT6008 TRASMISOR DIGITAL; MATRIX AUDIO IAO6008) DIS CN6005 CENTRAL UNITARIA - RECEPTOR PETACA DIGITAL 32CH (incluye cascos )DIS DR-6032 PARA TRADUCCION SIMULTANEA - RECINTO ACUSTICO ELECTROVOICE Mo</t>
  </si>
  <si>
    <t xml:space="preserve">B35669399</t>
  </si>
  <si>
    <t xml:space="preserve">R.S. SONOCOM S.L.</t>
  </si>
  <si>
    <t xml:space="preserve">52021000004239</t>
  </si>
  <si>
    <t xml:space="preserve">Estancia en nave almacenamiento guardamuebles del PIT Maspalomas SEPTIEMBRE 2021</t>
  </si>
  <si>
    <t xml:space="preserve">52021000003879</t>
  </si>
  <si>
    <t xml:space="preserve">ALQUILER DE VEHICULO , 16 DIAS , SOLIICITADO POR LA TECNICO JUANA ROSA ALEMAN , PRESS FLORINE &amp; STEPH</t>
  </si>
  <si>
    <t xml:space="preserve">52021000003985</t>
  </si>
  <si>
    <t xml:space="preserve">ALQUILER DE VEHICULO SOLICITADO POR EL TECNICO , VALENTIN GONZALEZ , ALQUILER POR 4 DIAS DESDE EL 13_09 HASTA 17-09</t>
  </si>
  <si>
    <t xml:space="preserve">52021000003668</t>
  </si>
  <si>
    <t xml:space="preserve">Publicación de banner publicitario de la campaña del Día Mundial del Turismo 2021 Medio: Canarias Ahora</t>
  </si>
  <si>
    <t xml:space="preserve">B35784859</t>
  </si>
  <si>
    <t xml:space="preserve">CLAN DE MEDIOS, COMUNICACION Y MARKETING, S.L.</t>
  </si>
  <si>
    <t xml:space="preserve">52021000003867</t>
  </si>
  <si>
    <t xml:space="preserve">22  almuerzos degustación - Servicios fam trip Viasale. Grupo Hungaro</t>
  </si>
  <si>
    <t xml:space="preserve">52021000003871</t>
  </si>
  <si>
    <t xml:space="preserve">SERVICIOS PUBLICITARIOS EN 7.7RADIO. DIA MUNDIAL DEL TURISMO 2021. ENTREVISTA, CUÑAS, BANNER Y RRSS</t>
  </si>
  <si>
    <t xml:space="preserve">52021000003808</t>
  </si>
  <si>
    <t xml:space="preserve">SERVICIOS  JULIO 2021 SERVICIO DE APOYO LEY 9/2017 DE CONTRATOS DEL SECTOR PÚBLICO: SERVICIO DE REMOTO EN EL USO DE LA PLATAFORMA DE CONTRATACIÓN DEL SECTOR PÚBLICO</t>
  </si>
  <si>
    <t xml:space="preserve">52021000003810</t>
  </si>
  <si>
    <t xml:space="preserve">Servicios AGOSTO  2021 SERVICIO DE APOYO LEY 9/2017 DE CONTRATOS DEL SECTOR PÚBLICO: SERVICIO DE REMOTO EN EL USO DE LA PLATAFORMA DE CONTRATACIÓN DEL SECTOR PÚBLICO</t>
  </si>
  <si>
    <t xml:space="preserve">52021000004251</t>
  </si>
  <si>
    <t xml:space="preserve">Factura mensual Septiembre 2021. Servicios de maquetación y gestión de contenidos de los soportes digitales promocionales del Patronato de Turismo de Gran Canaria. Expediente 3261/2020</t>
  </si>
  <si>
    <t xml:space="preserve">B49289119</t>
  </si>
  <si>
    <t xml:space="preserve">SERINZA SOLUTIONS, SL</t>
  </si>
  <si>
    <t xml:space="preserve">52021000004054</t>
  </si>
  <si>
    <t xml:space="preserve">5202100000405 4</t>
  </si>
  <si>
    <t xml:space="preserve">52021000003878</t>
  </si>
  <si>
    <t xml:space="preserve">Software Mabrian Technologies. Cuota octubre 2021 (7/9). Factura no sujeta a IVA. Art. 69 y 70 LIVA. Inversión del sujeto pasivo</t>
  </si>
  <si>
    <t xml:space="preserve">52021000004314</t>
  </si>
  <si>
    <t xml:space="preserve">Campaña de comarketing 2021</t>
  </si>
  <si>
    <t xml:space="preserve">B62880992</t>
  </si>
  <si>
    <t xml:space="preserve">WORLD 2 MEET SL</t>
  </si>
  <si>
    <t xml:space="preserve">52021000003766</t>
  </si>
  <si>
    <t xml:space="preserve">PUBLICIDAD GRAN CANARIA REVISTA INSTYLE Servicio pedido por Producto turístico- CARMEN DIAZ</t>
  </si>
  <si>
    <t xml:space="preserve">52021000003811</t>
  </si>
  <si>
    <t xml:space="preserve">2º pago de Campaña de Gran Canaria en el portal digital " Lugares de aventura" ( Meses de junio, julio y agosto)</t>
  </si>
  <si>
    <t xml:space="preserve">52021000003984</t>
  </si>
  <si>
    <t xml:space="preserve">CAMPAÑA DIARIO ARA TURISMO POR ESPAÑA -JUNIO-JULIO- SEPTIEMBRE -OCTUBRE SERVICIO CONTRATADO POR CARMEN DIAZ DE LA UNIDAD DE PRODUCTO Y MERCADOS.</t>
  </si>
  <si>
    <t xml:space="preserve">B65829269</t>
  </si>
  <si>
    <t xml:space="preserve">IPSATIVA COMUNICACION Y MARKETING, S.L</t>
  </si>
  <si>
    <t xml:space="preserve">52021000003818</t>
  </si>
  <si>
    <t xml:space="preserve">SERVICIOS SOLICITADOS POR VALENTIN GONZALEZ - DESAYUNOS DIA 15/09/21 - GRUPO INFLUENCERS CHINO ACCION BODA EN MAROA-ANFI ALMUERZO DIA 15/09/2021 EN MAROA GRUPO INFLUENCERS CHINO ACCION BODA SERVICIO CATERING canapés y brindis simulación celebración bodas CENA 15/09/21 GRUPO INFLUENCERS CHINO EN MAROA - ANFI DESAYUNOS DIA 17/09/21 GRUPO INFLUENCERS CHINO EN MAROA -ANFI</t>
  </si>
  <si>
    <t xml:space="preserve">52021000003649</t>
  </si>
  <si>
    <t xml:space="preserve">PROMOCION RUTA CICLISTA VIRTUAL</t>
  </si>
  <si>
    <t xml:space="preserve">52021000003883</t>
  </si>
  <si>
    <t xml:space="preserve">Campaña " Día Mundial del Turismo 2021"  , desde el 17 de Septiembre al 27 de Septiembre con Banner Home en la Web  tamaños  600x400 px y 300 x 250 px , cuñas de radio 15 diarias . Medio El Sur Digital</t>
  </si>
  <si>
    <t xml:space="preserve">52021000004232</t>
  </si>
  <si>
    <t xml:space="preserve">limpiezas de los periodos de septiembre de los centros managua y triana</t>
  </si>
  <si>
    <t xml:space="preserve">52021000003817</t>
  </si>
  <si>
    <t xml:space="preserve">Taller StarLight para grupo de Agentes Turísticos. Miércoles 22 de Septiembre</t>
  </si>
  <si>
    <t xml:space="preserve">B76202266</t>
  </si>
  <si>
    <t xml:space="preserve">ASTROEDUCA, S.L.</t>
  </si>
  <si>
    <t xml:space="preserve">52021000004366</t>
  </si>
  <si>
    <t xml:space="preserve">Edición de Efemérides Astronómicas de eventos recurrentes anualmente Cálculo de Efemérides Astronómicas y redacción con gráficos personalizados hasta 31 de diciembre 2021</t>
  </si>
  <si>
    <t xml:space="preserve">52021000004365</t>
  </si>
  <si>
    <t xml:space="preserve">SERVICIOS DE LOCALIZACIONES Y BUSQUEDA DE ACTIVIDADES PARA EL PROGRAMA DIE MIXED - WG</t>
  </si>
  <si>
    <t xml:space="preserve">B76216845</t>
  </si>
  <si>
    <t xml:space="preserve">JUGOPLASTIKA, S.L.</t>
  </si>
  <si>
    <t xml:space="preserve">52021000003872</t>
  </si>
  <si>
    <t xml:space="preserve">Reserva espacios para banner en web y newsletter sept 21</t>
  </si>
  <si>
    <t xml:space="preserve">52021000003873</t>
  </si>
  <si>
    <t xml:space="preserve">Publicación noticia Septiembre 2021</t>
  </si>
  <si>
    <t xml:space="preserve">52021000004060</t>
  </si>
  <si>
    <t xml:space="preserve">COMIDA A LA CARTA EN RESTAURANTE LA BODEGA DE LA AVENIDA (EVENTO GRUPO INFLUENCER CHINO)</t>
  </si>
  <si>
    <t xml:space="preserve">B76246768</t>
  </si>
  <si>
    <t xml:space="preserve">LA BODEGA DE LA AVENIDA S.L.U.</t>
  </si>
  <si>
    <t xml:space="preserve">52021000004238</t>
  </si>
  <si>
    <t xml:space="preserve">ALMUERZO DIA 30/09/21 EN GABINETE LITERARIO PERIODISTAS ITALIANOS ZONA TURIN PRESS TRIP BINTER/TURISMO de GRAN CANARIA. Servicio solicitado por Valentín González</t>
  </si>
  <si>
    <t xml:space="preserve">52021000004253</t>
  </si>
  <si>
    <t xml:space="preserve">Almuerzo en Gabinete Literario dia 18/10/21 GRUPO DE PRENSA POCOYÓ. Servicio solicitado por Mary Fe de León. Unidad de producto turistico exp. 123 Almuerzo en Gabinete Literario dia 18/10/21 - 1niño</t>
  </si>
  <si>
    <t xml:space="preserve">52021000003657</t>
  </si>
  <si>
    <t xml:space="preserve">FABRICACIÓN DE LETRAS COOPOREAS, TRANSPORTE Y MONTAJE MONTAJE Y TRANSPORTE MOQUET MNEGRA 12M2</t>
  </si>
  <si>
    <t xml:space="preserve">B76252378</t>
  </si>
  <si>
    <t xml:space="preserve">SKULLMASTER ENTERTAINMENT S.L.</t>
  </si>
  <si>
    <t xml:space="preserve">52021000004058</t>
  </si>
  <si>
    <t xml:space="preserve">Curso de Español - Premio</t>
  </si>
  <si>
    <t xml:space="preserve">B76282557</t>
  </si>
  <si>
    <t xml:space="preserve">GRAN CANARIA EDUCATION &amp; CROSS-CULTURAL EXPERIENCE SL</t>
  </si>
  <si>
    <t xml:space="preserve">52021000003881</t>
  </si>
  <si>
    <t xml:space="preserve">52021000004230</t>
  </si>
  <si>
    <t xml:space="preserve">52021000004226</t>
  </si>
  <si>
    <t xml:space="preserve">Alojamiento Media Pension Srta.Helena MªCortes del Alamo, del 161021 al 191021</t>
  </si>
  <si>
    <t xml:space="preserve">B76315837</t>
  </si>
  <si>
    <t xml:space="preserve">HOCISA EUGENIA SLU</t>
  </si>
  <si>
    <t xml:space="preserve">52021000004227</t>
  </si>
  <si>
    <t xml:space="preserve">Alojamiento Media Pension Sr.Enrique Dominguez Uceta, del 161021 al 191021</t>
  </si>
  <si>
    <t xml:space="preserve">52021000004228</t>
  </si>
  <si>
    <t xml:space="preserve">Alojamiento Media Pension Sr.Javier Estrada Garrido, del 161021-191021</t>
  </si>
  <si>
    <t xml:space="preserve">52021000004229</t>
  </si>
  <si>
    <t xml:space="preserve">Alojamiento Media Pension Srta.Beatriz Carmona Rosal, del 161021 al 191021</t>
  </si>
  <si>
    <t xml:space="preserve">52021000003882</t>
  </si>
  <si>
    <t xml:space="preserve">15 CUÑAS DIARIAS DE LUNES A DOMINGO EN RADIO LAS TIRAJANAS (AMBOS INCLUIDOS) PROMOCIONANDO EL DÍA MUNDIAL DEL TURISMO, LAS CUÑAS REPARTIDAS A LO LARGO DEL DÍA ENTRE LAS 8:30 DE LA MAÑANA Y LAS 22:00 DE LA NOCHE HACIENDO ESPECIAL HINCAPIÉ EN LOS HORARIOS DE MÁS AUDIENCIA, 1 ENTREVISTA CON EL CONSEJERO DE TURISMO DE GRAN CANARIA (CARLOS ÁLAMO) PARA HABLAR SOBRE EL DÍA MUNDIAL DEL TURISMO, PROMOCIÓN EN NUESTRAS REDES SOCIALES Y BANNER PERIÓDICO CON DERIVACIÓN AL PATRONATO DE TURISMO DE GRAN CANARIA</t>
  </si>
  <si>
    <t xml:space="preserve">52021000003757</t>
  </si>
  <si>
    <t xml:space="preserve">Análisis, evaluacion y elaboración de informes sobre los patrocinios Club Voleibol Guaguas y Maspalomas Open Water</t>
  </si>
  <si>
    <t xml:space="preserve">52021000004316</t>
  </si>
  <si>
    <t xml:space="preserve">Publicidad Periódico Its Gran Canaria - Septiembre</t>
  </si>
  <si>
    <t xml:space="preserve">52021000004062</t>
  </si>
  <si>
    <t xml:space="preserve">Servicio informador/a turística Oficina Triana mes de SEPTIEMBRE De lunes a viernes de 9 a 15 horas y sábados de 10 a 14 horas 54 horas</t>
  </si>
  <si>
    <t xml:space="preserve">52021000004063</t>
  </si>
  <si>
    <t xml:space="preserve">Servicio informador/a turística Dia del Turismo en La Aldea de San Nicolás</t>
  </si>
  <si>
    <t xml:space="preserve">52021000004219</t>
  </si>
  <si>
    <t xml:space="preserve">Mr JOINT MARKETING CAMPAIGN</t>
  </si>
  <si>
    <t xml:space="preserve">C00000539</t>
  </si>
  <si>
    <t xml:space="preserve">CLUB TRAVEL</t>
  </si>
  <si>
    <t xml:space="preserve">52021000003781</t>
  </si>
  <si>
    <t xml:space="preserve">Relación de Gastos de Viajes de Agosto y Septiembre 2021.</t>
  </si>
  <si>
    <t xml:space="preserve">52021000004372</t>
  </si>
  <si>
    <t xml:space="preserve">Your participation at the Roadshow ¿Spain Reloaded 2021¿ in Switzerland</t>
  </si>
  <si>
    <t xml:space="preserve">E106019493</t>
  </si>
  <si>
    <t xml:space="preserve">PRIMUS PUBLISHING LTD</t>
  </si>
  <si>
    <t xml:space="preserve">52021000003977</t>
  </si>
  <si>
    <t xml:space="preserve">SERVICIO PEDIDO POR PRODUCTO TURÍSTICO / PATROCINIO DE LA CARRERA IX AGUAS DE TEROR TRAIL - DESAFÍO DE LOS PICOS  T.M. DE TEROR</t>
  </si>
  <si>
    <t xml:space="preserve">G35516368</t>
  </si>
  <si>
    <t xml:space="preserve">CLUB DEPORTIVO CFS LOS ALAMOS-EL PINO</t>
  </si>
  <si>
    <t xml:space="preserve">52021000003863</t>
  </si>
  <si>
    <t xml:space="preserve">PRIMERA PARTE DE NUEVA ACTUALIZACION RUTAS CICLOTURISMO</t>
  </si>
  <si>
    <t xml:space="preserve">G35628387</t>
  </si>
  <si>
    <t xml:space="preserve">CLUB DEPORTIVO SOL + BICI</t>
  </si>
  <si>
    <t xml:space="preserve">52021000004249</t>
  </si>
  <si>
    <t xml:space="preserve">PATROCINIO FESTIVAL INTERNACIONAL DE TROMPETA DE MASPALOMAS</t>
  </si>
  <si>
    <t xml:space="preserve">G76211887</t>
  </si>
  <si>
    <t xml:space="preserve">ASOC CULTURAL MUSICAL ATLANTIC ART COMUNITY</t>
  </si>
  <si>
    <t xml:space="preserve">52021000003816</t>
  </si>
  <si>
    <t xml:space="preserve">Factura Festival Internacional de Saxofón, Villa de Teror 2021 (del 19 al 25 de Julio). Servicio pedido por producto turístico Mary Fé de León</t>
  </si>
  <si>
    <t xml:space="preserve">G76213412</t>
  </si>
  <si>
    <t xml:space="preserve">ASOCIACION CULTURAL SAX-GRANCANARIA</t>
  </si>
  <si>
    <t xml:space="preserve">52021000003656</t>
  </si>
  <si>
    <t xml:space="preserve">DIA MUNDIAL DEL TURISMO 2021 EL DIA 26 DE SEPTIEMBRE DE 2021</t>
  </si>
  <si>
    <t xml:space="preserve">G76350040</t>
  </si>
  <si>
    <t xml:space="preserve">ASOC MUSICAL CULTURAL PARRANDA EL PAJULLO</t>
  </si>
  <si>
    <t xml:space="preserve">52021000003983</t>
  </si>
  <si>
    <t xml:space="preserve">VISITAS INFLUENCERS CHINAS (SEGUIMIENTO AL VIAJE DE LOS INFLUENCER JIAPING MAY ZILIANG ZHAN DE BODAS Y SU DIFUSION EN LAS REDESESPAÑOLAS Y CHINAS)</t>
  </si>
  <si>
    <t xml:space="preserve">52021000003991</t>
  </si>
  <si>
    <t xml:space="preserve">For services as specified on this invoice on behalf of Patronato De Turismo De Gran Canaria Headline sponsorship for Luxury Showcase.</t>
  </si>
  <si>
    <t xml:space="preserve">GB562984696</t>
  </si>
  <si>
    <t xml:space="preserve">ALAIN CHARLES PUBLISHING (TRAVEL) LIMITED</t>
  </si>
  <si>
    <t xml:space="preserve">52021000004231</t>
  </si>
  <si>
    <t xml:space="preserve">ALQUILER DE VEHÍCULO 9 PLAZAS MATRÍCULA 0851JLK DEL 24-09-21 AL 27-09-21 ENTREGA Y RECOGIDA AEROPUERTO + COMBUSTIBLE. TÉCNICO SARO ARENCIBIA</t>
  </si>
  <si>
    <t xml:space="preserve">52021000004233</t>
  </si>
  <si>
    <t xml:space="preserve">ALQUILER DE VEHÍCULO MATRÍCULA 6713LBT DEL 09-10-21 AL 13-10-21 JUAN FERNANDO SUÁREZ DÍAZ. ENTREGA Y RECOGIDA EN EL AEROPUERTO + COMBUSTIBLE .TÉCNICO MERCEDES TRUJILLO</t>
  </si>
  <si>
    <t xml:space="preserve">52021000004313</t>
  </si>
  <si>
    <t xml:space="preserve">ALQUILER VEHICULO + COMBUSTIBLE  PRESS TRIP  ANGEL BIGORRA VIÑUALES DEL 18-08-21 AL 22-08-21 TÉCNICO SARO ARENCIBIA</t>
  </si>
  <si>
    <t xml:space="preserve">52021000004315</t>
  </si>
  <si>
    <t xml:space="preserve">PRESS TRIP ANGEL BIGORRA VIÑUALES MERCEDES V 200 EL DÍA 17-08-21 . TÉCNICO SARO ARENCIBIA</t>
  </si>
  <si>
    <t xml:space="preserve">52021000004217</t>
  </si>
  <si>
    <t xml:space="preserve">MÁSTIL DE 3 METROS EN ACERO INOXIDABLE CALIDAD AISI 316. FORMADO POR TUBO REDONDO DE 50,8mm DE DIÁMETRO, POLEA,TAPA, CORNAMUSA Y DRIZA. PLACAS DE ANCLAJE DESINSTALACION DE LOS EXISTENTES Y RETIRADA AL VERTEDERO Y COLOCACION DE LOS NUEVOS. INCLUYE MATERIALES Bandera de exterior en tejido poliéster brillo 100% . Terminación con relinga en cinta de poliéster y 3 anillas de pvc Medidas:150x100 cms ESPAÑA CON ESCUDO 150x100 cms CANARIAS CON ESCUDO 150x100 cms GRAN CANARIA CON ESCUDO  150x100</t>
  </si>
  <si>
    <t xml:space="preserve">J76199454</t>
  </si>
  <si>
    <t xml:space="preserve">EVENTTOS CANARIAS SCP</t>
  </si>
  <si>
    <t xml:space="preserve">5202100000421 7</t>
  </si>
  <si>
    <t xml:space="preserve">52021000004278</t>
  </si>
  <si>
    <t xml:space="preserve">INFO COVID19-TEXTO ALEMAN</t>
  </si>
  <si>
    <t xml:space="preserve">X2137717M</t>
  </si>
  <si>
    <t xml:space="preserve">SCHELLERT,EVA LUISE</t>
  </si>
  <si>
    <t xml:space="preserve">52021000004279</t>
  </si>
  <si>
    <t xml:space="preserve">BLOG TELDE SANTA LUCIA - ALEMAN</t>
  </si>
  <si>
    <t xml:space="preserve">52021000004280</t>
  </si>
  <si>
    <t xml:space="preserve">Ruta del Vino de Gran Canaria - ALEMÁN</t>
  </si>
  <si>
    <t xml:space="preserve">52021000004223</t>
  </si>
  <si>
    <t xml:space="preserve">TEXTO GRAN CANARIA LITERARIA CON MOTIVO DE LA FERIA DEL LIBRO - ALEMÁN</t>
  </si>
  <si>
    <t xml:space="preserve">52021000004277</t>
  </si>
  <si>
    <t xml:space="preserve">TEXTO SNORKEL Y SUBMARINISMO BLOG - ALEMAN</t>
  </si>
  <si>
    <t xml:space="preserve">52021000003886</t>
  </si>
  <si>
    <t xml:space="preserve">Importe a su favor por la factura 810. Por error, le descontamos en IGIC.</t>
  </si>
  <si>
    <t xml:space="preserve">52021000004224</t>
  </si>
  <si>
    <t xml:space="preserve">TEXTO GRAN CANARIA LITERARIA CON MOTIVO DE LA FERIA DEL LIBRO (INGLES)</t>
  </si>
  <si>
    <t xml:space="preserve">52021000003815</t>
  </si>
  <si>
    <t xml:space="preserve">Pack6 (3 inmersiones dobles, con guia, botella, plomos) Para Florine Quirion y Stephanie Kloeckener, del 17 al 19/09/21</t>
  </si>
  <si>
    <t xml:space="preserve">Y3657764L</t>
  </si>
  <si>
    <t xml:space="preserve">DEBROISE,YANN NICOLAS</t>
  </si>
  <si>
    <t xml:space="preserve">52021000004660</t>
  </si>
  <si>
    <t xml:space="preserve">Traducción por tarifa mínima encargo octubre.</t>
  </si>
  <si>
    <t xml:space="preserve">52021000004713</t>
  </si>
  <si>
    <t xml:space="preserve">traducción por encargo traducción inglés plantilla f. office</t>
  </si>
  <si>
    <t xml:space="preserve">52021000004714</t>
  </si>
  <si>
    <t xml:space="preserve">OBJETO: traducción por encargos sueco/alemán recetas.</t>
  </si>
  <si>
    <t xml:space="preserve">52021000004857</t>
  </si>
  <si>
    <t xml:space="preserve">N. 6 del 30/06/2021 SITO TTG ITALIA - SKIN BANNER - HOME PAGE N. 7 del 31/07/2021 SITO TTG ITALIA - SKIN BANNER - HOME PAGE N. 9 del 30/09/2021 SITO TTG ITALIA - SKIN BANNER - HOME PAGE N. 9 del 30/09/2021 SITO TTG ITALIA - SKIN BANNER - HOME PAGE N. 8 del 31/08/2021 SITO TTG ITALIA - SKIN BANNER - HOME PAGE</t>
  </si>
  <si>
    <t xml:space="preserve">52021000005034</t>
  </si>
  <si>
    <t xml:space="preserve">Página publicitaria Grande Guida 2021 E Rivista 1/2021</t>
  </si>
  <si>
    <t xml:space="preserve">01184431003</t>
  </si>
  <si>
    <t xml:space="preserve">VIAGGI NEL MONDO SRL</t>
  </si>
  <si>
    <t xml:space="preserve">52021000005032</t>
  </si>
  <si>
    <t xml:space="preserve">GRAN CANARIA CAMPAIGN YEAR 2021 - EASY MARKET</t>
  </si>
  <si>
    <t xml:space="preserve">03109340400</t>
  </si>
  <si>
    <t xml:space="preserve">EASY MARKET SPA</t>
  </si>
  <si>
    <t xml:space="preserve">52021000004858</t>
  </si>
  <si>
    <t xml:space="preserve">Artículos milviatges Banner 2 meses</t>
  </si>
  <si>
    <t xml:space="preserve">52021000004759</t>
  </si>
  <si>
    <t xml:space="preserve">Asistencia técnica y jurídica en los actos preparatorios del contrato de prestación de servicio obtención de la Certificación Biosphere © para el destino turístico de Gran Canaria.</t>
  </si>
  <si>
    <t xml:space="preserve">042211807E</t>
  </si>
  <si>
    <t xml:space="preserve">PEREZ*LOPEZ,VICTOR</t>
  </si>
  <si>
    <t xml:space="preserve">52021000004426</t>
  </si>
  <si>
    <t xml:space="preserve">Influencers chinos noviembre - Almuerzo</t>
  </si>
  <si>
    <t xml:space="preserve">52021000004531</t>
  </si>
  <si>
    <t xml:space="preserve">Almuerzo 9 menús a 30 C/U - IGIC INCLUIDO EN EL PRECIO</t>
  </si>
  <si>
    <t xml:space="preserve">52021000005051</t>
  </si>
  <si>
    <t xml:space="preserve">11 menús Fam Trip Pamplona Binter.</t>
  </si>
  <si>
    <t xml:space="preserve">52021000004760</t>
  </si>
  <si>
    <t xml:space="preserve">Compra de suministros cafetera Consejero.</t>
  </si>
  <si>
    <t xml:space="preserve">52021000005049</t>
  </si>
  <si>
    <t xml:space="preserve">Minuta de Honorarios que suscribe D. Ángel Montesdeoca García por elaboración de Estatutos. Redacción final.</t>
  </si>
  <si>
    <t xml:space="preserve">042866942W</t>
  </si>
  <si>
    <t xml:space="preserve">MONTESDEOCA GARCIA,ANGEL</t>
  </si>
  <si>
    <t xml:space="preserve">52021000005021</t>
  </si>
  <si>
    <t xml:space="preserve">REFERENCIA: ARC 2021 - SARO ARENCIBIA TRANSFERS DEL GRUPO ARC SEGÚN PROGRAMA EXCURSIÓN PERIODISTAS 19/11/2021</t>
  </si>
  <si>
    <t xml:space="preserve">042869321N</t>
  </si>
  <si>
    <t xml:space="preserve">LANG LENTON*ESPAÑAQUE,MARTA MARIA</t>
  </si>
  <si>
    <t xml:space="preserve">52021000005030</t>
  </si>
  <si>
    <t xml:space="preserve">GESTION Y COORDINACION DE LOGISTICA DE LOS PROGRAMAS DE DOS GRUPOS GRUPO 1: 4 - 10 NOVIEMBRE - WORKATION GC GRUPO 2: 10 - 17 NOVIEMBRE- MINDFUL GC SERVICIOS DE GUIA OFICIAL</t>
  </si>
  <si>
    <t xml:space="preserve">52021000005064</t>
  </si>
  <si>
    <t xml:space="preserve">REFERENCIA: ESTUDIANTES ISLAS FEROE - MERCEDES TRUJILLO TRANSFERS DEL GRUPO DE ESTUDIANTES ISLAS FEROE DE 19 PAX. SEGÚN PROGRAMA 18/11/2021 TRANSFERS DEL GRUPO DE ESTUDIANTES ISLAS FEROE DE 19 PAX. SEGÚN PROGRAMA 20/11/2021</t>
  </si>
  <si>
    <t xml:space="preserve">52021000004652</t>
  </si>
  <si>
    <t xml:space="preserve">52021000004651</t>
  </si>
  <si>
    <t xml:space="preserve">Por las labores de trabajo SEO realizado para www.grancanaria.com</t>
  </si>
  <si>
    <t xml:space="preserve">042873717S</t>
  </si>
  <si>
    <t xml:space="preserve">QUINTANA*GOMEZ,ANGEL</t>
  </si>
  <si>
    <t xml:space="preserve">52021000004780</t>
  </si>
  <si>
    <t xml:space="preserve">Por la monitorización de la campaña publicitaria de Dynamo durante 7 semanas (Del 15 de septiembre al 2 de octubre de 2021</t>
  </si>
  <si>
    <t xml:space="preserve">52021000004710</t>
  </si>
  <si>
    <t xml:space="preserve">Por la actualización y corrección de las biografías de los chefs que aparecen en la web oficial ¿Recetas de una Islamezclada¿¿.</t>
  </si>
  <si>
    <t xml:space="preserve">043254223D</t>
  </si>
  <si>
    <t xml:space="preserve">ALONSO*TALAVERA,RAMON</t>
  </si>
  <si>
    <t xml:space="preserve">52021000005035</t>
  </si>
  <si>
    <t xml:space="preserve">Por los trabajos de corrección, actualización e incorporación de contenidos de los municipios de Agaete y Tejeda en Wikipedia</t>
  </si>
  <si>
    <t xml:space="preserve">52021000005000</t>
  </si>
  <si>
    <t xml:space="preserve">Campaña de promoción, difusión y publicidad en Maspalomas24h.com de la feria de turismo WORLD TRAVEL MARKET, consistente en un megabanner superior e inferior patrocinio sección especial de la feria. Video promoción Gran Canaria y publicación de las diferentes notas de prensa SIN CARGO</t>
  </si>
  <si>
    <t xml:space="preserve">52021000005001</t>
  </si>
  <si>
    <t xml:space="preserve">CAMPAÑA INSTITUCIONAL WORLD TRAVEL MARKET2021 EN MASPALOMAS AHORA Publicación de contenidos informativos promocionales en un Suplemento Especial accesible desde la Portada del periódico, que se mantendrá durante el mes de noviembre de 2021. Promoción diaria de contendos en redes sociales en formato texto y audiovisua. En el referido Suplemento, del 1 al 30 de noviembre de 2021 se insertará un banner publicitario en exclusiva sobre la cabecera de 980x250 px enlazado a la Web del Patronato de T</t>
  </si>
  <si>
    <t xml:space="preserve">52021000004533</t>
  </si>
  <si>
    <t xml:space="preserve">Por la elaboración, diseño e impartición de acciones formativas para Turismo de Gran Canaria relacionados a continuación: 1. Encuesta de prioridades formativas y entrevistas con responsables de área para identificar necesidades 2. Creación e Impartición de la Acción Formativa: la intermediación laboral en las organizaciones resilientes 3. Creación e impartición de la Acción Formativa: DPO: La Evaluación del Rendimiento y la Productividad 4. Creación e impartición de la Acción Formativa: La a</t>
  </si>
  <si>
    <t xml:space="preserve">52021000004990</t>
  </si>
  <si>
    <t xml:space="preserve">Farm Trip Binter. Grupo Navarra del 06-08 nov 2021. Realización de varias recurridos según factura 06/2021</t>
  </si>
  <si>
    <t xml:space="preserve">043751416B</t>
  </si>
  <si>
    <t xml:space="preserve">PEREZ*SANTANA,MARIA DAILA</t>
  </si>
  <si>
    <t xml:space="preserve">52021000004425</t>
  </si>
  <si>
    <t xml:space="preserve">Material varios según factura A/1090</t>
  </si>
  <si>
    <t xml:space="preserve">52021000004524</t>
  </si>
  <si>
    <t xml:space="preserve">Materiales varios según factura A/1089</t>
  </si>
  <si>
    <t xml:space="preserve">52021000004871</t>
  </si>
  <si>
    <t xml:space="preserve">GRUPO : BINTER TOULOUSE</t>
  </si>
  <si>
    <t xml:space="preserve">52021000004658</t>
  </si>
  <si>
    <t xml:space="preserve">Und. Diseño, organización y desarrollo de Press trip durante 4 días para descubrir los senderos, la cultura y la gastronomía de Gran Canaria, con dos periodistas de la revista Columbus Magazine. Incluye: Transporte, Guía Oficial, Almuerzos; Desayunos; Visitas a Bodegas y Queserías;seguros de RC y de Accidentes. (Fecha de la Actividad:16-17-18 y 19 de octubre del 2021)</t>
  </si>
  <si>
    <t xml:space="preserve">044309656H</t>
  </si>
  <si>
    <t xml:space="preserve">MOLINA*GONZALEZ,RAFAEL</t>
  </si>
  <si>
    <t xml:space="preserve">52021000004566</t>
  </si>
  <si>
    <t xml:space="preserve">Previo programa CBS Tejeda/Acusa/Mirador La Goleta/Vegueta/Guayadeque. (07,45h-21,00h)</t>
  </si>
  <si>
    <t xml:space="preserve">52021000004656</t>
  </si>
  <si>
    <t xml:space="preserve">Press Floor Dvriendt 31/10/2021 Visita Canteras/Auditorio/ Altavista/Santa Catalina/Vegueta</t>
  </si>
  <si>
    <t xml:space="preserve">52021000004867</t>
  </si>
  <si>
    <t xml:space="preserve">Press Trip Israel. Fecha: 03/11/2021 - Pto Mogán/ Pto Rico/ Pasito Blanco/ Meloneras / Dunas Maspalomas</t>
  </si>
  <si>
    <t xml:space="preserve">5202100000497 3</t>
  </si>
  <si>
    <t xml:space="preserve">Vdeos Instagram RoughGuides</t>
  </si>
  <si>
    <t xml:space="preserve">52021000004973</t>
  </si>
  <si>
    <t xml:space="preserve">52021000005008</t>
  </si>
  <si>
    <t xml:space="preserve">Farm Trip Golf - 15-11-2021 Visita Altavista, Vegueta, Auditorio Alfredo Kraus y Playa de Las Canteras</t>
  </si>
  <si>
    <t xml:space="preserve">52021000005014</t>
  </si>
  <si>
    <t xml:space="preserve">Grabación Maspalomas/Amadores/Pto. Mogán 8,30h-18,00h Grabación Triana/ Vegueta/Casa Montesdeoca/PopOlogy/ Peregrina 9,00h-23,00h Grabación Jardín Botánico/Confital/Canteras 9,00h-17,00h</t>
  </si>
  <si>
    <t xml:space="preserve">52021000005018</t>
  </si>
  <si>
    <t xml:space="preserve">Referencia: Fam Trip Irlanda/Juana Rosa Excursión 20/11/2021 Bandama/San Mateo/Parador/Roque Nublo/Bodega Las Tirajanas/Fataga/Aloe Vera/Pto Mogán (9:00-18:00h)</t>
  </si>
  <si>
    <t xml:space="preserve">52021000004657</t>
  </si>
  <si>
    <t xml:space="preserve">7 Menús Restaurante Bodegón Vandama</t>
  </si>
  <si>
    <t xml:space="preserve">044314706P</t>
  </si>
  <si>
    <t xml:space="preserve">CAMBRELENG*ROCA,ALVARO</t>
  </si>
  <si>
    <t xml:space="preserve">52021000004573</t>
  </si>
  <si>
    <t xml:space="preserve">Servicio de Gestión de retirada, destrucción y certificación de documetanción, planchas de impresión, cd y dvd¨s procedentes de PATRONATO DE TURISMO DE GRAN CANARIA( C/ Iris, 1B en Gran Canaria) según albarán 35/2021 de fecha 27.10.21</t>
  </si>
  <si>
    <t xml:space="preserve">52021000004572</t>
  </si>
  <si>
    <t xml:space="preserve">Alquiler de nave industrial situada en la parcela 1, manzana 21-3ª fase del polígono industrial de Arinaga, con frontis a la calle Iris. Destinada a uso de garaje y almacén. Alquiler correspondiente al mes de noviembre-2021</t>
  </si>
  <si>
    <t xml:space="preserve">52021000005010</t>
  </si>
  <si>
    <t xml:space="preserve">Diseño y maquetación documento Real People formato digital</t>
  </si>
  <si>
    <t xml:space="preserve">52021000005020</t>
  </si>
  <si>
    <t xml:space="preserve">Tour día completo (ARC): Arucas, Teror, Cruz de Tejeda, Artenara</t>
  </si>
  <si>
    <t xml:space="preserve">52021000004974</t>
  </si>
  <si>
    <t xml:space="preserve">Servicios Extras vídeo ¿Mucho por vivir-El Dónde¿ para WiZink Center Madrid - Diseño y Animación de "Intro" del spot ¿Mucho por vivir-El Dónde¿ Diseño y Animación de "Intro" del spot ¿Mucho por vivir-El Dónde¿ para WiZink Center Madrid - Derechos musicales para el "Intro" Derechos musicales para el "Intro" del spot ¿Mucho por vivir-El Dónde¿ para WiZink Center Madrid</t>
  </si>
  <si>
    <t xml:space="preserve">52021000004664</t>
  </si>
  <si>
    <t xml:space="preserve">52021000004414</t>
  </si>
  <si>
    <t xml:space="preserve">Asistencia técnica en el desarrollo de campañas de influencer marketing y de redes sociales: definición de acciones, selección de influencers, planificación de contenidos, briefing, seguimiento de campaña, monitorización de perfiles sociales, publicación de contenidos en los canales propios, Asesoramiento de propuestas y colaboraciones y análisis de resultados. - Octubre 2021: 12 horas. Patrocinio Concierto Rauw Alejandro y Campus Virtual</t>
  </si>
  <si>
    <t xml:space="preserve">52021000004646</t>
  </si>
  <si>
    <t xml:space="preserve">Gestión de comunidades digitales de la marca turística Gran Canaria en redes sociales - Septiembre 2021: 4 semanas</t>
  </si>
  <si>
    <t xml:space="preserve">52021000004647</t>
  </si>
  <si>
    <t xml:space="preserve">Gestión de comunidades digitales de la marca turística en Gran Canaria en redes sociales - Octubre 2021: 1 semana.</t>
  </si>
  <si>
    <t xml:space="preserve">52021000004525</t>
  </si>
  <si>
    <t xml:space="preserve">Servicio de guiado privado - Mercado Chino 27/10/2021 Firgas y Azuaje 29/10/2021 Roque Nublo</t>
  </si>
  <si>
    <t xml:space="preserve">52021000004991</t>
  </si>
  <si>
    <t xml:space="preserve">Cliente: TRANSAVIA- SERVICIO DE GUIA PRIVADO Fechas: 19/11/2021 Las Vacas - Agaete - Piscinas Naturales 20/11/2021 Pico de Las Nieves - Roque Nublo - Tejeda - Artenara</t>
  </si>
  <si>
    <t xml:space="preserve">52021000004972</t>
  </si>
  <si>
    <t xml:space="preserve">Campaña Cicloturismo en Gran Canaria (banners+artículos) desde julio a noviembre 2021</t>
  </si>
  <si>
    <t xml:space="preserve">52021000004644</t>
  </si>
  <si>
    <t xml:space="preserve">Derechos de explotación de las ilustraciones ¿Tradición¿ para banners web.</t>
  </si>
  <si>
    <t xml:space="preserve">52021000005031</t>
  </si>
  <si>
    <t xml:space="preserve">Vendita servizi pubblicitari su BC e www.rivistabc.com Pacchetto pubblicitario combinato a forfai</t>
  </si>
  <si>
    <t xml:space="preserve">07280660965</t>
  </si>
  <si>
    <t xml:space="preserve">VISTOSISTAMPI SRL</t>
  </si>
  <si>
    <t xml:space="preserve">52021000004667</t>
  </si>
  <si>
    <t xml:space="preserve">Elaboración de contenidos para el portal turístico grancanaria.com/turismo Octubre 2021 Revisiones y creación de nuevos contenidos - Cenobio de Valerón - Tejeda - Mirador del Pico de los pozos de la Nieve - Dron Eyes (análisis) - Actividades náuticas - Risco Caído</t>
  </si>
  <si>
    <t xml:space="preserve">52021000004421</t>
  </si>
  <si>
    <t xml:space="preserve">Servicio DMC en cenas para "Travel Design" (7¿14 OCT) Grupo 80 pax del turoperador Travel Design (Srbija) requiere servicio de receptivo para cenas en su viaje a Gran Canaria: Gestión de reservas en restaurantes de Gran Canaria (preferiblemente en LPGC) Diseño y aceptación de menú Gestión del pago a restaurantes Coordinación de la asistencia Gestión de facturas al turoperador</t>
  </si>
  <si>
    <t xml:space="preserve">075869084L</t>
  </si>
  <si>
    <t xml:space="preserve">BERNAL*GARRIDO,ROBERTO</t>
  </si>
  <si>
    <t xml:space="preserve">52021000004648</t>
  </si>
  <si>
    <t xml:space="preserve">OCTUBRE. 2021 CONCEPTO: CONTENIDO GRÁFICO PARA NUESTROGRANDESTINO 2º SESIONES FOTOGRAFICAS</t>
  </si>
  <si>
    <t xml:space="preserve">52021000004649</t>
  </si>
  <si>
    <t xml:space="preserve">PRODUCCION Y POSTPRODUCCIÓN PIEZAS VIDEO 1´A 2´PARA SECCIÓN PROMOCIÓN PYMES FAMILIARES EN BLOG / NUESTROGRANDESTINO 1º SESIONES DE VIDEO</t>
  </si>
  <si>
    <t xml:space="preserve">52021000004650</t>
  </si>
  <si>
    <t xml:space="preserve">0CTUBRE. 2021 CONCEPTO: CONTENIDO GRÁFICO PARA SESION APOYO EMPRESA FAMILARES 1º SESIONES FOTOGRAFICAS</t>
  </si>
  <si>
    <t xml:space="preserve">52021000004562</t>
  </si>
  <si>
    <t xml:space="preserve">TRABAJO FOTOGRÁFICO "ISLA MEZCLADA" 1.- Nueva fotografía de retrato de Carolina Díaz Bertrana 2.- Desplazamiento al restaurante 3.- Ejecución fotográfica y post-producción de la imágen.</t>
  </si>
  <si>
    <t xml:space="preserve">078469811K</t>
  </si>
  <si>
    <t xml:space="preserve">GOMEZ*ARISTU,FATIMA</t>
  </si>
  <si>
    <t xml:space="preserve">52021000004762</t>
  </si>
  <si>
    <t xml:space="preserve">Totem 365 discoveries</t>
  </si>
  <si>
    <t xml:space="preserve">52021000004711</t>
  </si>
  <si>
    <t xml:space="preserve">2ª tirada entrevistas RW (7,	8, 9,	10, 11)</t>
  </si>
  <si>
    <t xml:space="preserve">52021000004812</t>
  </si>
  <si>
    <t xml:space="preserve">S EL ROQUE NUBLO &amp; JARDIN BOTANICO &amp; VOLCANES GRAN CANARIA &amp; FRASES - INGLÉS</t>
  </si>
  <si>
    <t xml:space="preserve">52021000004413</t>
  </si>
  <si>
    <t xml:space="preserve">Asistencia técnica durante dos semanas, análisis de perfiles sociales e informes de justificación y conveniencia e idoneidad del Campus Virtual de Rauw Alejandro. Seguimiento de campaña y clipping.</t>
  </si>
  <si>
    <t xml:space="preserve">52021000004423</t>
  </si>
  <si>
    <t xml:space="preserve">Calendario 2022 Gran Canaria ES y EN Diseños anuncios páginas campaña 'DONDE'</t>
  </si>
  <si>
    <t xml:space="preserve">52021000004715</t>
  </si>
  <si>
    <t xml:space="preserve">2 Displays, 3 banners y firmas campaña "Donde"</t>
  </si>
  <si>
    <t xml:space="preserve">52021000005007</t>
  </si>
  <si>
    <t xml:space="preserve">Presentación Power Point FR e imágenes 'Dónde' Lona Madrid campaña 'Dónde' Anuncios prensa y banners Prensa Ibérica Banner Belen de Arena y Revista Traavel Extra</t>
  </si>
  <si>
    <t xml:space="preserve">52021000005055</t>
  </si>
  <si>
    <t xml:space="preserve">Media Sales Revenue Gran Canaria September campaign - Sponsored Article</t>
  </si>
  <si>
    <t xml:space="preserve">103138366</t>
  </si>
  <si>
    <t xml:space="preserve">SECRET ESCAPES LIMITED</t>
  </si>
  <si>
    <t xml:space="preserve">52021000004811</t>
  </si>
  <si>
    <t xml:space="preserve">Collaborazione e rappresentazione in Italia dell¿Ente del Turismo di Gran Canaria; partecipazione e coordinazione fiera TTG di Rimini dal 12 al 15 ottobre con follow-up. Preparazione fam trip per il mese di novembre con EasyMarket con 6 agenti di viaggio e reparazione fam trip con 4 tour operator di outdoor e nautica. Preparazione campagna con il gruppo Alpitour. Gestione piano editoriale e social network, redazione articoli e reportage. Presentazione gastronomica a Torino 21 ottobre</t>
  </si>
  <si>
    <t xml:space="preserve">52021000004779</t>
  </si>
  <si>
    <t xml:space="preserve">TORINO MAGAZINE N. 150 - AUTUNNO 2021 - pagina pubblicitaria</t>
  </si>
  <si>
    <t xml:space="preserve">52021000004424</t>
  </si>
  <si>
    <t xml:space="preserve">Road Show "Destinazione Spagna" 2021</t>
  </si>
  <si>
    <t xml:space="preserve">13119651001</t>
  </si>
  <si>
    <t xml:space="preserve">TRAVEL OPEN DAY SRL</t>
  </si>
  <si>
    <t xml:space="preserve">52021000004552</t>
  </si>
  <si>
    <t xml:space="preserve">- Business ¿ breakfast GRAND CANARIA ¿ on September 24, 2021, Odessa, Ukraine - Accommodation and ticket in Odessa</t>
  </si>
  <si>
    <t xml:space="preserve">52021000004553</t>
  </si>
  <si>
    <t xml:space="preserve">Webinars GRAN CANARIA August 2, 9, 16, 23, 2021 Advertising of the webinar in social media ¿ July - August</t>
  </si>
  <si>
    <t xml:space="preserve">52021000005050</t>
  </si>
  <si>
    <t xml:space="preserve">Azafata de la Feria LTM 2021 Moscu</t>
  </si>
  <si>
    <t xml:space="preserve">52021000004420</t>
  </si>
  <si>
    <t xml:space="preserve">Gran Canaria participation at event 60+ Hudiksvall. 20-21 Okt</t>
  </si>
  <si>
    <t xml:space="preserve">52021000004643</t>
  </si>
  <si>
    <t xml:space="preserve">Gran Canaria - 60+ cooperation 2021 Falun, Uppsala och Vasteras</t>
  </si>
  <si>
    <t xml:space="preserve">556897413201</t>
  </si>
  <si>
    <t xml:space="preserve">GOT GRUPPEN I SVERIGE A.B.</t>
  </si>
  <si>
    <t xml:space="preserve">52021000004992</t>
  </si>
  <si>
    <t xml:space="preserve">Gran Canaria Monter and Participation. Yoga Games Hälsomässa Göteborg 2021. 6-7 Nov Asistencia evento Yoga.</t>
  </si>
  <si>
    <t xml:space="preserve">5590118203</t>
  </si>
  <si>
    <t xml:space="preserve">GIGGER AB</t>
  </si>
  <si>
    <t xml:space="preserve">52021000004662</t>
  </si>
  <si>
    <t xml:space="preserve">Promotion of sport events for kids to be held in Gran Canaria For payments made outside Sweden</t>
  </si>
  <si>
    <t xml:space="preserve">559200002901</t>
  </si>
  <si>
    <t xml:space="preserve">SN NORDIC AB</t>
  </si>
  <si>
    <t xml:space="preserve">52021000005009</t>
  </si>
  <si>
    <t xml:space="preserve">Insercion Revista Profesional Selling Travel 21 (noviembre y diciembre 21).</t>
  </si>
  <si>
    <t xml:space="preserve">574205546</t>
  </si>
  <si>
    <t xml:space="preserve">BMI PUBLISHING LIMITED</t>
  </si>
  <si>
    <t xml:space="preserve">52021000005056</t>
  </si>
  <si>
    <t xml:space="preserve">Marketing Plan 2021 : - Exclusive Medium promotional item &amp; sales Blitz - Slider Homepage - FTI Voyages'B2B website - Slider Homepage - FTI Voyages'B2B booking tool - Single teaser B2C homepage - Facebook Display - Regional Radio Campaign</t>
  </si>
  <si>
    <t xml:space="preserve">62945851996</t>
  </si>
  <si>
    <t xml:space="preserve">FTI VOYAGES SA</t>
  </si>
  <si>
    <t xml:space="preserve">52021000004702</t>
  </si>
  <si>
    <t xml:space="preserve">The invoice refers to tourist promotion "Dia de Gran Canaria" in Arboga Aug-21.</t>
  </si>
  <si>
    <t xml:space="preserve">7211206920</t>
  </si>
  <si>
    <t xml:space="preserve">MALIN DI ZAZZO / MISS HEADDIE</t>
  </si>
  <si>
    <t xml:space="preserve">52021000004761</t>
  </si>
  <si>
    <t xml:space="preserve">Participation TravDay - Package B including 2 nights overnight stay</t>
  </si>
  <si>
    <t xml:space="preserve">855730912B0</t>
  </si>
  <si>
    <t xml:space="preserve">TRAVELMEDIA BV</t>
  </si>
  <si>
    <t xml:space="preserve">52021000004708</t>
  </si>
  <si>
    <t xml:space="preserve">EFD sponsor womens youth tournament</t>
  </si>
  <si>
    <t xml:space="preserve">8645020325</t>
  </si>
  <si>
    <t xml:space="preserve">ELITFOTBOLL DAM, EFD</t>
  </si>
  <si>
    <t xml:space="preserve">52021000004822</t>
  </si>
  <si>
    <t xml:space="preserve">Promotion of Gran Canaria as a tourism and sport destination on Trollhättan Action Week 2021 in Sweden.</t>
  </si>
  <si>
    <t xml:space="preserve">910110519601</t>
  </si>
  <si>
    <t xml:space="preserve">MESMERISE SPORT CONSULTING</t>
  </si>
  <si>
    <t xml:space="preserve">52021000005045</t>
  </si>
  <si>
    <t xml:space="preserve">Menu Press Trip Israel</t>
  </si>
  <si>
    <t xml:space="preserve">52021000004756</t>
  </si>
  <si>
    <t xml:space="preserve">CURSO ON LINE LEY DE CONTRATOS DEL SECTOR PUBLICO</t>
  </si>
  <si>
    <t xml:space="preserve">52021000004981</t>
  </si>
  <si>
    <t xml:space="preserve">ALOJAMIENTO SR.FULD HILLEL DESDE 02.11 HASTA 04.11.21 LA0000167 SERVICIO SOLICITADO POR VALENTIN GONZALES GRUPO INFLUENCERS ISLAELIES 2DIAS 270X2 = 540.00 DESAYUNO</t>
  </si>
  <si>
    <t xml:space="preserve">A35014406</t>
  </si>
  <si>
    <t xml:space="preserve">DUNAOASIS PALACE S.A.</t>
  </si>
  <si>
    <t xml:space="preserve">52021000004982</t>
  </si>
  <si>
    <t xml:space="preserve">ALOJAMIENTO SR.GAILORD NADAV  DESDE 02.11 HASTA 04.11.21 LA0000167 SERVICIO SOLICITADO POR VALENTIN GONZALES GRUPO INFLUENCERS ISLAELIES 2DIAS 220X2 = 440.00 DESAYUNO</t>
  </si>
  <si>
    <t xml:space="preserve">52021000004983</t>
  </si>
  <si>
    <t xml:space="preserve">ALOJAMIENTO SR.MAIMON ROTEM GAVRIEL DESDE 02.11 HASTA 04.11.21 LA0000167 SERVICIO SOLICITADO POR VALENTIN GONZALES GRUPO INFLUENCERS ISLAELIES 2DIAS 220X2 = 440.00 DESAYUNO</t>
  </si>
  <si>
    <t xml:space="preserve">52021000004984</t>
  </si>
  <si>
    <t xml:space="preserve">ALOJAMIENTO SR.MALAMUH DE BORA LAURA DESDE 02.11 HASTA 04.11.21 LA0000167 SERVICIO SOLICITADO POR VALENTIN GONZALES GRUPO INFLUENCERS ISLAELIES 2DIAS 220X2 = 440.00 DESAYUNO</t>
  </si>
  <si>
    <t xml:space="preserve">52021000005002</t>
  </si>
  <si>
    <t xml:space="preserve">ALOJAMIENTO SR.BEN ULIEL OR DESDE 02.11 HASTA 04.11.21 LA0000167 SERVICIO SOLICITADO POR VALENTIN GONZALES GRUPO INFLUENCERS ISLAELIES 2DIAS 220X2 = 440.00 DESAYUNO</t>
  </si>
  <si>
    <t xml:space="preserve">52021000005054</t>
  </si>
  <si>
    <t xml:space="preserve">ALOJAMIENTO SR.COHEN IFAT CHEN  DESDE 02.11 HASTA 04.11.21 LA0000167 SERVICIO SOLICITADO POR VALENTIN GONZALES GRUPO INFLUENCERS ISLAELIES 2DIAS 220X2 = 440.00 DESAYUNO</t>
  </si>
  <si>
    <t xml:space="preserve">52021000004971</t>
  </si>
  <si>
    <t xml:space="preserve">SERVICIO PEDIDO POR PRODUCTO TURÍSTICO ALOJAMIENTO PERIODISTAS ARC DEL 4 AL 7/11/2021</t>
  </si>
  <si>
    <t xml:space="preserve">A35046382</t>
  </si>
  <si>
    <t xml:space="preserve">FATAGA, S.A.</t>
  </si>
  <si>
    <t xml:space="preserve">52021000005017</t>
  </si>
  <si>
    <t xml:space="preserve">Patrocinio Evento AGN</t>
  </si>
  <si>
    <t xml:space="preserve">A35055607</t>
  </si>
  <si>
    <t xml:space="preserve">MASPALOMAS GOLF S.A.</t>
  </si>
  <si>
    <t xml:space="preserve">52021000005040</t>
  </si>
  <si>
    <t xml:space="preserve">Estancia en hotel,PATRONATO DE TURISMO DE G.C.,15/12/2020,15/12/2020</t>
  </si>
  <si>
    <t xml:space="preserve">52021000004777</t>
  </si>
  <si>
    <t xml:space="preserve">Renov. Dominio grancanarianature.com Renov. Dominio grancanarianature.net Renov. Dominio grancanarianature.org Renov. Hosting * PTGC Paquete (incluye ¿Apps FB station1¿) Renov. Dominio rutadelenyesque.com Renov. Dominio estoesgrancanaria.com</t>
  </si>
  <si>
    <t xml:space="preserve">A35464452</t>
  </si>
  <si>
    <t xml:space="preserve">INERZA, S.A.</t>
  </si>
  <si>
    <t xml:space="preserve">52021000005024</t>
  </si>
  <si>
    <t xml:space="preserve">PRESS TRIP-TURISMO DE GRAN CANARIA MERCADO CHINO ZILIANG ZHAN</t>
  </si>
  <si>
    <t xml:space="preserve">A35610666</t>
  </si>
  <si>
    <t xml:space="preserve">SALOBRE GOLF HOTELES, S.A.</t>
  </si>
  <si>
    <t xml:space="preserve">52021000004810</t>
  </si>
  <si>
    <t xml:space="preserve">Alquiler de Box doble en la Feria WTM 2021. 1-3 noviembre.</t>
  </si>
  <si>
    <t xml:space="preserve">A35845593</t>
  </si>
  <si>
    <t xml:space="preserve">PROMOTUR TURISMO CANARIAS S.A.</t>
  </si>
  <si>
    <t xml:space="preserve">52021000004716</t>
  </si>
  <si>
    <t xml:space="preserve">52021000004680</t>
  </si>
  <si>
    <t xml:space="preserve">ASCENSOR Descripción del artículo:	EU Contrato de Ascensores Excellence Mantenimiento de	2021-11-01 a 2021-11-30 Dirección:		EDIFICIO PRESIDENCIA Calle Triana 93 35002 Las Palmas de Gran Canaria Las Palmas</t>
  </si>
  <si>
    <t xml:space="preserve">52021000004407</t>
  </si>
  <si>
    <t xml:space="preserve">Estancia en hotel,DONATIELLO, SILVIA,13/04/2021,15/04/2021</t>
  </si>
  <si>
    <t xml:space="preserve">52021000004678</t>
  </si>
  <si>
    <t xml:space="preserve">Publicidad en Agenttravel</t>
  </si>
  <si>
    <t xml:space="preserve">52021000004554</t>
  </si>
  <si>
    <t xml:space="preserve">difusion para toda España de los atractivos de Mogan como destino turistico promocionando la imagen de Mogan a nivel nacional y fomentando el conocimiento de sus valores como destino turistico. EXPEDIENTE 359499/2021, aplicacion presupuestaria 338/22609, nº operacion 220210006304</t>
  </si>
  <si>
    <t xml:space="preserve">A79126082</t>
  </si>
  <si>
    <t xml:space="preserve">RADIO BLANCA SA</t>
  </si>
  <si>
    <t xml:space="preserve">52021000004986</t>
  </si>
  <si>
    <t xml:space="preserve">PARADOR DE CRUZ DE TEJEDA, MENU PATRONATO 0//8/11/21 SERVICIO SOLICITADO POR CARMEN DIAZ UNIDAD DE PRODUCTO Y MERCADOS</t>
  </si>
  <si>
    <t xml:space="preserve">52021000004774</t>
  </si>
  <si>
    <t xml:space="preserve">52021000004775</t>
  </si>
  <si>
    <t xml:space="preserve">52021000005033</t>
  </si>
  <si>
    <t xml:space="preserve">SUMI06:Climatización SUMI07:Residuos Solidos SUMF02:Suministro Agua TELE06:Utl.línea centralita Analóg/Digital Aena TELE03:Utilización pares telefónicos de Aena</t>
  </si>
  <si>
    <t xml:space="preserve">52021000004709</t>
  </si>
  <si>
    <t xml:space="preserve">PUBLICIDAD OCTUBRE / HOMBRES G</t>
  </si>
  <si>
    <t xml:space="preserve">A86886462</t>
  </si>
  <si>
    <t xml:space="preserve">IMPULSA EVENTOS E INTALACIONES SA</t>
  </si>
  <si>
    <t xml:space="preserve">52021000004416</t>
  </si>
  <si>
    <t xml:space="preserve">Evento Press Trip Oet Paris</t>
  </si>
  <si>
    <t xml:space="preserve">B01898352</t>
  </si>
  <si>
    <t xml:space="preserve">ANDNOR RESTAURACION SLU</t>
  </si>
  <si>
    <t xml:space="preserve">52021000004663</t>
  </si>
  <si>
    <t xml:space="preserve">PRESS TRIP PRO SAILING</t>
  </si>
  <si>
    <t xml:space="preserve">52021000004669</t>
  </si>
  <si>
    <t xml:space="preserve">Press Trip "walking"</t>
  </si>
  <si>
    <t xml:space="preserve">52021000005025</t>
  </si>
  <si>
    <t xml:space="preserve">Viaje de Familiarización Revista FVW 15 pax</t>
  </si>
  <si>
    <t xml:space="preserve">52021000005026</t>
  </si>
  <si>
    <t xml:space="preserve">grupo de influencers chinos de septiembre</t>
  </si>
  <si>
    <t xml:space="preserve">52021000004703</t>
  </si>
  <si>
    <t xml:space="preserve">Servicio solicitado por la Unidad de Publicidad y Marketing. Concepto: Gestión, planificación y dinamización de los perfiles sociales profesionales del Patronato de Turismo de Gran Canaria, desde el 1 al 31 de octubre de 2021. Asesoramiento permanente en comunicación y reputación online.</t>
  </si>
  <si>
    <t xml:space="preserve">52021000004653</t>
  </si>
  <si>
    <t xml:space="preserve">Fichas técnicas de los principales TT.OO y aerolíneas de Israel  post COVID19 y perspectivas para 2022</t>
  </si>
  <si>
    <t xml:space="preserve">52021000004654</t>
  </si>
  <si>
    <t xml:space="preserve">Traducción al hebreo de artículo de la entrevista realizada al Consejero de Turismo de Gran Canaria para su publicación en el medio israelí Passport News</t>
  </si>
  <si>
    <t xml:space="preserve">52021000005006</t>
  </si>
  <si>
    <t xml:space="preserve">Mercado Israelí. Restaurante La Bodega 1890 (8 comensales x 63.23 euros)¿ Persona contacto: Valentín González. 01/11/2021 BEBIDA Mercado Israelí. Restaurante La Bodega 1890 (8 comensales x 63.23 euros)¿ Persona contacto: Valentín González. 01/11/2021 COMIDA</t>
  </si>
  <si>
    <t xml:space="preserve">52021000004556</t>
  </si>
  <si>
    <t xml:space="preserve">PATROCINIO SILVER CONGRESO ANUAL AGENTE DE VIAJES 2021 Ref: GRAN CANARIA</t>
  </si>
  <si>
    <t xml:space="preserve">52021000004568</t>
  </si>
  <si>
    <t xml:space="preserve">TURISMO DE GRAN CANARIA TURISMO DE GRAN CANARIA TURISMO DE GRAN CANARIA TURISMO DE GRAN CANARIA TURISMO DE GRAN CANARIA TURISMO DE GRAN CANARIA TURISMO DE GRAN CANARIA TURISMO DE GRAN CANARIA TURISMO DE GRAN CANARIA TURISMO DE GRAN CANARIA TURISMO DE GRAN CANARIA TURISMO DE GRAN CANARIA TURISMO DE GRAN CANARIA TURISMO DE GRAN CANARIA</t>
  </si>
  <si>
    <t xml:space="preserve">B15011950</t>
  </si>
  <si>
    <t xml:space="preserve">RADIO CORUÑA SL</t>
  </si>
  <si>
    <t xml:space="preserve">52021000004569</t>
  </si>
  <si>
    <t xml:space="preserve">ACCION DE MARKETING Y COMUNICACION EN ACCION DE TURISMO ACTIVO DE SEPTIEMBRE-OCTUBRE 2021 PARA GRAN CANARIA EN LA REVISTA DIGITAL KISSTHEMOUNTAIN. SERVICIO PEDIDO POR PRODUCTO TURISTICO-SARP ARENCIBIA.</t>
  </si>
  <si>
    <t xml:space="preserve">52021000004752</t>
  </si>
  <si>
    <t xml:space="preserve">PACK 6u MEDIOECOPASTA 2C REF. 605067/605042 BOTE 1 LT. MASSLIMP VIRCOL C/PULVERIZADO Ref.: L6400041</t>
  </si>
  <si>
    <t xml:space="preserve">52021000004862</t>
  </si>
  <si>
    <t xml:space="preserve">HABITACION Y DESAYUNO</t>
  </si>
  <si>
    <t xml:space="preserve">B35039882</t>
  </si>
  <si>
    <t xml:space="preserve">MONATEL SOCIEDAD RESPONSABILIDAD LIMITADA</t>
  </si>
  <si>
    <t xml:space="preserve">52021000004863</t>
  </si>
  <si>
    <t xml:space="preserve">52021000004864</t>
  </si>
  <si>
    <t xml:space="preserve">52021000004865</t>
  </si>
  <si>
    <t xml:space="preserve">52021000004866</t>
  </si>
  <si>
    <t xml:space="preserve">52021000005027</t>
  </si>
  <si>
    <t xml:space="preserve">BLANCO ALTITUD 1318 COSECHA 2020 VISITA A LA BODEGA CON DEGUSTACION</t>
  </si>
  <si>
    <t xml:space="preserve">B35092196</t>
  </si>
  <si>
    <t xml:space="preserve">BODEGAS BENTAYGA 1985, SL</t>
  </si>
  <si>
    <t xml:space="preserve">52021000004418</t>
  </si>
  <si>
    <t xml:space="preserve">PRINTER 40 ALMOHADILLA E/40 SELLOS</t>
  </si>
  <si>
    <t xml:space="preserve">5202100000475 1</t>
  </si>
  <si>
    <t xml:space="preserve">ESPUMA CANULA POLIURETANO 750 ML PROFOAM XYLAZEL SOL LASUR HIDROFUGANTE PINO 750 MAJESTIC RAD MATE JOTUN NEGRO 750 C.L. GRASA LITIO MULTIUSO 400 ML AMBROSOL HAMMERITE LISO BRILLANTE VERDE 750CC. PALETINA M/NARANJA 2"     50MM. PALETINA M/NARANJA 1" 25MM. PALETINA M/NARANJA 1,5" 40MM. COPIA LLAVES ACERO PLASTICO BURBUJAS ROLLO 1.6X150M DISCO INOX PINK BULL LATA 10 UDS EXTRAFI - 115X1 KG ALAMBRE NEGRO 1,5MM.</t>
  </si>
  <si>
    <t xml:space="preserve">52021000004751</t>
  </si>
  <si>
    <t xml:space="preserve">5202100000441 7</t>
  </si>
  <si>
    <t xml:space="preserve">VINILO MADERA EBANO SILHOUETTE 9Yquot;X72 CALCULADORA MTL 125X165 12 DIGITOS VINILO MADERA EBANO SILHOUETTE 9Yquot;X72 FORRO ADHESIVO 0.50X3 M.SADIP. MARR AGENDA ESPIRAL PLUS 155X213 DP POLKA DOTS DOSSIER FASTENER FOL.ROJO GRAFOPLA DOSSIER FASTENER FOLIO AZUL GRAFOPLAS</t>
  </si>
  <si>
    <t xml:space="preserve">52021000004417</t>
  </si>
  <si>
    <t xml:space="preserve">52021000004985</t>
  </si>
  <si>
    <t xml:space="preserve">TACO BUFFET (CALENDARIO) 8X12 AÑO BOLSA DE PAPEL RECICLADO GRANDE 32CM AGENDA FINOCAM LISA FA5 SV APAISADA NEGRO AGENDA FINOCAM LISA FA5 DP NEGRO</t>
  </si>
  <si>
    <t xml:space="preserve">5202100000498 5</t>
  </si>
  <si>
    <t xml:space="preserve">52021000004718</t>
  </si>
  <si>
    <t xml:space="preserve">RUTA FURGÓN 999999.00 Tr KG. ADICIONAL KILÓMETROS</t>
  </si>
  <si>
    <t xml:space="preserve">52021000004666</t>
  </si>
  <si>
    <t xml:space="preserve">22/10/21 TRASLADO AEROPUERTO A HOTEL AC Y LLEVARLOS A CENAR 23/10/21 DISPOSICION DESDE LAS 16:00 A 23:00. VISITA A LAS PALMAS Y CENA EN BANDAMA 24/10/21 DISPOSICION DE 09:00 A 19:30 RUTA NORTE, TEJEDA ARTENARA 25/10/21 DISPOCION DE 08:30 A 20:00 RUTA SUR MASPALOMAS - MOGAN 26/10/21 TRASLADO AL AEROPUERTO. GRUPO OET PARIS. PEDIDO POR CARMEN DIAZ</t>
  </si>
  <si>
    <t xml:space="preserve">52021000004719</t>
  </si>
  <si>
    <t xml:space="preserve">16/10/21 TRASLADO AEROPUERTO-PLAYA DEL INGLES Y DISPOSICIÓN DESDE LAS 18:00 A 20:_15 17/10/21 DISPOSICION DESDE LAS 09:00 A 19:00 VISITAR MOYA-AGAETE Y REGRESO A PLAYA DEL INGLES 18/10/21 DISPOSICION DESDE LAS 09:00 A 19:00 VISITAR ROQUE NUBLO Y LAS PALMAS 19/10/21 DISPOSICION DESDE LAS 09:00 A 11:30 TRASLADO DESDE PLAYA DEL INGLES A PTO. RICO Y REGRESO AL AEROPUERTO .GRUPÒ POCOYO PEDIDO POR MARIFE DE LEÓN</t>
  </si>
  <si>
    <t xml:space="preserve">52021000005046</t>
  </si>
  <si>
    <t xml:space="preserve">26/10/21 TRASLADO AEROPUERTO- SALOBRE GOLF 27/10/21 DISPOSICION DESDE LAS 10.30 A 20:30 VISITAR ANFI Y SENDERIOSMO EN FIRGAS 28/10/21 DISPOSICION DE 09:00 A 15:30 VISITAR MASPALOMAS Y LAS PALMAS, 22:30 TRASLADO LAS PALMAS-SALOBRE 29/10/21 DISPOSION DESDE LAS 09:00 A 22:00. PASEO EN BARCO Y SENDERISMO EN TEJEDA 30/10/21 TRASLADO DESDE EL SALOBRE- AGAETE.GRUPO INFLUENCER CHINOS. PEDIDO POR VALENTIN GONZALEZ</t>
  </si>
  <si>
    <t xml:space="preserve">52021000004872</t>
  </si>
  <si>
    <t xml:space="preserve">Act. Septiembre 2021</t>
  </si>
  <si>
    <t xml:space="preserve">B35462944</t>
  </si>
  <si>
    <t xml:space="preserve">SCUBA SUR, SL</t>
  </si>
  <si>
    <t xml:space="preserve">52021000004530</t>
  </si>
  <si>
    <t xml:space="preserve">PATROCINIO "FERIA KM.0 GRAN CANARIA" CELEBRADA EL 16 Y 17 DE OCTUBRE EN LAS PALMAS DE GRAN CANARIA</t>
  </si>
  <si>
    <t xml:space="preserve">52021000004823</t>
  </si>
  <si>
    <t xml:space="preserve">Patrocinio publicitario del Patronato de Turismo de Gran Canaria para la XXVI Edición de MASDANZA, Festival Internacional de Danza Contemporánea de Canarias. Servicio pedido por Producto Turístico - Mary Fé de León</t>
  </si>
  <si>
    <t xml:space="preserve">B35579051</t>
  </si>
  <si>
    <t xml:space="preserve">QUE TAL ESTAS, S.L.</t>
  </si>
  <si>
    <t xml:space="preserve">52021000004821</t>
  </si>
  <si>
    <t xml:space="preserve">9 pers. Agentes de Viajes de Pamplona Servicio solicitado Valentín González 9 pax desglose: Pan Pan bizcochado 1/2 Ración queso tierno 1/2 Ración queso semi Papas arrugadas con mojo Agua S/G 1.5L. Jarra abocado semidulce Cerveza Dorada Especial</t>
  </si>
  <si>
    <t xml:space="preserve">52021000004874</t>
  </si>
  <si>
    <t xml:space="preserve">Estancia en nave almacenamiento guardamuebles del PIT Maspalomas OCTUBRE 2021</t>
  </si>
  <si>
    <t xml:space="preserve">52021000004988</t>
  </si>
  <si>
    <t xml:space="preserve">Biofloor limpiador Perfumado  10L. Bsa. Basura 90x120 galga 160 Comunidad Bsa. Basura 52x60 20 serv. negra Bsa. Basura 52x60 20 serv. negra Bsa. Basura 60x90 papelera 10serv.</t>
  </si>
  <si>
    <t xml:space="preserve">52021000005058</t>
  </si>
  <si>
    <t xml:space="preserve">PATROCINIO NIGHTRUN LAS PALMAS DE GRAN CANARIA 2021</t>
  </si>
  <si>
    <t xml:space="preserve">B35781160</t>
  </si>
  <si>
    <t xml:space="preserve">D.G. EVENTOS, S.L.</t>
  </si>
  <si>
    <t xml:space="preserve">52021000004859</t>
  </si>
  <si>
    <t xml:space="preserve">VEHICULO DE ALQUILER DOLIITADO POR EL TECNICO VLENTIN GONZALEZ ARA EL SR. CARLOS VELEZ , DESDE EL 26 AL 30-10   AMBOS INCLUIDOS.</t>
  </si>
  <si>
    <t xml:space="preserve">52021000004861</t>
  </si>
  <si>
    <t xml:space="preserve">GRUPO PAMPLONA</t>
  </si>
  <si>
    <t xml:space="preserve">52021000005022</t>
  </si>
  <si>
    <t xml:space="preserve">27  PAX  almuerzos degustación GRUPO  LUXEMBURGO</t>
  </si>
  <si>
    <t xml:space="preserve">52021000004827</t>
  </si>
  <si>
    <t xml:space="preserve">Envío de brutos del Archivo de video a terceros "Ref. Congreso Convention Bureau" Solicitado por Cristina Santana el 14 de junio Envío de brutos del Archivo de video a terceros "Pasarela Berlin Moda" Solicitado por Cristina Santana 2 agosto Envío de brutos del Archivo de video a terceros "5º FESTIVAL INTERCULTURAL DE GRAN CANARIA 2021" solicitado por Paula Schlueter el 23 de septiembre Envío de brutos del Archivo de video a terceros "Hidden Canary Islands en Estados Unidos" solicitado por Pau</t>
  </si>
  <si>
    <t xml:space="preserve">52021000004411</t>
  </si>
  <si>
    <t xml:space="preserve">Alojamiento en CR El Mimo periodistas</t>
  </si>
  <si>
    <t xml:space="preserve">B35993864</t>
  </si>
  <si>
    <t xml:space="preserve">ARTENARA NATURALEZA TURISMO RURAL, S.L.</t>
  </si>
  <si>
    <t xml:space="preserve">52021000005042</t>
  </si>
  <si>
    <t xml:space="preserve">OCTUBRE 2021 SERVICIO DE APOYO LEY 9/2017 DE CONTRATOS DEL SECTOR PÚBLICO: SERVICIO DE REMOTO EN EL USO DE LA PLATAFORMA DE CONTRATACIÓN DEL SECTOR PÚBLICO</t>
  </si>
  <si>
    <t xml:space="preserve">52021000005029</t>
  </si>
  <si>
    <t xml:space="preserve">Actualizacion del cuadro de mandos d ela Encuesta sobre gasto Turístico del T3-21. Publicación de los libros de trabajo con los datos del tercer trimestre de 2021</t>
  </si>
  <si>
    <t xml:space="preserve">52021000005041</t>
  </si>
  <si>
    <t xml:space="preserve">5202100000504 1</t>
  </si>
  <si>
    <t xml:space="preserve">52021000004753</t>
  </si>
  <si>
    <t xml:space="preserve">Software Mabrian Technologies. Suscripción mensual a Mabrian Technologies. Cuota noviembre 2021 (8/9). Factura no sujeta a IVA. Art. 69 y 70 LIVA. Inversión del sujeto pasivo.</t>
  </si>
  <si>
    <t xml:space="preserve">52021000005028</t>
  </si>
  <si>
    <t xml:space="preserve">PUBLICIDAD GRAN CANARIA REVISTA LECTURAS Y SEMANA  Servicio pedido por Producto turístico- CARMEN DIAZ</t>
  </si>
  <si>
    <t xml:space="preserve">52021000004408</t>
  </si>
  <si>
    <t xml:space="preserve">SERVICIO DIA 10/10/2021 COLABORACION CON RODAJE DEL PROGRAMA DE TV FRANCESA MARIES AU PREMIER REGARD. Servicio solicitado por Carmen Diaz ACTIVIDAD PARASAILING</t>
  </si>
  <si>
    <t xml:space="preserve">52021000004998</t>
  </si>
  <si>
    <t xml:space="preserve">ALMUERZO DIA 25/10/21 EN MAROA VIAJE DE PRENSA OET DE PARIS. Servicio solicitado por Carmen Díaz</t>
  </si>
  <si>
    <t xml:space="preserve">52021000004701</t>
  </si>
  <si>
    <t xml:space="preserve">52021000004987</t>
  </si>
  <si>
    <t xml:space="preserve">Campaña turística en los programas El Espejo Canario y Centro Urbano. Emisión de 2 cuñas diarias de lunes a viernes durante el programa en directo El Espejo Canario, 2 cuñas diarias de lunes a viernes, y 1 más los viernes de la Tertulia, en el programa en directo Centro Urbano y 3 cuñas diarias de lunes a domingo durante la Programación Musical. Seguimiento y tratamiento de la información con entrevistas puntuales en la Tertulia Turística del programa Centro Urbano. " entrevistas en el programa</t>
  </si>
  <si>
    <t xml:space="preserve">52021000004565</t>
  </si>
  <si>
    <t xml:space="preserve">98/2021</t>
  </si>
  <si>
    <t xml:space="preserve">52021000004755</t>
  </si>
  <si>
    <t xml:space="preserve">LIMPIEZA DE SUS CONTENEDORES DE LOS CENTROS MANAGUA Y TRIANA PERIODO OCTUBRE</t>
  </si>
  <si>
    <t xml:space="preserve">52021000004873</t>
  </si>
  <si>
    <t xml:space="preserve">CIT Direccion Obra 2</t>
  </si>
  <si>
    <t xml:space="preserve">B76200971</t>
  </si>
  <si>
    <t xml:space="preserve">ARQUITECTURA ANCA S.L.P.</t>
  </si>
  <si>
    <t xml:space="preserve">52021000005043</t>
  </si>
  <si>
    <t xml:space="preserve">Espacios publicitarios baner en web y newsletter octubre 2021</t>
  </si>
  <si>
    <t xml:space="preserve">52021000005044</t>
  </si>
  <si>
    <t xml:space="preserve">Publicación de notas de prensa octubre 2021Para</t>
  </si>
  <si>
    <t xml:space="preserve">52021000004826</t>
  </si>
  <si>
    <t xml:space="preserve">VIDEO IN READ - REINO UNIDO OCT-NOV  2021</t>
  </si>
  <si>
    <t xml:space="preserve">B76245018</t>
  </si>
  <si>
    <t xml:space="preserve">OPAGEN COMUNICATION SL</t>
  </si>
  <si>
    <t xml:space="preserve">52021000004419</t>
  </si>
  <si>
    <t xml:space="preserve">AVER SPEAKERPHONE FONE 540 FONESTAR PROL.USB CAT6</t>
  </si>
  <si>
    <t xml:space="preserve">B76256056</t>
  </si>
  <si>
    <t xml:space="preserve">SPEKTRA TECNOLOGICA S.L.</t>
  </si>
  <si>
    <t xml:space="preserve">52021000004776</t>
  </si>
  <si>
    <t xml:space="preserve">52021000004655</t>
  </si>
  <si>
    <t xml:space="preserve">52021000005053</t>
  </si>
  <si>
    <t xml:space="preserve">Alojamiento MP Sr.Kai Thomas Bomkes del 091121 al 101121</t>
  </si>
  <si>
    <t xml:space="preserve">52021000004820</t>
  </si>
  <si>
    <t xml:space="preserve">COMIDA DE TRABAJO.COMIDA DE LA CARTA3 PERSONAS.TECNICO DE PATRONATO VALENTIN GONZALEZ . MERCADO CHINO</t>
  </si>
  <si>
    <t xml:space="preserve">B76336791</t>
  </si>
  <si>
    <t xml:space="preserve">SANVRIE VRIESAN, S.L.</t>
  </si>
  <si>
    <t xml:space="preserve">52021000004523</t>
  </si>
  <si>
    <t xml:space="preserve">Actuación en Casa Montesdeoca con David Quevedo - JOSE CARLOS CEJUDO RODRIGUEZ</t>
  </si>
  <si>
    <t xml:space="preserve">B76339878</t>
  </si>
  <si>
    <t xml:space="preserve">ACTURA, ARTE Y COMUNICACION, S.L.</t>
  </si>
  <si>
    <t xml:space="preserve">52021000004640</t>
  </si>
  <si>
    <t xml:space="preserve">Informe ROI GC Marathon Informe ROI Event Walking Festival Informe ROI Epic Gran Canaria Informe ROI Belen de Arena</t>
  </si>
  <si>
    <t xml:space="preserve">52021000004641</t>
  </si>
  <si>
    <t xml:space="preserve">Publicidad Periódico Its Gran Canaria - octubre</t>
  </si>
  <si>
    <t xml:space="preserve">52021000005037</t>
  </si>
  <si>
    <t xml:space="preserve">Almuerzo Rest. Texeda grupo mercado israelí</t>
  </si>
  <si>
    <t xml:space="preserve">52021000004754</t>
  </si>
  <si>
    <t xml:space="preserve">ALQULER DE MAQUINARIA Y EQUIPO DE COCINA PARA CONGRESO MADRID FUSION</t>
  </si>
  <si>
    <t xml:space="preserve">B76355072</t>
  </si>
  <si>
    <t xml:space="preserve">EQUIPATEL INSULAR, SOCIEDAD LIMITADA</t>
  </si>
  <si>
    <t xml:space="preserve">52021000005065</t>
  </si>
  <si>
    <t xml:space="preserve">Publirreportaje de Gran Canaria en la revista Shangay Voyager nº 29 Servicio pedido por Producto turístico</t>
  </si>
  <si>
    <t xml:space="preserve">B81588444</t>
  </si>
  <si>
    <t xml:space="preserve">EDITORIAL IMANI, S.L.</t>
  </si>
  <si>
    <t xml:space="preserve">52021000004529</t>
  </si>
  <si>
    <t xml:space="preserve">Reserva para Tereza Janíková, del miércoles 07/08 al miércoles 14/08 de 2019 en régimen de desayuno-almuerzo y cena solicitado por Noelia Medina, con tarifa de habitacion de 80¿ + IGIC por noche y comidas a 15.98¿ igic incluido por servicio</t>
  </si>
  <si>
    <t xml:space="preserve">B85294650</t>
  </si>
  <si>
    <t xml:space="preserve">HOTEL PROYECT TREINTA Y SEIS S.L.</t>
  </si>
  <si>
    <t xml:space="preserve">52021000004559</t>
  </si>
  <si>
    <t xml:space="preserve">26-04-2021 TRASLADO AEROPUERTO AL HOTEL REINA ISABEL 27-04-2021 DISPOSICIÓN DESDE LAS 9:00h HASTA LAS 21:30h 28-04-2021 DISPOSICIÓN DESDE LAS 9:00H HASTA LAS 21.00H 29-04-2021 DISPOSICIÓN DESDE LAS 9:00H HASTA LAS 18.00H 30-04-2021 TRASLADO HOTEL REINA ISABEL AL AEROPUERTO. REF.PRESS TRIP BELL EUROPA. PEDIDO POR MARIFÉ DE LEÓN.</t>
  </si>
  <si>
    <t xml:space="preserve">52021000004679</t>
  </si>
  <si>
    <t xml:space="preserve">Inserción Publicitaria Equinoccio Primavera 2021</t>
  </si>
  <si>
    <t xml:space="preserve">B95789020</t>
  </si>
  <si>
    <t xml:space="preserve">ARRIGUNAGA EDITORIAL SL</t>
  </si>
  <si>
    <t xml:space="preserve">52021000005016</t>
  </si>
  <si>
    <t xml:space="preserve">52021000004860</t>
  </si>
  <si>
    <t xml:space="preserve">VI Ferias de Turismo Activo 2021. Actividades, coordinación de actividades, produción y oficina técnica</t>
  </si>
  <si>
    <t xml:space="preserve">G35765015</t>
  </si>
  <si>
    <t xml:space="preserve">ASOCIACION ACTIVA CANARIAS ASOC. CANARIA DE TURISMO ACTIVO</t>
  </si>
  <si>
    <t xml:space="preserve">52021000004412</t>
  </si>
  <si>
    <t xml:space="preserve">PATROCINIO DE LA XXXIII FERIA DEL LIBRO 2021</t>
  </si>
  <si>
    <t xml:space="preserve">G76080712</t>
  </si>
  <si>
    <t xml:space="preserve">ASOCIACION JAB INICIATIVAS CULTURALES</t>
  </si>
  <si>
    <t xml:space="preserve">52021000004560</t>
  </si>
  <si>
    <t xml:space="preserve">PATROCINIO DEL EVENTO DE PÁDEL "FIP RISE MASPALOMAS GRAN CANARIA"</t>
  </si>
  <si>
    <t xml:space="preserve">G76136753</t>
  </si>
  <si>
    <t xml:space="preserve">CLUB VOLEIBOL PLAYA CHUGUI PEREZ</t>
  </si>
  <si>
    <t xml:space="preserve">52021000005057</t>
  </si>
  <si>
    <t xml:space="preserve">PATROCINIO EVENTO BEYOND THE COAST SKY TOUR GC</t>
  </si>
  <si>
    <t xml:space="preserve">G76350826</t>
  </si>
  <si>
    <t xml:space="preserve">ASOCIACION DEPORTIVA CULTURA MAX SPORTS</t>
  </si>
  <si>
    <t xml:space="preserve">52021000004668</t>
  </si>
  <si>
    <t xml:space="preserve">52021000005015</t>
  </si>
  <si>
    <t xml:space="preserve">Participación de Germán López en el programa USA Hidden Canary Islands 21. Técnico responsable:  Juan Rosa Alemán.</t>
  </si>
  <si>
    <t xml:space="preserve">J76007970</t>
  </si>
  <si>
    <t xml:space="preserve">JEITO, S.C.P.</t>
  </si>
  <si>
    <t xml:space="preserve">52021000004824</t>
  </si>
  <si>
    <t xml:space="preserve">Azafata Stand Gran Canaria en la Feria WTM-2021 Londres, del 1 a 3 noviembre de 2021</t>
  </si>
  <si>
    <t xml:space="preserve">PAI885244</t>
  </si>
  <si>
    <t xml:space="preserve">AFONSO*FERNANDEZ,MARTA</t>
  </si>
  <si>
    <t xml:space="preserve">52021000004712</t>
  </si>
  <si>
    <t xml:space="preserve">Traducción texto español al inglés: ¿Contenido IslaMezclada 2021¿</t>
  </si>
  <si>
    <t xml:space="preserve">52021000004815</t>
  </si>
  <si>
    <t xml:space="preserve">Traducciones textos español al inglés: ¿Protección de datos¿ (217) ¿Traducción firmas¿ (12) ¿Cambio nombre Patronato¿ (3) ¿Dossier Prensa 2021¿ (7,988)</t>
  </si>
  <si>
    <t xml:space="preserve">52021000005036</t>
  </si>
  <si>
    <t xml:space="preserve">Traducción texto español al inglés: ¿Actualización de biografía: Chefs de IslaMezclada¿</t>
  </si>
  <si>
    <t xml:space="preserve">52021000004782</t>
  </si>
  <si>
    <t xml:space="preserve">EL ROQUE NUBLO &amp; JARDIN BOTANICO &amp; VOLCANES GRAN CANARIA &amp; FRASES - ALEMAN</t>
  </si>
  <si>
    <t xml:space="preserve">52021000004813</t>
  </si>
  <si>
    <t xml:space="preserve">TRADUCCION SPOT - ITALIANO</t>
  </si>
  <si>
    <t xml:space="preserve">52021000004868</t>
  </si>
  <si>
    <t xml:space="preserve">Press Trip Binter-Toulouse - Grupo 5 periodistas Realización de varias excursiones en los días 06, 07 y 08 de noviembre de 2021</t>
  </si>
  <si>
    <t xml:space="preserve">52021000005013</t>
  </si>
  <si>
    <t xml:space="preserve">Excursión Domingo 21/11/2021 (6 horas) (10:00--&gt;16:00)</t>
  </si>
  <si>
    <t xml:space="preserve">52021000004757</t>
  </si>
  <si>
    <t xml:space="preserve">Gestiones y presentación la feria LTM Moscú, Mantenimiento las redes sociales en ruso, Traducciones novedades e artículos de la página oficial PTGC para las redes sociales, Videoreportage para las redes sociales en ruso</t>
  </si>
  <si>
    <t xml:space="preserve">52021000004804</t>
  </si>
  <si>
    <t xml:space="preserve">Gastos suplidos del viaje para las ferias LTM Kiev y BB Odessa.</t>
  </si>
  <si>
    <t xml:space="preserve">52021000004563</t>
  </si>
  <si>
    <t xml:space="preserve">Embajador Gran Canaria - Programa CBS ¿Hidden Gran Canaria¿</t>
  </si>
  <si>
    <t xml:space="preserve">52021000004989</t>
  </si>
  <si>
    <t xml:space="preserve">Excursiones ¿Periodista de Tom on Tour¿ 10.11.2021 Visita a Las Palmas de Gran Canaria 11.11.2021 Visita al centro de la isla</t>
  </si>
  <si>
    <t xml:space="preserve">52021000004567</t>
  </si>
  <si>
    <t xml:space="preserve">4 Clases de alemán, nivel intermedio 5 Clases de alemán, nivel avanzado</t>
  </si>
  <si>
    <t xml:space="preserve">52021000004564</t>
  </si>
  <si>
    <t xml:space="preserve">Clases de francés nivel medio y avanzado. Meses septiembre y octubre.</t>
  </si>
  <si>
    <t xml:space="preserve">52021000004781</t>
  </si>
  <si>
    <t xml:space="preserve">EL ROQUE NUBLO &amp; JARDIN BOTANICO - FRANCES</t>
  </si>
  <si>
    <t xml:space="preserve">52021000004645</t>
  </si>
  <si>
    <t xml:space="preserve">3 Headers para el site profesional 3 Adaptaciones para Facebook</t>
  </si>
  <si>
    <t xml:space="preserve">Y5714834S</t>
  </si>
  <si>
    <t xml:space="preserve">GONZALEZ*HERNANDEZ,HANSEL NOMAR</t>
  </si>
  <si>
    <t xml:space="preserve">52021000005242</t>
  </si>
  <si>
    <t xml:space="preserve">OBJETO: traducción por encargos sueco/alemán textos sobre chefs y restaurantes.</t>
  </si>
  <si>
    <t xml:space="preserve">52021000005417</t>
  </si>
  <si>
    <t xml:space="preserve">Traducción por encargos f. office sueco, alemán, francés e inglés. Plantillas y respuestas atención al cliente</t>
  </si>
  <si>
    <t xml:space="preserve">52021000005628</t>
  </si>
  <si>
    <t xml:space="preserve">Servicio de guía oficial de turismo -Servicio solicitado por Mary Fé de León -Datos del servicio: -Guía Oficial para Press Trip revista Bell Europa. - 27 Abril: Risco Caído, Acusa y Bentayga - 28 Abril: Cañada de Los Gatos, Arteara, Balos y 4 Puertas - 29 Abril: Cueva Pintada, Cenobio Valerón y Vegueta-Triana Precio unitario de cada jornada: 150 euros Total por 3 jornadas: 450 euros</t>
  </si>
  <si>
    <t xml:space="preserve">003906647M</t>
  </si>
  <si>
    <t xml:space="preserve">BERNAL*MONROBE,GUILLERMO</t>
  </si>
  <si>
    <t xml:space="preserve">52021000005741</t>
  </si>
  <si>
    <t xml:space="preserve">Servicio de guía oficial de turismo -Servicio solicitado por Juana Rosa Alemán -Datos del servicio: -Guía Oficial para Fam Trip Travel Counsellors. - 29 Noviembre: Ruta Vegueta y Triana, Parador - 30 Noviembre: Ruta senderismo interpretado amanecer en Parador, Ventana Nublo, Bodega las Tirajanas y Aloe Fataga.</t>
  </si>
  <si>
    <t xml:space="preserve">52021000005742</t>
  </si>
  <si>
    <t xml:space="preserve">Servicio de guía oficial de turismo -Servicio solicitado por Juana Rosa Alemán -Datos del servicio: -Guía Oficial y 2 figurantes en pieza de vídeo promocional para Rough Guides. - 28 Julio: Ruta Presas Artenara, Acusa, Artenara, Bentayga, Tejeda, Parador</t>
  </si>
  <si>
    <t xml:space="preserve">52021000005422</t>
  </si>
  <si>
    <t xml:space="preserve">Cena famtrip Binter Lille 23/11/2021 (se adjunta comanda) 7 menús a 30¿, IGIC incluido</t>
  </si>
  <si>
    <t xml:space="preserve">5202100000505 1</t>
  </si>
  <si>
    <t xml:space="preserve">52021000005226</t>
  </si>
  <si>
    <t xml:space="preserve">5 MENÚS</t>
  </si>
  <si>
    <t xml:space="preserve">52021000005367</t>
  </si>
  <si>
    <t xml:space="preserve">Cena Grupo Italianos - 4 MENÚS A 25 c/u</t>
  </si>
  <si>
    <t xml:space="preserve">52021000005474</t>
  </si>
  <si>
    <t xml:space="preserve">Almuerzo Grupo Travel Councellor 9PAX A 25¿</t>
  </si>
  <si>
    <t xml:space="preserve">52021000005236</t>
  </si>
  <si>
    <t xml:space="preserve">Reportaje al mirador del Puerto de Mogán. Imágenes para el portal web, libre de derechos, bajo cualquier soporte y por tiempo indefinido: Entrega 17 imágenes en alta resolución</t>
  </si>
  <si>
    <t xml:space="preserve">042734985L</t>
  </si>
  <si>
    <t xml:space="preserve">GONCALVES*OJEDA,ANTONIO ERNESTO</t>
  </si>
  <si>
    <t xml:space="preserve">52021000005694</t>
  </si>
  <si>
    <t xml:space="preserve">Pascuas grandes y pascuas pequeñas para el Patronato de Turismo de Gran Canaria.</t>
  </si>
  <si>
    <t xml:space="preserve">042803770B</t>
  </si>
  <si>
    <t xml:space="preserve">LORENZO*MARRERO,ANTONIO MANUEL</t>
  </si>
  <si>
    <t xml:space="preserve">52021000005455</t>
  </si>
  <si>
    <t xml:space="preserve">Por los honorarios, gastos de realización y cesión de derechos de las siguientes fotografías para el Patronato de Turismo de Gran Canaria: _DSC4460-2 Amanecer con Roque Nublo y Teide alineados DSC_0100 Luna llena, Bentayga, Tamadaba y Teide alineados DSC_0542 Atardecer Mirador de Anden Verde con 1 persona a contraluz DSC_0557 Atardecer Mirador de Anden Verde con 4 personas DSC_1642 Contraluz Teide y plataforma Roque Nublo con sol y mar de nubes DSC_1720 Contraluz de Teide y Roque Nublo ali</t>
  </si>
  <si>
    <t xml:space="preserve">5202100000504 9</t>
  </si>
  <si>
    <t xml:space="preserve">52021000005631</t>
  </si>
  <si>
    <t xml:space="preserve">Minuta de honorarios que suscribe D. Ángel Montesdeoca García por los siguientes conceptos: - Comentarios proyecto ROGA Cabildo - Convenio OVB 2021 - Actualización normativa trasnparencia y jornadas de formación 20 de octubre de 2021</t>
  </si>
  <si>
    <t xml:space="preserve">5202100000506 4</t>
  </si>
  <si>
    <t xml:space="preserve">52021000005174</t>
  </si>
  <si>
    <t xml:space="preserve">TRANSFERS DEL GRUPO LUXAIR FAM TRIP SEGÚN PROGRAMA DEL DIA 23/11/2021 26 PAX.</t>
  </si>
  <si>
    <t xml:space="preserve">52021000005227</t>
  </si>
  <si>
    <t xml:space="preserve">REFERENCIA: GRUPO AGENTES DE VIAJE ITALIANOS - SARO ARENCIBIA TRANSFERS DEL GRUPO DE AGENTES ITALIANOS SEGÚN PROGRAMA DE LOS DÍAS 13, 14,15, 16, 17 Y 18</t>
  </si>
  <si>
    <t xml:space="preserve">52021000005504</t>
  </si>
  <si>
    <t xml:space="preserve">TRANSFERS DEL GRUPO FUNDACION WILLY SCHARNOW SEGÚN PROGRAMA DE LOS DIAS 25/26/27/28 Y 29 NOVIEMBRE</t>
  </si>
  <si>
    <t xml:space="preserve">52021000005679</t>
  </si>
  <si>
    <t xml:space="preserve">TRANSFERS DEL GRUPO FVW WORKSHOP, SEGÚN PROGRAMA TRAVEL TALK 2021 DE 40 PAX. DESDE EL 22 SEPTIEMBRE AL 26 DE SEPTIEMBRE</t>
  </si>
  <si>
    <t xml:space="preserve">52021000005622</t>
  </si>
  <si>
    <t xml:space="preserve">ADAPTACIONES GRAN DESTINO (CAMPAÑA GENÉRICA)</t>
  </si>
  <si>
    <t xml:space="preserve">52021000005633</t>
  </si>
  <si>
    <t xml:space="preserve">52021000005250</t>
  </si>
  <si>
    <t xml:space="preserve">52021000005256</t>
  </si>
  <si>
    <t xml:space="preserve">Por las labores de trabajo SEO realizado para www.grancanaria.com durante el periodo 13/10/21 a 12/11/21</t>
  </si>
  <si>
    <t xml:space="preserve">52021000005267</t>
  </si>
  <si>
    <t xml:space="preserve">Por la monitorización de la campaña publicitaria de Dynamo durante 2 semanas (Del 3 al 16 de octubre de 2021)</t>
  </si>
  <si>
    <t xml:space="preserve">52021000005717</t>
  </si>
  <si>
    <t xml:space="preserve">Por las labores de trabajo SEO realizado para www.grancanaria.com durante el periodo 13/11/21 a 12 /12/21</t>
  </si>
  <si>
    <t xml:space="preserve">52021000005620</t>
  </si>
  <si>
    <t xml:space="preserve">Honorarios Profesionales por consultas sobre redacción de contratos de cesión de imágenes. Redacción de nuevo contrato sobre gestión de redes sociales en China. Redacción de contrato de cesión de imágenes Alvaro Rojas. Reclamación de Don Rafael Clavijo Otazo sobre infracción de la marca ¿Corazón de Escamas¿. Redacción carta de rectificación Periódico El País Redacción cláusula exención de responsabilidad Patronato frente a patrocinio</t>
  </si>
  <si>
    <t xml:space="preserve">52021000005682</t>
  </si>
  <si>
    <t xml:space="preserve">Primer trámite de Registro de una marca nacional M-4149541 «TURISMO GRAN CANARIA» para 5 clases de la Clasificación Internacional de Niza. Asesoramiento sobre modalidad de registro; Informe de compatibilidad de marcas; Encuadre de clasificación de Niza; Representación ante la OEPM como Agente de la Propiedad Industrial; Gestión y presentación de la solicitud de registro de marca; Seguimiento y tramitación íntegra del procedimiento de registro; (excepto eventuales oposiciones al registro);.</t>
  </si>
  <si>
    <t xml:space="preserve">5202100000568 2</t>
  </si>
  <si>
    <t xml:space="preserve">52021000005768</t>
  </si>
  <si>
    <t xml:space="preserve">Labores de investigación, realización y edición de entrevistas a especialistas y primera fase de la producción de material gráfico para el proyecto web 'El Camino'</t>
  </si>
  <si>
    <t xml:space="preserve">042878424F</t>
  </si>
  <si>
    <t xml:space="preserve">CORREA*GUIMERA,TOMAS PORFIRIO</t>
  </si>
  <si>
    <t xml:space="preserve">52021000005363</t>
  </si>
  <si>
    <t xml:space="preserve">Por los trabajos de corrección, actualización e incorporación de contenidos de los municipios de artenara y Mogán en Wikipedia</t>
  </si>
  <si>
    <t xml:space="preserve">52021000005739</t>
  </si>
  <si>
    <t xml:space="preserve">Campaña de promoción, difusión y publicidad en Maspalomas24h.com del Foro Internacional de Turismo de Maspalomas, consistente en un megabanner superior e inferior patro cinio sección Video promoción Gran Canaria y publicación de las diferente especial del Foro Vidntes notas de prensa SIN CARGO</t>
  </si>
  <si>
    <t xml:space="preserve">52021000005492</t>
  </si>
  <si>
    <t xml:space="preserve">Servicio solicitado por Alyson López (Silbo Comunica) ¿ Realización Presentación Trimestral Comité Ejecutivo  (Julio, Agosto y Septiembre de 2021) para diciembre de 2021  y en estructura de diseño básica establecida. ¿ Artes finales</t>
  </si>
  <si>
    <t xml:space="preserve">52021000005706</t>
  </si>
  <si>
    <t xml:space="preserve">CAMPAÑA INSTITUCIONAL FORO INTERNACIONAL DETURISMO DE MASPALOMAS EN MASPALOMAS AHORA Publicación de contenidos informativos promocionales en un Suplemento Especial accesible desde la Portada del periódico, que se mantendrá durante el mes de 9 al 31 de diciembre de 2021. Promoción diaria de contendos en redes sociales en formato texto y audiovisual. En el referido Suplemento, se insertará un banner publicitario en exclusiva sobre la cabecera de 980x250 px enlazado a la Web del Patronato de Tur</t>
  </si>
  <si>
    <t xml:space="preserve">52021000005630</t>
  </si>
  <si>
    <t xml:space="preserve">Maquetación Dossier de Prensa 2021 Diseño y maquetación de aproximadamente 16 páginas, incluye texto, fotografía, infografía/tablas de datos. Se precisará edición de fotografía y diseño de símbolos. Traducción al Inglés, Italiano, Alemán y Francés Maquetación de versiones en los idiomas mencionados.</t>
  </si>
  <si>
    <t xml:space="preserve">043294152X</t>
  </si>
  <si>
    <t xml:space="preserve">RODIGUEZ*TORRES,DAVID</t>
  </si>
  <si>
    <t xml:space="preserve">52021000005770</t>
  </si>
  <si>
    <t xml:space="preserve">Por la elaboración, diseño e impartición de acciones formativas para Turismo de Gran Canaria relacionados a continuación: 1. Creación e impartición de la acción formativa: El trabajo en equipo y la coordinación de objetivos 2. Creación e Impartición de la Acción Formativa: El cuadro de mando en la planificación operativa 3. Elaboración de la Memoria Anual del Plan de Formación 2021</t>
  </si>
  <si>
    <t xml:space="preserve">52021000005730</t>
  </si>
  <si>
    <t xml:space="preserve">Transporte de muebles desde el Centro Insular de Turismo de Maspaloma  a Almacenes Municipales del Ayuntamiento de San Bartolome de Tirajana y almacén del Cabildo en Arinaga</t>
  </si>
  <si>
    <t xml:space="preserve">52021000005238</t>
  </si>
  <si>
    <t xml:space="preserve">Material varios según factura A/1.238</t>
  </si>
  <si>
    <t xml:space="preserve">52021000005258</t>
  </si>
  <si>
    <t xml:space="preserve">FAM TRIP - AGENCIAS IRLANDA (Juana Rosa) Tour Vegueta - Triana y cena</t>
  </si>
  <si>
    <t xml:space="preserve">044020422D</t>
  </si>
  <si>
    <t xml:space="preserve">LLORENS*MARTI,MARC</t>
  </si>
  <si>
    <t xml:space="preserve">52021000005366</t>
  </si>
  <si>
    <t xml:space="preserve">FAMTRIP PERIODISTAS MARSELLA</t>
  </si>
  <si>
    <t xml:space="preserve">52021000005421</t>
  </si>
  <si>
    <t xml:space="preserve">FAMTRIP PERIODISTAS LILLE (FRANCIA)</t>
  </si>
  <si>
    <t xml:space="preserve">52021000005738</t>
  </si>
  <si>
    <t xml:space="preserve">POR LA PUBLICIDAD EMITIDA EN RADIO FARO DIFUSIÓN DE 8 CUÑAS PUBLICITARIAS DE LA CAMPAÑA DE PROMOCION DEL IX FORO INTERNACIONAL DEL TURISMO</t>
  </si>
  <si>
    <t xml:space="preserve">52021000005683</t>
  </si>
  <si>
    <t xml:space="preserve">Referencia: Vídeo Rough Guides Filmación vídeo Vegueta+Canteras Texto+locución</t>
  </si>
  <si>
    <t xml:space="preserve">5202100000568 3</t>
  </si>
  <si>
    <t xml:space="preserve">52021000005234</t>
  </si>
  <si>
    <t xml:space="preserve">Comida Restaurante Bodegón Vandama - 8 MENÚS A 46,73¿</t>
  </si>
  <si>
    <t xml:space="preserve">52021000005265</t>
  </si>
  <si>
    <t xml:space="preserve">Comida Restaurante Bodegón Vandama - 7 PAX</t>
  </si>
  <si>
    <t xml:space="preserve">52021000005365</t>
  </si>
  <si>
    <t xml:space="preserve">Alquiler de nave industrial situada en la parcela 1, manzana 21-3ª fase del polígono industrial de Arinaga, con frontis a la calle Iris. Destinada a uso de garaje y almacén. Alquiler correspondiente al mes de diciembre-2021</t>
  </si>
  <si>
    <t xml:space="preserve">52021000005763</t>
  </si>
  <si>
    <t xml:space="preserve">MERCADO FRANCES. CENA 8 MENÚS-COMENSALES EN RESTAURANTE EKLECTICO, ENCARGADA POR D¿A CARMEN DIAZ</t>
  </si>
  <si>
    <t xml:space="preserve">044714921T</t>
  </si>
  <si>
    <t xml:space="preserve">COQUE*PEÑA,FRANCISCO JAVIER</t>
  </si>
  <si>
    <t xml:space="preserve">52021000005703</t>
  </si>
  <si>
    <t xml:space="preserve">Grabación de videos (Horas) Post producción de videos</t>
  </si>
  <si>
    <t xml:space="preserve">52021000005754</t>
  </si>
  <si>
    <t xml:space="preserve">Por los servicios prestados como asistente e informadora en el stand de la feria ARATUR en Zaragoza los días 25, 26, 26 y 28 de noviembre. Contando solo media jornada del jueves 25</t>
  </si>
  <si>
    <t xml:space="preserve">52021000005755</t>
  </si>
  <si>
    <t xml:space="preserve">Por los servicios prestados como asistente e informadora en el stand de la feria INTUR en Valladolid los días 17, 18, 19, 20 y 21 de noviembre. Contando solo media jornada del miércoles 17</t>
  </si>
  <si>
    <t xml:space="preserve">52021000005364</t>
  </si>
  <si>
    <t xml:space="preserve">01_Gráficas Las Manos de Gran Canaria 2º Etapa - 8 artesanos -ilustración +lettering+headers 3 idiomas</t>
  </si>
  <si>
    <t xml:space="preserve">52021000005704</t>
  </si>
  <si>
    <t xml:space="preserve">GRUPO VING</t>
  </si>
  <si>
    <t xml:space="preserve">52021000005413</t>
  </si>
  <si>
    <t xml:space="preserve">Banner principal y medio en home + post www.joanseguidor.com Generación de contenidos, RRSS, podcast e mailing mensual Julio a septiembre 2021</t>
  </si>
  <si>
    <t xml:space="preserve">52021000005251</t>
  </si>
  <si>
    <t xml:space="preserve">Cesión de derechos para el uso de las ilustraciones ¿Diez razones para volver a Gran Canaria¿ en anuncios promocionales de la marca turística Gran Canaria.</t>
  </si>
  <si>
    <t xml:space="preserve">52021000005360</t>
  </si>
  <si>
    <t xml:space="preserve">8 menús degustación a 30¿ c/u Degustacion productos tipicos Press trip MARSELLA /BINTER</t>
  </si>
  <si>
    <t xml:space="preserve">054087775D</t>
  </si>
  <si>
    <t xml:space="preserve">MARTIN*CRUZ,RAYCO</t>
  </si>
  <si>
    <t xml:space="preserve">52021000005424</t>
  </si>
  <si>
    <t xml:space="preserve">Picnic Guayadeque (13/11/21) GC Vintage Experience (13/11/21) GC Vintage Picnic (19/11/21)</t>
  </si>
  <si>
    <t xml:space="preserve">52021000005707</t>
  </si>
  <si>
    <t xml:space="preserve">GC Vintage Experience (08/12/21)</t>
  </si>
  <si>
    <t xml:space="preserve">52021000005731</t>
  </si>
  <si>
    <t xml:space="preserve">REPRESENTACIÓN EN EL ROADSHOW DEL TT.OO. VIASALE EN HUNGRÍA</t>
  </si>
  <si>
    <t xml:space="preserve">054090047G</t>
  </si>
  <si>
    <t xml:space="preserve">FRADE*PEÑA,JOSE MIGUEL</t>
  </si>
  <si>
    <t xml:space="preserve">52021000005249</t>
  </si>
  <si>
    <t xml:space="preserve">Elaboración de contenidos para el portal turístico grancanaria.com/turismo -Noviembre 2021</t>
  </si>
  <si>
    <t xml:space="preserve">52021000005434</t>
  </si>
  <si>
    <t xml:space="preserve">Audio + Gráficas Castellano</t>
  </si>
  <si>
    <t xml:space="preserve">52021000005229</t>
  </si>
  <si>
    <t xml:space="preserve">MIRADOR ANDEN VERDE &amp; MIRADOR PUERTO DE MOGAN - INGLÉS</t>
  </si>
  <si>
    <t xml:space="preserve">52021000005231</t>
  </si>
  <si>
    <t xml:space="preserve">LUGARES INSTAGRAMEABLES &amp; POST ROQUE NUBLO - INGLES</t>
  </si>
  <si>
    <t xml:space="preserve">52021000005687</t>
  </si>
  <si>
    <t xml:space="preserve">TEXTO ARBOLES SINGULARES INGLÉS</t>
  </si>
  <si>
    <t xml:space="preserve">52021000005712</t>
  </si>
  <si>
    <t xml:space="preserve">DESTELLOS DE LA NAVIDAD EN GC INGLÉS</t>
  </si>
  <si>
    <t xml:space="preserve">52021000005715</t>
  </si>
  <si>
    <t xml:space="preserve">TEXTO POZO DE LAS NIEVES  INGLÉS</t>
  </si>
  <si>
    <t xml:space="preserve">52021000005751</t>
  </si>
  <si>
    <t xml:space="preserve">INTRODUCCION, CALDERA BANDAMA &amp; ROQUE NUBLO &amp; VENTANA R. NUB LO&amp; TILOS DE MOYA - INGLÉS</t>
  </si>
  <si>
    <t xml:space="preserve">52021000005259</t>
  </si>
  <si>
    <t xml:space="preserve">Valoración - Creador de contenido digital.</t>
  </si>
  <si>
    <t xml:space="preserve">52021000005420</t>
  </si>
  <si>
    <t xml:space="preserve">Plantilla para recabar información sobre influencers y periodistas como complemento del curso impartido ¿Gestión de acciones de influencer marketing¿.</t>
  </si>
  <si>
    <t xml:space="preserve">52021000005359</t>
  </si>
  <si>
    <t xml:space="preserve">Madrid In &amp; Out Vinilo Holiday World Show Dublín</t>
  </si>
  <si>
    <t xml:space="preserve">52021000005419</t>
  </si>
  <si>
    <t xml:space="preserve">FyytoCanarias advertising campaign Nov-Dec 2021, part 1 VAT 0% KMS § 15 lg p1</t>
  </si>
  <si>
    <t xml:space="preserve">100994757</t>
  </si>
  <si>
    <t xml:space="preserve">AVIAREPS AIRLINE MANAGEMENT OU</t>
  </si>
  <si>
    <t xml:space="preserve">EE</t>
  </si>
  <si>
    <t xml:space="preserve">52021000005425</t>
  </si>
  <si>
    <t xml:space="preserve">flytoCanarias advertising campaign Nov-Dec 2021, part 2</t>
  </si>
  <si>
    <t xml:space="preserve">52021000005423</t>
  </si>
  <si>
    <t xml:space="preserve">Video shooting: - CAAM (0.5 day) - Valleseco (0.5 day) Video montage: - CAAM - Platinium Café (Agaete) - Queseria El Cortijo de Caideros - South beaches (drone) - Feria km.0 - Dunes - Spa offer in GC hotels Youtube customization Social media managing (Facebook, Instagram, VK, Telegram)</t>
  </si>
  <si>
    <t xml:space="preserve">101265427</t>
  </si>
  <si>
    <t xml:space="preserve">KINELTOUR OUR</t>
  </si>
  <si>
    <t xml:space="preserve">52021000005454</t>
  </si>
  <si>
    <t xml:space="preserve">Youtube customization Managing social media (Facebook, Instagram, VK) Video shooting: - Feria Km.0 (1 day) Video montage: - Radisson Blu Resort &amp; Spa (Puerto de Mogan) - Galdar - Puerto de las Nieves - Tasca Los Berrazales (Agaete)</t>
  </si>
  <si>
    <t xml:space="preserve">5202100000505 5</t>
  </si>
  <si>
    <t xml:space="preserve">52021000005463</t>
  </si>
  <si>
    <t xml:space="preserve">Collaborazione e rappresentazione in Italia dell¿Ente del Turismo di Gran Canaria; Partecipazione e coordinazionefam trip EASYMARKET 9-13- novembre, con i 4 agenti di viaggio che più hanno venduto Gran Canaria, giornalista e commerciale. Organizzazione, partecipazione e coordinazione fam trip ttoo nautica e outdoor, 13- 18 novembre. Preparazione e partecipazione Roadshow organizzato dalla OET 22-25 novembre a Torino, Milano, Napoli e Roma. Gestione piano editoriale e social network, redazione</t>
  </si>
  <si>
    <t xml:space="preserve">52021000005684</t>
  </si>
  <si>
    <t xml:space="preserve">Traducción textos página web T¿umaczenie tekstów strony internetowej 1. El Roque Bentayga 2. El Roque Nublo 3. Risco Caído y las Montañas Sagradas 4. Jardín Canario 5. Somos Reserva de la Biosfera</t>
  </si>
  <si>
    <t xml:space="preserve">1132424631</t>
  </si>
  <si>
    <t xml:space="preserve">ADAMCZYK,MAGDALENA</t>
  </si>
  <si>
    <t xml:space="preserve">52021000005767</t>
  </si>
  <si>
    <t xml:space="preserve">Plan co-marketing 2021 en el mercado aleman</t>
  </si>
  <si>
    <t xml:space="preserve">160097524</t>
  </si>
  <si>
    <t xml:space="preserve">TSS - TOURISTIK SERVICE SYSTEM GMBH</t>
  </si>
  <si>
    <t xml:space="preserve">5202100000505 0</t>
  </si>
  <si>
    <t xml:space="preserve">52021000005449</t>
  </si>
  <si>
    <t xml:space="preserve">Marketing Campaign</t>
  </si>
  <si>
    <t xml:space="preserve">5590585989</t>
  </si>
  <si>
    <t xml:space="preserve">RACEID AB</t>
  </si>
  <si>
    <t xml:space="preserve">52021000005732</t>
  </si>
  <si>
    <t xml:space="preserve">Uppdrag ORGANISATION AV GRAN CANARIAS MONTER VID DET GASTRONOMISKA EVENEMANGET "ÖREBRO ÖL &amp; WHISKEY FESTIVAL 2021 (SVERIGE)" DEN 26 OCH 27 NOVEMBER Softwall, belyst reklampanel med aluminumram och utbytbar dubbelpanel. Örebro fair display included</t>
  </si>
  <si>
    <t xml:space="preserve">5592667181</t>
  </si>
  <si>
    <t xml:space="preserve">DO STEP AB</t>
  </si>
  <si>
    <t xml:space="preserve">5202100000505 6</t>
  </si>
  <si>
    <t xml:space="preserve">52021000005488</t>
  </si>
  <si>
    <t xml:space="preserve">THE DAILY TELEGRAPH</t>
  </si>
  <si>
    <t xml:space="preserve">749570492D</t>
  </si>
  <si>
    <t xml:space="preserve">ACCORD MARKETING LIMITED</t>
  </si>
  <si>
    <t xml:space="preserve">52021000005769</t>
  </si>
  <si>
    <t xml:space="preserve">Spazio Espositivo travelexpo 25/27 settembre 2021 comprensivo di personalizzazione stand e pernottamento</t>
  </si>
  <si>
    <t xml:space="preserve">8013610821</t>
  </si>
  <si>
    <t xml:space="preserve">LOGOS SRL COMUNICAZIONE&amp;IMMAGINE</t>
  </si>
  <si>
    <t xml:space="preserve">52021000005629</t>
  </si>
  <si>
    <t xml:space="preserve">Jet2holidays VIP Travel Trade Conference 2021 - Gran Canaria Headline Sponsorship</t>
  </si>
  <si>
    <t xml:space="preserve">911468335</t>
  </si>
  <si>
    <t xml:space="preserve">JET2HOLIDAYS LIMITED</t>
  </si>
  <si>
    <t xml:space="preserve">52021000005716</t>
  </si>
  <si>
    <t xml:space="preserve">Partner Marketing Activity : August to October 21</t>
  </si>
  <si>
    <t xml:space="preserve">917903607</t>
  </si>
  <si>
    <t xml:space="preserve">TRAVEL REPUBLIC LTD</t>
  </si>
  <si>
    <t xml:space="preserve">52021000005451</t>
  </si>
  <si>
    <t xml:space="preserve">Marketing Details: Patronato De Turismo De Gran Canaria August ¿ October</t>
  </si>
  <si>
    <t xml:space="preserve">9737366I</t>
  </si>
  <si>
    <t xml:space="preserve">SIMPLYSUN LTD T/A CLICK&amp;GO</t>
  </si>
  <si>
    <t xml:space="preserve">52021000005260</t>
  </si>
  <si>
    <t xml:space="preserve">ESTANCIA  /AD/DDMB/TI,JOKIN MARTINEZ CARRERA,03/10/2021,07/10/2021 ESTANCIA  /AD/DDMB/TI,MARIA VISITACION RUIZ GONZALEZ,03/10/2021,07/10/2021</t>
  </si>
  <si>
    <t xml:space="preserve">A07032014</t>
  </si>
  <si>
    <t xml:space="preserve">PRODUCTORES HOTELEROS REUNIDOS SA</t>
  </si>
  <si>
    <t xml:space="preserve">52021000005456</t>
  </si>
  <si>
    <t xml:space="preserve">HELPDE: COB 8X5, 1HR T RESP., EXCL. VISI UNIFLOW EU MODEL CSPUNI0004C429 *PATRONATO DE TURISMO, ., CALLE TRIANA 93 PLTA 4, 35002, LAS PALMAS DE GRAN CANARIA 928-219421 ext-11394 SR. FERNANDO CARDOSO</t>
  </si>
  <si>
    <t xml:space="preserve">5202100000504 5</t>
  </si>
  <si>
    <t xml:space="preserve">52021000005477</t>
  </si>
  <si>
    <t xml:space="preserve">CURSO ON LINE REDACION DE DOCUMENTOS ADMINISTRATIVOS</t>
  </si>
  <si>
    <t xml:space="preserve">52021000005624</t>
  </si>
  <si>
    <t xml:space="preserve">CURSO ON LINE LEY DE PROTECCION DE DATOS</t>
  </si>
  <si>
    <t xml:space="preserve">5202100000505 4</t>
  </si>
  <si>
    <t xml:space="preserve">5202100000533 0</t>
  </si>
  <si>
    <t xml:space="preserve">ALOJAMIENTO SR.KRUT RAHELI  DESDE 02.11 HASTA 04.11.21 LA0000167 SERVICIO SOLICITADO POR VALENTIN GONZALES GRUPO INFLUENCERS ISLAELIES 2DIAS 220X2 = 440.00 DESAYUNO</t>
  </si>
  <si>
    <t xml:space="preserve">52021000005245</t>
  </si>
  <si>
    <t xml:space="preserve">ALOJAMIENTO PRENSA ARC</t>
  </si>
  <si>
    <t xml:space="preserve">5202100000504 0</t>
  </si>
  <si>
    <t xml:space="preserve">52021000005416</t>
  </si>
  <si>
    <t xml:space="preserve">UBIQUITI USW-PRO-24-POE INCLUIDO: SFP-10G-SR-SO EN CADA USW AT. SR. FERNANDO CARDOSO</t>
  </si>
  <si>
    <t xml:space="preserve">52021000005482</t>
  </si>
  <si>
    <t xml:space="preserve">Estancia en el Hotel Salobre, clientes Olsson Anna Elllen/ Aveklew Felicia Ida en régimen de FB desde el 10/11 al 16/11/21</t>
  </si>
  <si>
    <t xml:space="preserve">52021000005483</t>
  </si>
  <si>
    <t xml:space="preserve">Estancia en Hotel Salobre cliente Falk Malin Veronica en regimen de FB desde 12/11 al 18/11</t>
  </si>
  <si>
    <t xml:space="preserve">52021000005484</t>
  </si>
  <si>
    <t xml:space="preserve">Estancia en el Hotel Salobre clientes Lardinger Charlotte Emma en regimen de FB desde el 27/11 al 01/12/2021</t>
  </si>
  <si>
    <t xml:space="preserve">52021000005485</t>
  </si>
  <si>
    <t xml:space="preserve">Estancia en el Hotel Salobre, clientes Talhaoui Tainton, Markiz en regimen de FB desde el 04/12 al 10/12/21</t>
  </si>
  <si>
    <t xml:space="preserve">52021000005239</t>
  </si>
  <si>
    <t xml:space="preserve">PRENSA WOMAD-MONDO SONORO</t>
  </si>
  <si>
    <t xml:space="preserve">A35694744</t>
  </si>
  <si>
    <t xml:space="preserve">EXPLOTACIONES HOTELERAS LUMM, SA</t>
  </si>
  <si>
    <t xml:space="preserve">52021000005503</t>
  </si>
  <si>
    <t xml:space="preserve">CENA FAM TRIP OET DUBLIN</t>
  </si>
  <si>
    <t xml:space="preserve">52021000005435</t>
  </si>
  <si>
    <t xml:space="preserve">Asistencia Feria INTUR 17-21 noviembre 2021</t>
  </si>
  <si>
    <t xml:space="preserve">52021000005357</t>
  </si>
  <si>
    <t xml:space="preserve">PATRONATO DE TURISMO DE GRAN CANARIA ( Campaña Overbooking 2021 - La Provincia y el Día )</t>
  </si>
  <si>
    <t xml:space="preserve">52021000005494</t>
  </si>
  <si>
    <t xml:space="preserve">Lavados (G) Tienda (Tipo General) Disa Max Gasoil</t>
  </si>
  <si>
    <t xml:space="preserve">5202100000549 4</t>
  </si>
  <si>
    <t xml:space="preserve">52021000005444</t>
  </si>
  <si>
    <t xml:space="preserve">ASCENSOR Descripción del artículo:	EU Contrato de Ascensores Excellence Mantenimiento de	2021-12-01 a 2021-12-31 Dirección:		EDIFICIO PRESIDENCIA Calle Triana 93 35002 Las Palmas de Gran Canaria Las Palmas</t>
  </si>
  <si>
    <t xml:space="preserve">52021000005414</t>
  </si>
  <si>
    <t xml:space="preserve">TTOO ISRAELIES</t>
  </si>
  <si>
    <t xml:space="preserve">52021000005241</t>
  </si>
  <si>
    <t xml:space="preserve">PARADOR DE CRUZ DE T. MENU PATRONATO, SERV. ENCARGADO POR SARO ARENCIBIA UNIDAD DE PRODUCTO.19/11/21</t>
  </si>
  <si>
    <t xml:space="preserve">52021000005729</t>
  </si>
  <si>
    <t xml:space="preserve">PARADOR DE CRUZ DE TEJEDA MENU 29/11/21 FAM TRIP TRAVEL COUNSELLORS, SERVICIO ENCARGADO POR JUANA ROSA ALEMAN UNIDAD DE MERCADO</t>
  </si>
  <si>
    <t xml:space="preserve">52021000005617</t>
  </si>
  <si>
    <t xml:space="preserve">52021000005465</t>
  </si>
  <si>
    <t xml:space="preserve">SPOT ORO NOVIEMBRE</t>
  </si>
  <si>
    <t xml:space="preserve">52021000005233</t>
  </si>
  <si>
    <t xml:space="preserve">press trip Bintes-narsella</t>
  </si>
  <si>
    <t xml:space="preserve">52021000005429</t>
  </si>
  <si>
    <t xml:space="preserve">Servicio solicitado por la Unidad de Publicidad y Marketing. Concepto: Gestión, planificación y dinamización de los perfiles sociales profesionales del Patronato de Turismo de Gran Canaria, desde el 1 al 30 de noviembre de 2021. Asesoramiento permanente en comunicación y reputación online.</t>
  </si>
  <si>
    <t xml:space="preserve">52021000005445</t>
  </si>
  <si>
    <t xml:space="preserve">PRODUCTO TURISTICO EXPEDIENTE 122 COPA NACIONES Reser.Nº: 46586657 BANQUETE 07/10/2021, 151 adultos x 62 euros PRODUCTO TURISTICO EXPEDIENTE 122 COPA NACIONES Reser.Nº: 46586657 ,  07/10/2021, 120 euros de extra por hielo y refrescos barra Arehucas PRODUCTO TURISTICO EXPEDIENTE 122 COPA NACIONES Reser.Nº: 46586657 , ALQUILER AUDIOVISUAL 07/10/2021 PRODUCTO TURISTICO EXPEDIENTE 122 COPA NACIONES Reser.Nº: 46586657, BANQUETE 01 niño s 45¿ 08/10/2021</t>
  </si>
  <si>
    <t xml:space="preserve">52021000005761</t>
  </si>
  <si>
    <t xml:space="preserve">ACCION DE MARKETING Y COMUNICACION EN ACCION DE TURISMO ACTIVO DE NOVIEMBRE-DICIEMBRE 2021 PARA GRAN CANARIA EN LA REVISTA DIGITAL KISSTHEMOUNTAIN. SERVICIO PEDIDO POR PRODUCTO TURISTICO-SARO ARENCIBIA.</t>
  </si>
  <si>
    <t xml:space="preserve">52021000005498</t>
  </si>
  <si>
    <t xml:space="preserve">LAVADO DE MOTOR ITV REVISION PRE ITV</t>
  </si>
  <si>
    <t xml:space="preserve">52021000005728</t>
  </si>
  <si>
    <t xml:space="preserve">CARCASA REPARACION MANDO VW</t>
  </si>
  <si>
    <t xml:space="preserve">52021000005479</t>
  </si>
  <si>
    <t xml:space="preserve">TACOS EXFER N§12  (25. UDS)= TORNILLO DIN-571 BARRAQUERO 10X80 BROCA PARED PROFESIONAL 12X150MM *18535* COPIA LLAVES ACERO</t>
  </si>
  <si>
    <t xml:space="preserve">52021000005440</t>
  </si>
  <si>
    <t xml:space="preserve">AGENDA FINOCAM MARA Y10 SV AP NEGRO AGENDA FINOCAM MARA Y10 SV NEGRO AGENDA FINOCAM CASUAL Y10 SV GRIS AGENDA FINOCAM CASUAL Y10 SV AZUL AGENDA FINOCAM CASUAL Y10 DP GRIS AGENDA FINOCAM CASUAL Y10 DP AZUL AGENDA DOHE CUTE ESPIRAL DP 15X21 LIVE IN THE MOMENT AGENDA DOHE CUTE ESPIRAL DP 15X21 LIVE IN THE MOMENT AGENDA DOHE CUTE ESPIRAL DP 15X21 I AM NOT A MORNING PERSON AGENDA DOHE CUTE ESPIRAL DP 15X21 I AM NOT A MORNING PERSON AGENDA DOHE CUTE ESPIRAL DP 15X21 I AM NOT A MORNING PERSON</t>
  </si>
  <si>
    <t xml:space="preserve">5202100000504 6</t>
  </si>
  <si>
    <t xml:space="preserve">52021000005166</t>
  </si>
  <si>
    <t xml:space="preserve">1-11-21 TRASLADO AEROPUERTO-LAS PALMAS. 1-11-21 TRASLADO AEROPUERTO-LAS PALMAS.7PÀX. 2-11-21 DISPOSICIO DESDE 9.00 A 19.30.VISITAR ARUCAS Y AGAETE. 3-11-21 DISPOSICION DESDE LAS 9.00A 17.00.DISPOSICION EN LAS PALMASV Y TRASLADO AL SUR. 3-11-21 DISPOSICION DESDE LAS 9.00-19.00.VISITAR BANDAMA -TEJEDA Y VUELTA A MASPALOMAS. 4-11-21 TRASLADO DESDE DESDE MASPALOMAS  A LAS PALMAS Y REGRESO A PASITO BLANCO. 4-11-21 DISPOSICION DESDE LAS 9.30 A 23.55.DISPOSICION POR EL NSUR DE LA ISLA Y CENA EN R</t>
  </si>
  <si>
    <t xml:space="preserve">52021000005261</t>
  </si>
  <si>
    <t xml:space="preserve">15/11/21 TRASLADO LPA- AEROPUERTO-LPA 15/11/21 TRASLADDO AEROPUERTO- PLAYA DEL INGELS - 16/11/2021 DISPOSICIÓN DESDE LAS 09:00 A 18:00 VISITA A MASPALMOMAS- MOGAN- MASPALOMAS 17/11/2021 TRASLADO DESDE PLAYA DEL INGLES-LPA. 18:30 RECOGIDA HOTEL - VEGUETA 18/11/2021 DISPOSICIÓN DE 09:00 A 17:00. VISITA A JARDÍN BOTÁNICO- LAS CANTERAS-REGRESO A HOTEL 21/11/2021 TRASLADO LPA-AEROPUERTO. GRUPO TRANSAVIA. PEDIDO POR CARMEN DÍAZ</t>
  </si>
  <si>
    <t xml:space="preserve">52021000005262</t>
  </si>
  <si>
    <t xml:space="preserve">22/11/21 TRASLADO AEROPUERTO-LPA 23/11/21 DISPOSICIÓN DESDE 11:00 A 19:00 VISTA LAS CANTERAS- AGAETE-LPA 24/11/21 DISPOSICIÍN DESDE 09:00  A 23:00 TRASLADO A MOGAN Y VISITA- CENA EN BANDAMA 25/11/21 TRASLADO LPA-AEROPUERTO . GRUPO BINTER LILLE. PEDIDO POR CARMEN DÍAZ</t>
  </si>
  <si>
    <t xml:space="preserve">52021000005430</t>
  </si>
  <si>
    <t xml:space="preserve">26/11/21 TRASLADO AEROPUERTO LPA-H. CORDIAL 27/11/21 DISPOSICIÓN DESDE LAS 16:00 HASTA 23:00. VISITAR BANDAMA Y CENA EN BODEGAN 28/11/21 DISPOSICION DESDE 09:30 HASTA 23:00 RUTA NORTE , AGAETE-GUIA Y CENA EN LAS PALMAS 29/11/21 DISPOSICION DESDE 09:00 HASTA 19:00. VISITAR OFICINA BINTER-MASPALOMAS Y MOGAN 30/11/21 DISPOSICION DESDE LAS 9.00H HASTA LAS 23.00H.VISITAR LAS PALMAS,ARUCAS,TEROR Y CENA EN LAS`PALMAS. 1/12/21 TRASLASDOP LAS PALMAS AL AEROPUERTO.REF-PRESS TRIP BINTER MARSELLA.PEDI</t>
  </si>
  <si>
    <t xml:space="preserve">52021000005502</t>
  </si>
  <si>
    <t xml:space="preserve">04/12/21 TRASLADO DE AEROPUERTO LPA A HOTEL DUNAS SUITE VILLAS 11/12/21 TRASLADO DESDE HOTEL DUNAS SUITE VILLAS - AEROPUERTO LPA. REF: FREDERIC MILLET medio: esCyclosport Magazine. PEDIDO POR: CARMEN DÍAZ</t>
  </si>
  <si>
    <t xml:space="preserve">52021000005744</t>
  </si>
  <si>
    <t xml:space="preserve">11/12/21 TRASLADO AEROPUERTO-HOTEL COSTA MELONERAS 11/12/21 TRASLADO AEROPUERTO HOTEL COSTA MELONERAS, 16PAX 11/12/21 DISPOSICIÓN DESDE 20:30 A 23:30, CENA EN MOGAN 12/12/21 DISPOSICIÓN DESDE 15:15 A 23:39. SALIDA DESDE EL SUR POR FATAGA-ROQUE NUBLO-CENA EN BODEGA AGALA -AGAETE 13/12/21 DISPOSICIÓN DESDE 09:00 A 23:00. SALIDA DE AGAETE-ARUCAS-FIRGAS-AGAETE. ALMUERZO CASA ROMANTICA Y SALIDA HACIA LAS PALMAS. CENA EN STA. CATALINA 14/12/21 TRALADO LAS PALMAS-AEROPUERTO, 12 PAX 14/12/21 TRASL</t>
  </si>
  <si>
    <t xml:space="preserve">52021000005240</t>
  </si>
  <si>
    <t xml:space="preserve">MARCA Nª 3008176 GRAN CANARIA ACTIVA MARCA Nº 3008176 GRAN CANARIA ACTIVA</t>
  </si>
  <si>
    <t xml:space="preserve">5202100000524 0</t>
  </si>
  <si>
    <t xml:space="preserve">52021000005170</t>
  </si>
  <si>
    <t xml:space="preserve">COMIDA</t>
  </si>
  <si>
    <t xml:space="preserve">B35346733</t>
  </si>
  <si>
    <t xml:space="preserve">JONICAMAR, S.L.</t>
  </si>
  <si>
    <t xml:space="preserve">52021000005225</t>
  </si>
  <si>
    <t xml:space="preserve">MENUS</t>
  </si>
  <si>
    <t xml:space="preserve">52021000005458</t>
  </si>
  <si>
    <t xml:space="preserve">52021000005333</t>
  </si>
  <si>
    <t xml:space="preserve">LLEGADA AEROPUERTO - HOTEL CORDIAL MALTESES (JUNTO AL GABINETE LITERARIO) Plazas=7- / Hora Salida=18:50 HOTEL CORDIAL MALTESES (JUNTO AL GABINETE LITERARIO) - RESTAURANTE LA MARINERA EN LAS CANTERAS Plazas=7 / Hora Salida=20:45 / Hora Regreso=23:00 HOTEL CORDIAL MALTESES (JUNTO AL GABINETE LITERARIO) - EXCURSION POR EL CENTRO DE LA ISLA - PINOS DE GALDAR - ARTENARA - PARADOR CRUZ DE TEJEDA - ROQUE NUBLO - 15:00 HORAS REGRESO AL HOTEL POR SAN MATEO CON PARADA EN BANDAMA - 16:30 LLEGADA</t>
  </si>
  <si>
    <t xml:space="preserve">B35353416</t>
  </si>
  <si>
    <t xml:space="preserve">TRANSPORTES ABIANYERA, S.L.</t>
  </si>
  <si>
    <t xml:space="preserve">52021000005736</t>
  </si>
  <si>
    <t xml:space="preserve">GRUPO:PRESS TRIP POLAND SOLICITADO: JUANA ROSA ALEMAN LLEGADA AEROPUERTO - CENTRO COMERCIAL ATLANTICO EN VECINDARIO - HOTEL DON GREGORY BY DUNAS Plazas=10- / Hora Salida=13:40 / Hora Regreso=17:15 HOTEL DON GREGORY BY DUNAS - EXCURSION A DISPOSICION  POR FATAGA -TUNTE - TEJEDA - BAJADA POR JUNCALILLO  - AGAETE   - 17:00 HORAS REGRESO A PLAYA DEL INGLES - CENA EN SEASIDE SANDY BEACH EN PLAYA DEL INGLES - REGRESO A LAS 20:45 HORAS AL HOTEL DON GREGORY BY DUNAS Plazas=10- / Hora Salida=09</t>
  </si>
  <si>
    <t xml:space="preserve">52021000005733</t>
  </si>
  <si>
    <t xml:space="preserve">Alojamiento villas Redondo de Guayedra, del 10 al 17 de noviembre. pensión completa y actividad de reforestación el 16 de noviembre.</t>
  </si>
  <si>
    <t xml:space="preserve">B35382639</t>
  </si>
  <si>
    <t xml:space="preserve">COSTA TAMADABA S.L.</t>
  </si>
  <si>
    <t xml:space="preserve">52021000005627</t>
  </si>
  <si>
    <t xml:space="preserve">CALENDARIOS DE SOBREMESA, FORMADO POR 14 LAMINAS, MEDIDA 11X10 CM., IMPRESAS A 4/4 TINTAS, EN PAPEL ESTUCADO DE 175 GRAMOS Y PEANA IMPRESA A 4/0 TINTAS, EN CARTULINA ESTUCADO DE 350 GRAMOS, ENCUADERNADOS CON WIREO METALICO, EL CLIENTE ENTREGA DISEÑO, DOS MODELOS PEDIDOS A LA VEZ (2.000 ESPAÑOL + 1.500 INGLES).</t>
  </si>
  <si>
    <t xml:space="preserve">B35427251</t>
  </si>
  <si>
    <t xml:space="preserve">TEGRARTE, S.L.</t>
  </si>
  <si>
    <t xml:space="preserve">52021000005213</t>
  </si>
  <si>
    <t xml:space="preserve">ESTANCIA DEL 09-11.11.2021 EN OASIS BEACH MASPALOMAS SL DE IRENE VIGLIANI ESTANCIA DEL 09-11.11.2021 EN OASIS BEACH MASPALOMAS SL DE SIMONA CHIAPPERINI ESTANCIA DEL 09-11.11.2021 EN OASIS BEACH MASPALOMAS SL DE MARTINA TARTAGLINO ESTANCIA DEL 09-11.11.2021 EN OASIS BEACH MASPALOMAS SL DE SILVIA DONATIELLO ESTANCIA DEL 09-11.11.2021 EN OASIS BEACH MASPALOMAS SL DE TIZIANA AMIDEO ESTANCIA DEL 09-11.11.2021 EN OASIS BEACH MASPALOMAS SL DE VALERIA VIPERINO ESTANCIA DEL 09-11.11.2021 EN OASIS</t>
  </si>
  <si>
    <t xml:space="preserve">52021000005224</t>
  </si>
  <si>
    <t xml:space="preserve">EXTRAS GRUPO ITALIANO EASYMARKET DEL 09-11.11.21 EN OASIS BEACH MASPALOMAS SL AGUA FIRGAS EXTRAS GRUPO ITALIANO EASYMARKET DEL 09-11.11.21 EN OASIS BEACH MASPALOMAS SL ROOM SERVICE EXTRAS GRUPO ITALIANO EASYMARKET DEL 09-11.11.21 EN OASIS BEACH MASPALOMAS SL SANDWICH CLUB EXTRAS GRUPO ITALIANO EASYMARKET DEL 09-11.11.21 EN OASIS BEACH MASPALOMAS SL SOPA DEL DIA</t>
  </si>
  <si>
    <t xml:space="preserve">52021000005462</t>
  </si>
  <si>
    <t xml:space="preserve">MULTIFUNCION HP ENVY PHOTO 7830 COLOR WIFI CANON DIGITAL LPI 5.25 / EQUIPOS MULTIFUNCIONALES TINTA HP 303XL NEGRO TINTA HP 303 COLOR MULTIFUNCION HP ENVY PHOTO 7830 COLOR WIFI CANON DIGITAL LPI 5.25 / EQUIPOS MULTIFUNCIONALES</t>
  </si>
  <si>
    <t xml:space="preserve">52021000005688</t>
  </si>
  <si>
    <t xml:space="preserve">COORDINACION DE LAS LOCALIZACIONES Y PROGRAMA DE LA GRABACION DEL PROGRAMA HIDDEN CANARY ISLANDS (PETER GREEMBERG - CBS) EN GRAN CANARIA. COORDINACION DE LAS PERSONAS QUE PARTICIPARON EN LAS GRABACIONES Y CONTACTO CON LA PRODUCTORA QUE REALIZO LA GRABACION</t>
  </si>
  <si>
    <t xml:space="preserve">52021000005759</t>
  </si>
  <si>
    <t xml:space="preserve">PATROCINIO "FERIA KM.0 GRAN CANARIA", CELEBRADA EL 11 Y 12 DE DICIIEMBRE DE 2021</t>
  </si>
  <si>
    <t xml:space="preserve">52021000005169</t>
  </si>
  <si>
    <t xml:space="preserve">Lunch Agentes de Viajes Franceses Menú Picoteo 27¿/pers. Servicio solicitado por Carmen Díaz</t>
  </si>
  <si>
    <t xml:space="preserve">52021000005735</t>
  </si>
  <si>
    <t xml:space="preserve">CENA PRENSA OET PARIS  10 COMENSALES X 50¿ IGIC INCLUIDO/PERSONA AUTORIZADO POR CARMEN DIAZ</t>
  </si>
  <si>
    <t xml:space="preserve">52021000005626</t>
  </si>
  <si>
    <t xml:space="preserve">Estancia en nave almacenamiento guardamuebles del PIT Maspalomas NOVIEMBRE 2021</t>
  </si>
  <si>
    <t xml:space="preserve">52021000005766</t>
  </si>
  <si>
    <t xml:space="preserve">DELL 22 MONITOR - P2219H - 54.6CM (21.5") BLACK, EUR</t>
  </si>
  <si>
    <t xml:space="preserve">52021000005764</t>
  </si>
  <si>
    <t xml:space="preserve">SUITE 15/04/21-16/04/21 - 2 PERSONAS - 1 NOCHE, CRISTINA ROSA, GIULIANA MULAS HABITACION DOBLE SUPERIOR, 15/04/21-16/04/21, 2 PERSONAS 1 NOCHE, FRANCESCO TUZZOLINO, TULLIA CABALLERO HABITACION DOBLE, 15/04/21-16/04/21, 1 PERSONA 1 NOCHE, SILVIA BRUSATERRA JUNIOR SUITE, 15/04/21-16/04/21, 2 PERSONAS 1 NOCHE, IGOR FEDELI, RICCARDO SEDOLA JUNIOR SUITE, 15/04/21-16/04/21, 2 PERSONAS 1 NOCHE, ALEX CATARDI CLAUDIO DIDIONISIO HABITACION DOBLE, 15/04/21-16/04/21, 1 PERSONA 1 NOCHE, SALVATORE ACCARD</t>
  </si>
  <si>
    <t xml:space="preserve">B35750272</t>
  </si>
  <si>
    <t xml:space="preserve">LAS CALAS TINAMAR S.L.</t>
  </si>
  <si>
    <t xml:space="preserve">52021000005765</t>
  </si>
  <si>
    <t xml:space="preserve">HABITACION DOBLE, 27/10/21-31/10/21, 1 PERSONA 4 NOCHES, SERVICIO PEDIDO POR PRODUCTO TURISTICO - MARY FE DE LEON CENA ADULTO CENA</t>
  </si>
  <si>
    <t xml:space="preserve">5202100000505 8</t>
  </si>
  <si>
    <t xml:space="preserve">52021000005711</t>
  </si>
  <si>
    <t xml:space="preserve">AMPLIACION GARANTIA SERVIDOR 2Yr Basic Warranty - Next Business Day Nº de Serie: 326FCC2 Inicio: / Desde : 2021-11-03 Final / Hasta : 2023-03-16</t>
  </si>
  <si>
    <t xml:space="preserve">52021000005726</t>
  </si>
  <si>
    <t xml:space="preserve">17 PAX ALMUERZO DEGUSTACION GRUPO AGENCIAS ALEMANAS</t>
  </si>
  <si>
    <t xml:space="preserve">52021000005354</t>
  </si>
  <si>
    <t xml:space="preserve">SUMINISTRO E INSTALACION  DE EQUIPO DE AIRE ACONDIONADO EN OFICINA INTERVENTORA DELEGADA CONFORME A PRESUPUESTO 21.149</t>
  </si>
  <si>
    <t xml:space="preserve">B35835941</t>
  </si>
  <si>
    <t xml:space="preserve">IICSA MANTENIMIENTO, CONSTRUCCION Y SERVICIOS, S.L.</t>
  </si>
  <si>
    <t xml:space="preserve">52021000005460</t>
  </si>
  <si>
    <t xml:space="preserve">SUMINITRO E INSTALACION DE EQUIPO DE AIRE ACONDICIONADO EN OFICINA DE LA PAKLNTA 1º (ANALISIS TURISTICO) CONFORME AL PRESUPUESTO 21.046</t>
  </si>
  <si>
    <t xml:space="preserve">52021000005693</t>
  </si>
  <si>
    <t xml:space="preserve">SERVICIOS PUBLICITARIOS EN 7.7RADIO. IX FORO INTERNACIONAL DEL TURISMO MASPALOMAS COSTA CANARIAS 9 Y 10 DE DICIEMBRE DE 2021. ENTREVISTA, CUÑAS PUBLICITARIAS Y BANNER WEB</t>
  </si>
  <si>
    <t xml:space="preserve">5202100000504 2</t>
  </si>
  <si>
    <t xml:space="preserve">52021000005447</t>
  </si>
  <si>
    <t xml:space="preserve">SERVICIO DE APOYO LEY 9/2017 DE CONTRATOS DEL SECTOR PÚBLICO: SERVICIO  REMOTO EN EL USO DE LA PLATAFORMA DE CONTRATACIÓN DEL SECTOR PÚBLICO</t>
  </si>
  <si>
    <t xml:space="preserve">52021000005478</t>
  </si>
  <si>
    <t xml:space="preserve">Factura mensual NOVIEMBRE 2021. Servicios de maquetación y gestión de contenidos de los soportes digitales promocionales del Patronato de Turismo de Gran Canaria. Expediente 3261/2020</t>
  </si>
  <si>
    <t xml:space="preserve">520210000050 41</t>
  </si>
  <si>
    <t xml:space="preserve">52021000005 04 1</t>
  </si>
  <si>
    <t xml:space="preserve">52021000005427</t>
  </si>
  <si>
    <t xml:space="preserve">Software Mabrian Technologies. Suscripción mensual a Mabrian Technologies.Cuota diciembre 2021 (9/9)</t>
  </si>
  <si>
    <t xml:space="preserve">52021000005762</t>
  </si>
  <si>
    <t xml:space="preserve">Música para eventos del grupo de serbios en Casa Montesdeoca Servicio solicitado por Valentin Gonzalez</t>
  </si>
  <si>
    <t xml:space="preserve">B57991606</t>
  </si>
  <si>
    <t xml:space="preserve">MUSIBAL CORPORATE, SL</t>
  </si>
  <si>
    <t xml:space="preserve">52021000005175</t>
  </si>
  <si>
    <t xml:space="preserve">PUBLICIDAD GRAN CANARIA WEB VIAJES NATIONAL GEOGRAPHIC REVISTA VIAJES NATIONAL GEOGRAPHIC Servicio pedido por Producto turístico- CARMEN DIAZ</t>
  </si>
  <si>
    <t xml:space="preserve">52021000005475</t>
  </si>
  <si>
    <t xml:space="preserve">campaña video personalizado</t>
  </si>
  <si>
    <t xml:space="preserve">B67159608</t>
  </si>
  <si>
    <t xml:space="preserve">LINKEMANN VENTURES SL</t>
  </si>
  <si>
    <t xml:space="preserve">52021000005214</t>
  </si>
  <si>
    <t xml:space="preserve">SERVICIOS DE GABINETE DE COMUNICACION DE LA PRESIDENCIA CORRESPONDIENTE AL MES DE JULIO. TOTAL:2900¿</t>
  </si>
  <si>
    <t xml:space="preserve">B76068287</t>
  </si>
  <si>
    <t xml:space="preserve">GESTION Y EJECUCION INTEGRAL DE SERVICIOS INSULARES. S.L.</t>
  </si>
  <si>
    <t xml:space="preserve">52021000005215</t>
  </si>
  <si>
    <t xml:space="preserve">SERVICIOS DE GABINETE DE COMUNICACION DE LA PRESIDENCIA CORRESPONDIENTES AL MES DE MAYO. TOTAL:2.900¿</t>
  </si>
  <si>
    <t xml:space="preserve">52021000005216</t>
  </si>
  <si>
    <t xml:space="preserve">SERVICIOS DE GABINETE DE COMUNICACION DE LA PRESIDENCIA CORRESPONDIENTE AL MES DE SEPTIEMBRE.TOTAL:2900¿</t>
  </si>
  <si>
    <t xml:space="preserve">52021000005217</t>
  </si>
  <si>
    <t xml:space="preserve">SERVICIOS DE GABINETE DE COMUNICACION DE LA PRESIDENCIA CORRESPONDIENTE AL MES DE OCTUBRE. TOTAL:2900¿</t>
  </si>
  <si>
    <t xml:space="preserve">52021000005218</t>
  </si>
  <si>
    <t xml:space="preserve">SERVICIOS DE GABINETE DE COMUNICACION DE LA PRESIDENCIA CORRESPONDIENTES AL MES DE JUNIO. TOTAL:2900¿</t>
  </si>
  <si>
    <t xml:space="preserve">52021000005221</t>
  </si>
  <si>
    <t xml:space="preserve">ALMUERZO 5 PAX a la Carta en MAROA 15-11-21. GRUPO ITALIANOS + PROMOTORA MERCADO ITALIANO. Servicio solicitado por producto turistico Saro Arencibia</t>
  </si>
  <si>
    <t xml:space="preserve">52021000005459</t>
  </si>
  <si>
    <t xml:space="preserve">ALMUERZO a la Carta 6 personas, PRESS TRIP BINTER-TOULOUSE DIA 8.11.21 en MAROA. Servicio solicitado por Carmen Díaz</t>
  </si>
  <si>
    <t xml:space="preserve">52021000005500</t>
  </si>
  <si>
    <t xml:space="preserve">ALMUERZO PICOTEO, 19-10-21. A LAS 13:30. PROGRAMA HIDDEN GC-USA.  7 PAX + MARIA LEZCANO. JUANA ROSA ALEMAN</t>
  </si>
  <si>
    <t xml:space="preserve">52021000005501</t>
  </si>
  <si>
    <t xml:space="preserve">ALMUERZO PICOTEO. 19-11-21. 20:30. 6 PAX + MARC. FAM TRIP OET DUBLIN. SOLICITADO POR JUANA ROSA ALEMAN</t>
  </si>
  <si>
    <t xml:space="preserve">52021000005481</t>
  </si>
  <si>
    <t xml:space="preserve">Campaña "IX Foro Internacional de Turismo Maspalomas Costa Canaria" Emisión de 2 cuñas diarias de lunes a viernes durante el programa en directo El Espejo Canario, 2 cuñas diarias de lunes a viernes, y 1 más los viernes de la Tertulia, en el programa en directo Centro Urbano y 2 cuñas diarias de lunes a domingo durante la Programación Musical. Entrevista en la Tertulia Turística del programa Centro Urbano. Difusión en directo en la web de El Espejo Canario: www.elespejocanario.es. Repetición noc</t>
  </si>
  <si>
    <t xml:space="preserve">52021000005461</t>
  </si>
  <si>
    <t xml:space="preserve">PATROCINIO GCYB</t>
  </si>
  <si>
    <t xml:space="preserve">B76137280</t>
  </si>
  <si>
    <t xml:space="preserve">RAQUETCORT SL</t>
  </si>
  <si>
    <t xml:space="preserve">52021000005237</t>
  </si>
  <si>
    <t xml:space="preserve">Impresión foto aportada cliente de 1100 x 405 mm para montar sobre easyprint 10 mm. Lona normal impresa de 850 x 2090 y estructura roll-up. ( 1 ud x 4 mod) Lona normal impresa de 1000 x 2090 mm y estructura roll-up. ( 1 ud x 2 mod) Muestra funda Fundas de 100 cm.</t>
  </si>
  <si>
    <t xml:space="preserve">52021000005223</t>
  </si>
  <si>
    <t xml:space="preserve">Estancia en el hotel Marina Suites del 13 al 15/11/21 en alojamiento y desayuno durante 2 dias</t>
  </si>
  <si>
    <t xml:space="preserve">52021000005235</t>
  </si>
  <si>
    <t xml:space="preserve">Acuerdo de colaboración Animayo Gran Canaria 2021 solicitado por la Unidad de Publicidad y Marketing para promocionar la imagen de Gran Canaria a nivel internacional durante el Festival, con acciones promociones durante las actividades de mayo,junio y julio, según detalle: REPRODUCCIÓN VIDEO CORPORATIVO DE GRAN CANARIA:entre los descansos de las master class, 20 en total, en on line de Animayo Virtual desponibles a partir del 17 de mayo. POST EN REDES SOCIALES (FACEBOOK Y TWITTER): 4 post sobre</t>
  </si>
  <si>
    <t xml:space="preserve">B76153527</t>
  </si>
  <si>
    <t xml:space="preserve">DAMIAN PEREA PRODUCCIONES, S.L.</t>
  </si>
  <si>
    <t xml:space="preserve">52021000005497</t>
  </si>
  <si>
    <t xml:space="preserve">limpieza de sus contenedores periodo noviembre 21 de los centros managua y triana</t>
  </si>
  <si>
    <t xml:space="preserve">5202100000504 3</t>
  </si>
  <si>
    <t xml:space="preserve">5202100000504 4</t>
  </si>
  <si>
    <t xml:space="preserve">52021000005690</t>
  </si>
  <si>
    <t xml:space="preserve">Espacios publicitarios para baner noviembre 21</t>
  </si>
  <si>
    <t xml:space="preserve">52021000005691</t>
  </si>
  <si>
    <t xml:space="preserve">Publicaciones varias Noviembre 2021</t>
  </si>
  <si>
    <t xml:space="preserve">52021000005621</t>
  </si>
  <si>
    <t xml:space="preserve">Proyecto Web Ruta San Mao, renovaciones dominios</t>
  </si>
  <si>
    <t xml:space="preserve">52021000005222</t>
  </si>
  <si>
    <t xml:space="preserve">ALMUERZO 5 PAX a la Carta en GABINETE LITERARIO 16-11-21. GRUPO ITALIANOS + PROMOTORA MERCADO ITALIANO. Servicio solicitado por producto turistico Saro Arencibia</t>
  </si>
  <si>
    <t xml:space="preserve">52021000005443</t>
  </si>
  <si>
    <t xml:space="preserve">ALMUERZO a la Carta 9 personas GRUPO AGENTES DE VIAJES DE EASYMARKET  DIA 11/11/21 en GABINETE LITERARIO. Servicio solicitado por Valentin González</t>
  </si>
  <si>
    <t xml:space="preserve">52021000005486</t>
  </si>
  <si>
    <t xml:space="preserve">LG TV 55" 55UN71003LB FONESTAR SOP TV PARED DELL MICROPC OPTILEX 3080 AVER CAMARA USB CAM340 AVER M/D CAM540/CAM340 AVER SPEAKERPHONE FON 540 CABLEADOS INSTALACION Y PEQUEÑOS MATERIALES</t>
  </si>
  <si>
    <t xml:space="preserve">52021000005331</t>
  </si>
  <si>
    <t xml:space="preserve">PATROCINIO REPEOPLE CONFERENCE 2021</t>
  </si>
  <si>
    <t xml:space="preserve">B76279264</t>
  </si>
  <si>
    <t xml:space="preserve">COLIVING CANARY ISLANDS S.L</t>
  </si>
  <si>
    <t xml:space="preserve">52021000005426</t>
  </si>
  <si>
    <t xml:space="preserve">RETIMBRE PG 6 KILOS BOLETIN DE INDUSTRIA</t>
  </si>
  <si>
    <t xml:space="preserve">52021000005448</t>
  </si>
  <si>
    <t xml:space="preserve">52021000005433</t>
  </si>
  <si>
    <t xml:space="preserve">5202100000505 3</t>
  </si>
  <si>
    <t xml:space="preserve">52021000005171</t>
  </si>
  <si>
    <t xml:space="preserve">Mesa de Azuaje, panel Compacto con decorado 1580x840mm. A soporte existente Reposición decorado, Cruz Grande, Paso del Marinero, La Crucita, Barranco de Las Madres Transporte Peninsular</t>
  </si>
  <si>
    <t xml:space="preserve">B76320936</t>
  </si>
  <si>
    <t xml:space="preserve">SUMINISTRO E INSTALACION DE SEÑALIZACION INSTALCANARIAS, S.L</t>
  </si>
  <si>
    <t xml:space="preserve">52021000005710</t>
  </si>
  <si>
    <t xml:space="preserve">15 CUÑAS DIARIAS DE LUNES A DOMINGO EN RADIO LAS TIRAJANAS (AMBOS INCLUIDOS) PROMOCIONANDO EL IX FORO INTERNACIONAL DE TURISMO, LAS CUÑAS REPARTIDAS A LO LARGO DEL DÍA ENTRE LAS 8.30 DE LA MAÑANA Y LAS 22.00 DE LA NOCHE HACIENDO ESPECIAL HINCAPIÉ EN LOS HORARIOS DE MAS AUDIENCIA, 1 ENTREVISTA CON EL CONSEJERO DE TURISMO DE GRAN CANARIA (CARLOS ALAMO) PARA HABLAR DE TURISMO Y SOBRE EL FORO DE TURISMO, PROMOCIÓN EN NUESTRAS REDES SOCIALES Y BANNER PERIODICO CON DERIVACIÓN AL PATRONATO DE TURISMO D</t>
  </si>
  <si>
    <t xml:space="preserve">52021000005167</t>
  </si>
  <si>
    <t xml:space="preserve">Producción tres piezas editoriales en formato video para campaña Mediaset Noviembre</t>
  </si>
  <si>
    <t xml:space="preserve">52021000005257</t>
  </si>
  <si>
    <t xml:space="preserve">Publicidad Periodico Its Gran Canaria - Noviembre</t>
  </si>
  <si>
    <t xml:space="preserve">52021000005348</t>
  </si>
  <si>
    <t xml:space="preserve">Alquiler apartamento atico 18 al 20 noviembre</t>
  </si>
  <si>
    <t xml:space="preserve">B76355163</t>
  </si>
  <si>
    <t xml:space="preserve">LA COLONIAL SUITES</t>
  </si>
  <si>
    <t xml:space="preserve">52021000005749</t>
  </si>
  <si>
    <t xml:space="preserve">ROI DE LA GRAN CANARIA BIKE WEEK</t>
  </si>
  <si>
    <t xml:space="preserve">B76711548</t>
  </si>
  <si>
    <t xml:space="preserve">MIENTRASTANTO AGENCIA DE PUBLICIDAD CREATIVA, S.L.</t>
  </si>
  <si>
    <t xml:space="preserve">5202100000506 5</t>
  </si>
  <si>
    <t xml:space="preserve">52021000005415</t>
  </si>
  <si>
    <t xml:space="preserve">TURISMO CANARIAS-MF PARTICIPANTES | Soporte: Foro de Debates - VOC - FDD Madrid Fusión Producto: Evento no publicitario (NP) Otros Eventos</t>
  </si>
  <si>
    <t xml:space="preserve">52021000005173</t>
  </si>
  <si>
    <t xml:space="preserve">CAMPAÑA CONTENIDOS EN TELECINCO CANARIAS</t>
  </si>
  <si>
    <t xml:space="preserve">B83859850</t>
  </si>
  <si>
    <t xml:space="preserve">T20 ADMEDIA SERVICES S.L.</t>
  </si>
  <si>
    <t xml:space="preserve">52021000005480</t>
  </si>
  <si>
    <t xml:space="preserve">52021000005244</t>
  </si>
  <si>
    <t xml:space="preserve">FACTURA NOVIEMBRE 2021</t>
  </si>
  <si>
    <t xml:space="preserve">B83972133</t>
  </si>
  <si>
    <t xml:space="preserve">INTERFACE TOURISM SPAIN SL</t>
  </si>
  <si>
    <t xml:space="preserve">52021000005746</t>
  </si>
  <si>
    <t xml:space="preserve">Siguiendo indicaciones del Director-Gerente del Patronato de Turismo del Gran Canaria, D. Pablo Llinares, solicitamos que nos facturen el alojamiento de los siguientes invitados al Festival Animayo 2019:  Alberto Fijo - director de Fila Siete 3 noches (8 al 11 de mayo) a 68 ¿ + IGIC por noche</t>
  </si>
  <si>
    <t xml:space="preserve">52021000005446</t>
  </si>
  <si>
    <t xml:space="preserve">21-11-2021 DISPOSICIÓN DESDE LAS 9:30 A 15:30 TAURITO, MASPALOMAS, INGENIO, GUAYADEQUE Y AEROPUERTO 35 PAX. FAM TRIP FRAM KARAVEL PEDIDO POR CARMEN DÍAZ</t>
  </si>
  <si>
    <t xml:space="preserve">52021000005709</t>
  </si>
  <si>
    <t xml:space="preserve">29-11-2021 DISPOSICIÓN DESDE LAS 11:30 HASTA LAS 23:00 30-11-2021 DISPOSICIÓN DESDE LAS 9:30 A LAS 22:00 01-12-2021 DISPOSICIÓN DESDE 10:00 HASTA LAS 10:30 02-12-2021 DISPOSICIÓN DE 11:30 HASTA LAS 22:30 03-12-2021 TRASLADO AL AEROPUERTO.FAM TRIP TRAVEL COUNSELLORS 2021- PEDIDO POR JUANA ROSA ALEMÁN</t>
  </si>
  <si>
    <t xml:space="preserve">52021000005358</t>
  </si>
  <si>
    <t xml:space="preserve">Suministro de datos relativos a la competitividad hotelera de Gran Canaria y su análisis para el posicionamiento del destino turístico (Informes predictivos agosto ¿ diciembre) Período: 2º parte 2021</t>
  </si>
  <si>
    <t xml:space="preserve">52021000005467</t>
  </si>
  <si>
    <t xml:space="preserve">Gastos de viajes de octubre a diciembre 2021.</t>
  </si>
  <si>
    <t xml:space="preserve">52021000005457</t>
  </si>
  <si>
    <t xml:space="preserve">G16995557</t>
  </si>
  <si>
    <t xml:space="preserve">ASOC CONECTA ESPAÑA CHINA</t>
  </si>
  <si>
    <t xml:space="preserve">52021000005469</t>
  </si>
  <si>
    <t xml:space="preserve">RESTO GUIAS CICLOTURISTAS 2021</t>
  </si>
  <si>
    <t xml:space="preserve">52021000005248</t>
  </si>
  <si>
    <t xml:space="preserve">PATROCINIO DE II MUESTRA DE CINE DE MONTAÑA Y AVENTURA: MENDI TOUR GRAN CANARIA</t>
  </si>
  <si>
    <t xml:space="preserve">G76325687</t>
  </si>
  <si>
    <t xml:space="preserve">ASOC CULTURAL CIMA GRAN CANARIA</t>
  </si>
  <si>
    <t xml:space="preserve">5202100000505 7</t>
  </si>
  <si>
    <t xml:space="preserve">52021000005172</t>
  </si>
  <si>
    <t xml:space="preserve">ALQUILER TURISMO  SUV MATRÍCULA 6713 LBT  DEL 25-10-21 AL 27-10-21. RONNY FRIMANN PRESS NORUEGA VAGAVOND  .TÉCNICO MERCEDES TRUJILLO</t>
  </si>
  <si>
    <t xml:space="preserve">52021000005246</t>
  </si>
  <si>
    <t xml:space="preserve">ALQUILER VEHÍCULO TURISMO PRESS TRIP TOM ON TOUR. DEL 09-11-21 AL 13-11-21 TOMAS BOMKER. TÉCNICO SARO ARENCIBIA</t>
  </si>
  <si>
    <t xml:space="preserve">52021000005247</t>
  </si>
  <si>
    <t xml:space="preserve">ALQUILER VEHÍCULO MIXTO PERIODISTAS ARC 2021 DEL 04-11-21 AL 22-11-21. TÉCNICO SARO ARENCIBIA</t>
  </si>
  <si>
    <t xml:space="preserve">52021000005263</t>
  </si>
  <si>
    <t xml:space="preserve">ALQUILER VEHÍCULO MIXTO DEL  27-10-21 AL 31-10-21. PRESS TRIP FLOOR LUCIENNE GWF 2021. ENTREGA Y RECOGIDA EN VARIOS PUNTOS DE LA ISLA Y COMBUSTIBLE. TÉCNICO CARMEN DÍAZ</t>
  </si>
  <si>
    <t xml:space="preserve">52021000005431</t>
  </si>
  <si>
    <t xml:space="preserve">ALQULER DE VEHÍCULO MATRÍCULA 5459LSV DEL 08-10-21 AL 17-10-21 ENTREGA Y RECOGIDA EN AEROPUERTO + COMBUSTIBLE. TÉCNICO NOELIA MEDINA</t>
  </si>
  <si>
    <t xml:space="preserve">52021000005432</t>
  </si>
  <si>
    <t xml:space="preserve">ALQUILER VEHÍCULO MIXTO PRESS TRIP REVISTA COLUMBUS DEL 15-10-21 AL 20-10-21. TÉCNICO  CARMEN DÍAZ</t>
  </si>
  <si>
    <t xml:space="preserve">52021000005748</t>
  </si>
  <si>
    <t xml:space="preserve">ALQULER DE VEHÍCULO MIXTO MATRÍCULA 5459 LSV DEL 17-11-21 AL 20-11-21 EBTREGA Y RECOGIDA EN EL AEROPUERTOY COMBUSTIBLE. TÉCNICO NOELIA MEDINA</t>
  </si>
  <si>
    <t xml:space="preserve">52021000005047</t>
  </si>
  <si>
    <t xml:space="preserve">PINTURA PLASTICA BLANCA 15LT PINTURA FACHADA 15LT AEROSOLES GRAFFITI MONTANA 400ML AEROSOLES NBQ 400ML BOQUILLAS AEROSOLES RODILLO PURA LANA CINTA PINTOR 48MM GUANTE LATEX CAJA FIELTRO PROTECTOR 20MT BROCHA 50MM (PALETINA CANARIA) ALARGADOR DE PINTURA 3MT CUBETA C/ESCURRIDOR 16L ROLLO PLASTICO CUBRE SUELO CINTA AMERICANA 30MT</t>
  </si>
  <si>
    <t xml:space="preserve">J76289057</t>
  </si>
  <si>
    <t xml:space="preserve">LA JFACTORIA SCP</t>
  </si>
  <si>
    <t xml:space="preserve">52021000005264</t>
  </si>
  <si>
    <t xml:space="preserve">Almuerzo</t>
  </si>
  <si>
    <t xml:space="preserve">U35991256</t>
  </si>
  <si>
    <t xml:space="preserve">CLUB DE MAR MOGAN Y CIOTELM, U.T.E</t>
  </si>
  <si>
    <t xml:space="preserve">52021000005418</t>
  </si>
  <si>
    <t xml:space="preserve">52021000005232</t>
  </si>
  <si>
    <t xml:space="preserve">LUGARES INSTAGRAMEABLES &amp; POST ROQUE NUBLO - ALEMÁN</t>
  </si>
  <si>
    <t xml:space="preserve">52021000005686</t>
  </si>
  <si>
    <t xml:space="preserve">ARBOLES SINGULARES ALEMÁN</t>
  </si>
  <si>
    <t xml:space="preserve">52021000005713</t>
  </si>
  <si>
    <t xml:space="preserve">DESTELLOS DE LA NAVIDAD EN GC ALEMÁN</t>
  </si>
  <si>
    <t xml:space="preserve">52021000005714</t>
  </si>
  <si>
    <t xml:space="preserve">TEXTO POZO DE LAS NIEVES  - ALEMÁN</t>
  </si>
  <si>
    <t xml:space="preserve">52021000005727</t>
  </si>
  <si>
    <t xml:space="preserve">INTRODUCCION, CALDERA BANDAMA &amp;ROQUE NUBLO &amp; VENTANA R. NUB LO&amp; TILOS DE MOYA - ALEMÁN</t>
  </si>
  <si>
    <t xml:space="preserve">52021000005491</t>
  </si>
  <si>
    <t xml:space="preserve">DOSSIER PRENSA &amp; GRAFICO  - ITALIANO</t>
  </si>
  <si>
    <t xml:space="preserve">52021000005243</t>
  </si>
  <si>
    <t xml:space="preserve">MIRADOR ANDEN VERDE &amp; MIRADOR PUERTO DE MOGAN - ALEMÁN</t>
  </si>
  <si>
    <t xml:space="preserve">52021000005490</t>
  </si>
  <si>
    <t xml:space="preserve">DOSSIER PRENSA &amp; GRAFICO - ALEMÁN</t>
  </si>
  <si>
    <t xml:space="preserve">52021000005705</t>
  </si>
  <si>
    <t xml:space="preserve">THEMATIQUE - PACK 3D GUIDE DU TRAVAILLER NOMADE 2021/2022</t>
  </si>
  <si>
    <t xml:space="preserve">X309769966</t>
  </si>
  <si>
    <t xml:space="preserve">LES NOUVELLES EDITIOSN DE L'UNIVERSITE</t>
  </si>
  <si>
    <t xml:space="preserve">52021000005453</t>
  </si>
  <si>
    <t xml:space="preserve">Networking feria online Profitravel, Webinares, traduciones, para los redes sociales en ruso, presentaciones, reuniones online con TO Good Time travel, Travel connection, Tui Ru. TPG Ucrainia, consultas</t>
  </si>
  <si>
    <t xml:space="preserve">52021000005685</t>
  </si>
  <si>
    <t xml:space="preserve">Clases de alemán, nivel intermedio, noviembre Clases de alemán, nivel avanzado, noviembre Clases de alemán, nivel intermedio, diciembre Clases de alemán, nivel avanzado, diciembre</t>
  </si>
  <si>
    <t xml:space="preserve">52021000005702</t>
  </si>
  <si>
    <t xml:space="preserve">30/11/2021 Press Trip Polonia -Gran Tour 02/11/2021 Press Trip Polonia -Gran Canaria Norte</t>
  </si>
  <si>
    <t xml:space="preserve">X9583832P</t>
  </si>
  <si>
    <t xml:space="preserve">PRZYBYSZ,MALGORZATA KATARZYNA</t>
  </si>
  <si>
    <t xml:space="preserve">52021000005252</t>
  </si>
  <si>
    <t xml:space="preserve">LUGARES INSTAGRAMEABLES - FRANCÉS</t>
  </si>
  <si>
    <t xml:space="preserve">52021000005489</t>
  </si>
  <si>
    <t xml:space="preserve">DOSSIER PRENSA &amp; GRAFICO - FRANCES</t>
  </si>
  <si>
    <t xml:space="preserve">52021000005452</t>
  </si>
  <si>
    <t xml:space="preserve">Couta de Autorización: Uso de ilustración durante 6 meses</t>
  </si>
  <si>
    <t xml:space="preserve">Y4063599L</t>
  </si>
  <si>
    <t xml:space="preserve">HUANG,MAN TING</t>
  </si>
  <si>
    <t xml:space="preserve">52021000005692</t>
  </si>
  <si>
    <t xml:space="preserve">Trabajos de edición y montaje de lettering sobre 22 ilustraciones.</t>
  </si>
  <si>
    <t xml:space="preserve">CODIGO</t>
  </si>
  <si>
    <t xml:space="preserve">NOMBRE</t>
  </si>
  <si>
    <t xml:space="preserve">AW</t>
  </si>
  <si>
    <t xml:space="preserve">Aruba</t>
  </si>
  <si>
    <t xml:space="preserve">AF</t>
  </si>
  <si>
    <t xml:space="preserve">Afganistán</t>
  </si>
  <si>
    <t xml:space="preserve">AO</t>
  </si>
  <si>
    <t xml:space="preserve">Angola</t>
  </si>
  <si>
    <t xml:space="preserve">AI</t>
  </si>
  <si>
    <t xml:space="preserve">Anguila</t>
  </si>
  <si>
    <t xml:space="preserve">AX</t>
  </si>
  <si>
    <t xml:space="preserve">Åland, Islas</t>
  </si>
  <si>
    <t xml:space="preserve">AL</t>
  </si>
  <si>
    <t xml:space="preserve">Albania</t>
  </si>
  <si>
    <t xml:space="preserve">Andorra</t>
  </si>
  <si>
    <t xml:space="preserve">AE</t>
  </si>
  <si>
    <t xml:space="preserve">Emiratos Árabes Unidos (los)</t>
  </si>
  <si>
    <t xml:space="preserve">AR</t>
  </si>
  <si>
    <t xml:space="preserve">Argentina</t>
  </si>
  <si>
    <t xml:space="preserve">AM</t>
  </si>
  <si>
    <t xml:space="preserve">Armenia</t>
  </si>
  <si>
    <t xml:space="preserve">AS</t>
  </si>
  <si>
    <t xml:space="preserve">Samoa Americana</t>
  </si>
  <si>
    <t xml:space="preserve">AQ</t>
  </si>
  <si>
    <t xml:space="preserve">Antártida</t>
  </si>
  <si>
    <t xml:space="preserve">TF</t>
  </si>
  <si>
    <t xml:space="preserve">Tierras Australes Francesas (las)</t>
  </si>
  <si>
    <t xml:space="preserve">AG</t>
  </si>
  <si>
    <t xml:space="preserve">Antigua y Barbuda</t>
  </si>
  <si>
    <t xml:space="preserve">AU</t>
  </si>
  <si>
    <t xml:space="preserve">Australia</t>
  </si>
  <si>
    <t xml:space="preserve">Austria</t>
  </si>
  <si>
    <t xml:space="preserve">AZ</t>
  </si>
  <si>
    <t xml:space="preserve">Azerbaiyán</t>
  </si>
  <si>
    <t xml:space="preserve">BI</t>
  </si>
  <si>
    <t xml:space="preserve">Burundi</t>
  </si>
  <si>
    <t xml:space="preserve">Bélgica</t>
  </si>
  <si>
    <t xml:space="preserve">BJ</t>
  </si>
  <si>
    <t xml:space="preserve">Benin</t>
  </si>
  <si>
    <t xml:space="preserve">BQ</t>
  </si>
  <si>
    <t xml:space="preserve">Bonaire, San Eustaquio y Saba</t>
  </si>
  <si>
    <t xml:space="preserve">BF</t>
  </si>
  <si>
    <t xml:space="preserve">Burkina Faso</t>
  </si>
  <si>
    <t xml:space="preserve">BD</t>
  </si>
  <si>
    <t xml:space="preserve">Bangladesh</t>
  </si>
  <si>
    <t xml:space="preserve">BG</t>
  </si>
  <si>
    <t xml:space="preserve">Bulgaria</t>
  </si>
  <si>
    <t xml:space="preserve">BH</t>
  </si>
  <si>
    <t xml:space="preserve">Bahrein</t>
  </si>
  <si>
    <t xml:space="preserve">BS</t>
  </si>
  <si>
    <t xml:space="preserve">Bahamas (las)</t>
  </si>
  <si>
    <t xml:space="preserve">BA</t>
  </si>
  <si>
    <t xml:space="preserve">Bosnia y Herzegovina</t>
  </si>
  <si>
    <t xml:space="preserve">BL</t>
  </si>
  <si>
    <t xml:space="preserve">Saint Barthélemy</t>
  </si>
  <si>
    <t xml:space="preserve">Belarús</t>
  </si>
  <si>
    <t xml:space="preserve">BZ</t>
  </si>
  <si>
    <t xml:space="preserve">Belice</t>
  </si>
  <si>
    <t xml:space="preserve">BM</t>
  </si>
  <si>
    <t xml:space="preserve">Bermudas</t>
  </si>
  <si>
    <t xml:space="preserve">BO</t>
  </si>
  <si>
    <t xml:space="preserve">Bolivia (Estado Plurinacional de)</t>
  </si>
  <si>
    <t xml:space="preserve">BR</t>
  </si>
  <si>
    <t xml:space="preserve">Brasil</t>
  </si>
  <si>
    <t xml:space="preserve">BB</t>
  </si>
  <si>
    <t xml:space="preserve">Barbados</t>
  </si>
  <si>
    <t xml:space="preserve">BN</t>
  </si>
  <si>
    <t xml:space="preserve">Brunei Darussalam</t>
  </si>
  <si>
    <t xml:space="preserve">BT</t>
  </si>
  <si>
    <t xml:space="preserve">Bhután</t>
  </si>
  <si>
    <t xml:space="preserve">BV</t>
  </si>
  <si>
    <t xml:space="preserve">Bouvet, Isla</t>
  </si>
  <si>
    <t xml:space="preserve">BW</t>
  </si>
  <si>
    <t xml:space="preserve">Botswana</t>
  </si>
  <si>
    <t xml:space="preserve">CF</t>
  </si>
  <si>
    <t xml:space="preserve">República Centroafricana (la)</t>
  </si>
  <si>
    <t xml:space="preserve">CA</t>
  </si>
  <si>
    <t xml:space="preserve">Canadá</t>
  </si>
  <si>
    <t xml:space="preserve">CC</t>
  </si>
  <si>
    <t xml:space="preserve">Cocos / Keeling, (las) Islas</t>
  </si>
  <si>
    <t xml:space="preserve">Suiza</t>
  </si>
  <si>
    <t xml:space="preserve">CL</t>
  </si>
  <si>
    <t xml:space="preserve">Chile</t>
  </si>
  <si>
    <t xml:space="preserve">CN</t>
  </si>
  <si>
    <t xml:space="preserve">China</t>
  </si>
  <si>
    <t xml:space="preserve">CI</t>
  </si>
  <si>
    <t xml:space="preserve">Côte d'Ivoire</t>
  </si>
  <si>
    <t xml:space="preserve">CM</t>
  </si>
  <si>
    <t xml:space="preserve">Camerún</t>
  </si>
  <si>
    <t xml:space="preserve">CD</t>
  </si>
  <si>
    <t xml:space="preserve">Congo (la República Democrática del)</t>
  </si>
  <si>
    <t xml:space="preserve">CG</t>
  </si>
  <si>
    <t xml:space="preserve">Congo (el)</t>
  </si>
  <si>
    <t xml:space="preserve">CK</t>
  </si>
  <si>
    <t xml:space="preserve">Cook, (las) Islas</t>
  </si>
  <si>
    <t xml:space="preserve">CO</t>
  </si>
  <si>
    <t xml:space="preserve">Colombia</t>
  </si>
  <si>
    <t xml:space="preserve">KM</t>
  </si>
  <si>
    <t xml:space="preserve">Comoras (las)</t>
  </si>
  <si>
    <t xml:space="preserve">CV</t>
  </si>
  <si>
    <t xml:space="preserve">Cabo Verde</t>
  </si>
  <si>
    <t xml:space="preserve">CR</t>
  </si>
  <si>
    <t xml:space="preserve">Costa Rica</t>
  </si>
  <si>
    <t xml:space="preserve">CU</t>
  </si>
  <si>
    <t xml:space="preserve">Cuba</t>
  </si>
  <si>
    <t xml:space="preserve">CW</t>
  </si>
  <si>
    <t xml:space="preserve">Curaçao</t>
  </si>
  <si>
    <t xml:space="preserve">CX</t>
  </si>
  <si>
    <t xml:space="preserve">Navidad, Isla de</t>
  </si>
  <si>
    <t xml:space="preserve">KY</t>
  </si>
  <si>
    <t xml:space="preserve">Caimán, (las) Islas</t>
  </si>
  <si>
    <t xml:space="preserve">CY</t>
  </si>
  <si>
    <t xml:space="preserve">Chipre</t>
  </si>
  <si>
    <t xml:space="preserve">CZ</t>
  </si>
  <si>
    <t xml:space="preserve">Chequia</t>
  </si>
  <si>
    <t xml:space="preserve">Alemania</t>
  </si>
  <si>
    <t xml:space="preserve">DJ</t>
  </si>
  <si>
    <t xml:space="preserve">Djibouti</t>
  </si>
  <si>
    <t xml:space="preserve">DM</t>
  </si>
  <si>
    <t xml:space="preserve">Dominica</t>
  </si>
  <si>
    <t xml:space="preserve">Dinamarca</t>
  </si>
  <si>
    <t xml:space="preserve">DO</t>
  </si>
  <si>
    <t xml:space="preserve">Dominicana, (la) República</t>
  </si>
  <si>
    <t xml:space="preserve">DZ</t>
  </si>
  <si>
    <t xml:space="preserve">Argelia</t>
  </si>
  <si>
    <t xml:space="preserve">EC</t>
  </si>
  <si>
    <t xml:space="preserve">Ecuador</t>
  </si>
  <si>
    <t xml:space="preserve">EG</t>
  </si>
  <si>
    <t xml:space="preserve">Egipto</t>
  </si>
  <si>
    <t xml:space="preserve">ER</t>
  </si>
  <si>
    <t xml:space="preserve">Eritrea</t>
  </si>
  <si>
    <t xml:space="preserve">EH</t>
  </si>
  <si>
    <t xml:space="preserve">Sahara Occidental</t>
  </si>
  <si>
    <t xml:space="preserve">España</t>
  </si>
  <si>
    <t xml:space="preserve">Estonia</t>
  </si>
  <si>
    <t xml:space="preserve">ET</t>
  </si>
  <si>
    <t xml:space="preserve">Etiopía</t>
  </si>
  <si>
    <t xml:space="preserve">Finlandia</t>
  </si>
  <si>
    <t xml:space="preserve">FJ</t>
  </si>
  <si>
    <t xml:space="preserve">Fiji</t>
  </si>
  <si>
    <t xml:space="preserve">FK</t>
  </si>
  <si>
    <t xml:space="preserve">Malvinas [Falkland], (las) Islas</t>
  </si>
  <si>
    <t xml:space="preserve">Francia</t>
  </si>
  <si>
    <t xml:space="preserve">FO</t>
  </si>
  <si>
    <t xml:space="preserve">Feroe, (las) Islas</t>
  </si>
  <si>
    <t xml:space="preserve">FM</t>
  </si>
  <si>
    <t xml:space="preserve">Micronesia (Estados Federados de)</t>
  </si>
  <si>
    <t xml:space="preserve">GA</t>
  </si>
  <si>
    <t xml:space="preserve">Gabón</t>
  </si>
  <si>
    <t xml:space="preserve">Reino Unido de Gran Bretaña e Irlanda del Norte (el)</t>
  </si>
  <si>
    <t xml:space="preserve">GE</t>
  </si>
  <si>
    <t xml:space="preserve">Georgia</t>
  </si>
  <si>
    <t xml:space="preserve">GG</t>
  </si>
  <si>
    <t xml:space="preserve">Guernsey</t>
  </si>
  <si>
    <t xml:space="preserve">GH</t>
  </si>
  <si>
    <t xml:space="preserve">Ghana</t>
  </si>
  <si>
    <t xml:space="preserve">GI</t>
  </si>
  <si>
    <t xml:space="preserve">Gibraltar</t>
  </si>
  <si>
    <t xml:space="preserve">Guinea</t>
  </si>
  <si>
    <t xml:space="preserve">GP</t>
  </si>
  <si>
    <t xml:space="preserve">Guadeloupe</t>
  </si>
  <si>
    <t xml:space="preserve">GM</t>
  </si>
  <si>
    <t xml:space="preserve">Gambia (la)</t>
  </si>
  <si>
    <t xml:space="preserve">GW</t>
  </si>
  <si>
    <t xml:space="preserve">Guinea Bissau</t>
  </si>
  <si>
    <t xml:space="preserve">GQ</t>
  </si>
  <si>
    <t xml:space="preserve">Guinea Ecuatorial</t>
  </si>
  <si>
    <t xml:space="preserve">GR</t>
  </si>
  <si>
    <t xml:space="preserve">Grecia</t>
  </si>
  <si>
    <t xml:space="preserve">GD</t>
  </si>
  <si>
    <t xml:space="preserve">Granada</t>
  </si>
  <si>
    <t xml:space="preserve">GL</t>
  </si>
  <si>
    <t xml:space="preserve">Groenlandia</t>
  </si>
  <si>
    <t xml:space="preserve">GT</t>
  </si>
  <si>
    <t xml:space="preserve">Guatemala</t>
  </si>
  <si>
    <t xml:space="preserve">GF</t>
  </si>
  <si>
    <t xml:space="preserve">Guayana Francesa</t>
  </si>
  <si>
    <t xml:space="preserve">GU</t>
  </si>
  <si>
    <t xml:space="preserve">Guam</t>
  </si>
  <si>
    <t xml:space="preserve">GY</t>
  </si>
  <si>
    <t xml:space="preserve">Guyana</t>
  </si>
  <si>
    <t xml:space="preserve">HK</t>
  </si>
  <si>
    <t xml:space="preserve">Hong Kong</t>
  </si>
  <si>
    <t xml:space="preserve">HM</t>
  </si>
  <si>
    <t xml:space="preserve">Heard (Isla) e Islas McDonald</t>
  </si>
  <si>
    <t xml:space="preserve">HN</t>
  </si>
  <si>
    <t xml:space="preserve">Honduras</t>
  </si>
  <si>
    <t xml:space="preserve">HR</t>
  </si>
  <si>
    <t xml:space="preserve">Croacia</t>
  </si>
  <si>
    <t xml:space="preserve">HT</t>
  </si>
  <si>
    <t xml:space="preserve">Haití</t>
  </si>
  <si>
    <t xml:space="preserve">HU</t>
  </si>
  <si>
    <t xml:space="preserve">Hungría</t>
  </si>
  <si>
    <t xml:space="preserve">ID</t>
  </si>
  <si>
    <t xml:space="preserve">Indonesia</t>
  </si>
  <si>
    <t xml:space="preserve">IM</t>
  </si>
  <si>
    <t xml:space="preserve">Isla de Man</t>
  </si>
  <si>
    <t xml:space="preserve">IN</t>
  </si>
  <si>
    <t xml:space="preserve">India</t>
  </si>
  <si>
    <t xml:space="preserve">IO</t>
  </si>
  <si>
    <t xml:space="preserve">Territorio Británico del Océano Índico (el)</t>
  </si>
  <si>
    <t xml:space="preserve">Irlanda</t>
  </si>
  <si>
    <t xml:space="preserve">IR</t>
  </si>
  <si>
    <t xml:space="preserve">Irán (República Islámica de)</t>
  </si>
  <si>
    <t xml:space="preserve">IQ</t>
  </si>
  <si>
    <t xml:space="preserve">Iraq</t>
  </si>
  <si>
    <t xml:space="preserve">IS</t>
  </si>
  <si>
    <t xml:space="preserve">Islandia</t>
  </si>
  <si>
    <t xml:space="preserve">IL</t>
  </si>
  <si>
    <t xml:space="preserve">Israel</t>
  </si>
  <si>
    <t xml:space="preserve">Italia</t>
  </si>
  <si>
    <t xml:space="preserve">JM</t>
  </si>
  <si>
    <t xml:space="preserve">Jamaica</t>
  </si>
  <si>
    <t xml:space="preserve">JE</t>
  </si>
  <si>
    <t xml:space="preserve">Jersey</t>
  </si>
  <si>
    <t xml:space="preserve">JO</t>
  </si>
  <si>
    <t xml:space="preserve">Jordania</t>
  </si>
  <si>
    <t xml:space="preserve">JP</t>
  </si>
  <si>
    <t xml:space="preserve">Japón</t>
  </si>
  <si>
    <t xml:space="preserve">KZ</t>
  </si>
  <si>
    <t xml:space="preserve">Kazajstán</t>
  </si>
  <si>
    <t xml:space="preserve">KE</t>
  </si>
  <si>
    <t xml:space="preserve">Kenya</t>
  </si>
  <si>
    <t xml:space="preserve">KG</t>
  </si>
  <si>
    <t xml:space="preserve">Kirguistán</t>
  </si>
  <si>
    <t xml:space="preserve">KH</t>
  </si>
  <si>
    <t xml:space="preserve">Camboya</t>
  </si>
  <si>
    <t xml:space="preserve">KI</t>
  </si>
  <si>
    <t xml:space="preserve">Kiribati</t>
  </si>
  <si>
    <t xml:space="preserve">KN</t>
  </si>
  <si>
    <t xml:space="preserve">Saint Kitts y Nevis</t>
  </si>
  <si>
    <t xml:space="preserve">KR</t>
  </si>
  <si>
    <t xml:space="preserve">Corea (la República de)</t>
  </si>
  <si>
    <t xml:space="preserve">KW</t>
  </si>
  <si>
    <t xml:space="preserve">Kuwait</t>
  </si>
  <si>
    <t xml:space="preserve">LA</t>
  </si>
  <si>
    <t xml:space="preserve">Lao, (la) República Democrática Popular</t>
  </si>
  <si>
    <t xml:space="preserve">LB</t>
  </si>
  <si>
    <t xml:space="preserve">Líbano</t>
  </si>
  <si>
    <t xml:space="preserve">LR</t>
  </si>
  <si>
    <t xml:space="preserve">Liberia</t>
  </si>
  <si>
    <t xml:space="preserve">LY</t>
  </si>
  <si>
    <t xml:space="preserve">Libia</t>
  </si>
  <si>
    <t xml:space="preserve">LC</t>
  </si>
  <si>
    <t xml:space="preserve">Santa Lucía</t>
  </si>
  <si>
    <t xml:space="preserve">LI</t>
  </si>
  <si>
    <t xml:space="preserve">Liechtenstein</t>
  </si>
  <si>
    <t xml:space="preserve">LK</t>
  </si>
  <si>
    <t xml:space="preserve">Sri Lanka</t>
  </si>
  <si>
    <t xml:space="preserve">LS</t>
  </si>
  <si>
    <t xml:space="preserve">Lesotho</t>
  </si>
  <si>
    <t xml:space="preserve">LT</t>
  </si>
  <si>
    <t xml:space="preserve">Lituania</t>
  </si>
  <si>
    <t xml:space="preserve">LU</t>
  </si>
  <si>
    <t xml:space="preserve">Luxemburgo</t>
  </si>
  <si>
    <t xml:space="preserve">LV</t>
  </si>
  <si>
    <t xml:space="preserve">Letonia</t>
  </si>
  <si>
    <t xml:space="preserve">MO</t>
  </si>
  <si>
    <t xml:space="preserve">Macao</t>
  </si>
  <si>
    <t xml:space="preserve">MF</t>
  </si>
  <si>
    <t xml:space="preserve">Saint Martin (parte francesa)</t>
  </si>
  <si>
    <t xml:space="preserve">MA</t>
  </si>
  <si>
    <t xml:space="preserve">Marruecos</t>
  </si>
  <si>
    <t xml:space="preserve">MC</t>
  </si>
  <si>
    <t xml:space="preserve">Mónaco</t>
  </si>
  <si>
    <t xml:space="preserve">MD</t>
  </si>
  <si>
    <t xml:space="preserve">Moldova (la República de)</t>
  </si>
  <si>
    <t xml:space="preserve">MG</t>
  </si>
  <si>
    <t xml:space="preserve">Madagascar</t>
  </si>
  <si>
    <t xml:space="preserve">MV</t>
  </si>
  <si>
    <t xml:space="preserve">Maldivas</t>
  </si>
  <si>
    <t xml:space="preserve">MX</t>
  </si>
  <si>
    <t xml:space="preserve">México</t>
  </si>
  <si>
    <t xml:space="preserve">MH</t>
  </si>
  <si>
    <t xml:space="preserve">Marshall, (las) Islas</t>
  </si>
  <si>
    <t xml:space="preserve">MK</t>
  </si>
  <si>
    <t xml:space="preserve">Macedonia (la ex República Yugoslava de)</t>
  </si>
  <si>
    <t xml:space="preserve">ML</t>
  </si>
  <si>
    <t xml:space="preserve">Malí</t>
  </si>
  <si>
    <t xml:space="preserve">MT</t>
  </si>
  <si>
    <t xml:space="preserve">Malta</t>
  </si>
  <si>
    <t xml:space="preserve">MM</t>
  </si>
  <si>
    <t xml:space="preserve">Myanmar</t>
  </si>
  <si>
    <t xml:space="preserve">ME</t>
  </si>
  <si>
    <t xml:space="preserve">Montenegro</t>
  </si>
  <si>
    <t xml:space="preserve">MN</t>
  </si>
  <si>
    <t xml:space="preserve">Mongolia</t>
  </si>
  <si>
    <t xml:space="preserve">MP</t>
  </si>
  <si>
    <t xml:space="preserve">Marianas del Norte, (las) Islas</t>
  </si>
  <si>
    <t xml:space="preserve">MZ</t>
  </si>
  <si>
    <t xml:space="preserve">Mozambique</t>
  </si>
  <si>
    <t xml:space="preserve">MR</t>
  </si>
  <si>
    <t xml:space="preserve">Mauritania</t>
  </si>
  <si>
    <t xml:space="preserve">MS</t>
  </si>
  <si>
    <t xml:space="preserve">Montserrat</t>
  </si>
  <si>
    <t xml:space="preserve">MQ</t>
  </si>
  <si>
    <t xml:space="preserve">Martinique</t>
  </si>
  <si>
    <t xml:space="preserve">MU</t>
  </si>
  <si>
    <t xml:space="preserve">Mauricio</t>
  </si>
  <si>
    <t xml:space="preserve">MW</t>
  </si>
  <si>
    <t xml:space="preserve">Malawi</t>
  </si>
  <si>
    <t xml:space="preserve">MY</t>
  </si>
  <si>
    <t xml:space="preserve">Malasia</t>
  </si>
  <si>
    <t xml:space="preserve">YT</t>
  </si>
  <si>
    <t xml:space="preserve">Mayotte</t>
  </si>
  <si>
    <t xml:space="preserve">NA</t>
  </si>
  <si>
    <t xml:space="preserve">Namibia</t>
  </si>
  <si>
    <t xml:space="preserve">NC</t>
  </si>
  <si>
    <t xml:space="preserve">Nueva Caledonia</t>
  </si>
  <si>
    <t xml:space="preserve">NE</t>
  </si>
  <si>
    <t xml:space="preserve">Níger (el)</t>
  </si>
  <si>
    <t xml:space="preserve">NF</t>
  </si>
  <si>
    <t xml:space="preserve">Norfolk, Isla</t>
  </si>
  <si>
    <t xml:space="preserve">NG</t>
  </si>
  <si>
    <t xml:space="preserve">Nigeria</t>
  </si>
  <si>
    <t xml:space="preserve">NI</t>
  </si>
  <si>
    <t xml:space="preserve">Nicaragua</t>
  </si>
  <si>
    <t xml:space="preserve">NU</t>
  </si>
  <si>
    <t xml:space="preserve">Niue</t>
  </si>
  <si>
    <t xml:space="preserve">Países Bajos (los)</t>
  </si>
  <si>
    <t xml:space="preserve">Noruega</t>
  </si>
  <si>
    <t xml:space="preserve">NP</t>
  </si>
  <si>
    <t xml:space="preserve">Nepal</t>
  </si>
  <si>
    <t xml:space="preserve">NR</t>
  </si>
  <si>
    <t xml:space="preserve">Nauru</t>
  </si>
  <si>
    <t xml:space="preserve">NZ</t>
  </si>
  <si>
    <t xml:space="preserve">Nueva Zelandia</t>
  </si>
  <si>
    <t xml:space="preserve">OM</t>
  </si>
  <si>
    <t xml:space="preserve">Omán</t>
  </si>
  <si>
    <t xml:space="preserve">PK</t>
  </si>
  <si>
    <t xml:space="preserve">Pakistán</t>
  </si>
  <si>
    <t xml:space="preserve">PA</t>
  </si>
  <si>
    <t xml:space="preserve">Panamá</t>
  </si>
  <si>
    <t xml:space="preserve">PN</t>
  </si>
  <si>
    <t xml:space="preserve">Pitcairn</t>
  </si>
  <si>
    <t xml:space="preserve">PE</t>
  </si>
  <si>
    <t xml:space="preserve">Perú</t>
  </si>
  <si>
    <t xml:space="preserve">PH</t>
  </si>
  <si>
    <t xml:space="preserve">Filipinas (las)</t>
  </si>
  <si>
    <t xml:space="preserve">PW</t>
  </si>
  <si>
    <t xml:space="preserve">Palau</t>
  </si>
  <si>
    <t xml:space="preserve">PG</t>
  </si>
  <si>
    <t xml:space="preserve">Papua Nueva Guinea</t>
  </si>
  <si>
    <t xml:space="preserve">Polonia</t>
  </si>
  <si>
    <t xml:space="preserve">PR</t>
  </si>
  <si>
    <t xml:space="preserve">Puerto Rico</t>
  </si>
  <si>
    <t xml:space="preserve">KP</t>
  </si>
  <si>
    <t xml:space="preserve">Corea (la República Popular Democrática de)</t>
  </si>
  <si>
    <t xml:space="preserve">PT</t>
  </si>
  <si>
    <t xml:space="preserve">Portugal</t>
  </si>
  <si>
    <t xml:space="preserve">PY</t>
  </si>
  <si>
    <t xml:space="preserve">Paraguay</t>
  </si>
  <si>
    <t xml:space="preserve">PS</t>
  </si>
  <si>
    <t xml:space="preserve">Palestina, Estado de</t>
  </si>
  <si>
    <t xml:space="preserve">PF</t>
  </si>
  <si>
    <t xml:space="preserve">Polinesia Francesa</t>
  </si>
  <si>
    <t xml:space="preserve">QA</t>
  </si>
  <si>
    <t xml:space="preserve">Qatar</t>
  </si>
  <si>
    <t xml:space="preserve">RE</t>
  </si>
  <si>
    <t xml:space="preserve">Reunión</t>
  </si>
  <si>
    <t xml:space="preserve">RO</t>
  </si>
  <si>
    <t xml:space="preserve">Rumania</t>
  </si>
  <si>
    <t xml:space="preserve">Rusia, (la) Federación de</t>
  </si>
  <si>
    <t xml:space="preserve">RW</t>
  </si>
  <si>
    <t xml:space="preserve">Rwanda</t>
  </si>
  <si>
    <t xml:space="preserve">SA</t>
  </si>
  <si>
    <t xml:space="preserve">Arabia Saudita</t>
  </si>
  <si>
    <t xml:space="preserve">SD</t>
  </si>
  <si>
    <t xml:space="preserve">Sudán (el)</t>
  </si>
  <si>
    <t xml:space="preserve">SN</t>
  </si>
  <si>
    <t xml:space="preserve">Senegal</t>
  </si>
  <si>
    <t xml:space="preserve">SG</t>
  </si>
  <si>
    <t xml:space="preserve">Singapur</t>
  </si>
  <si>
    <t xml:space="preserve">GS</t>
  </si>
  <si>
    <t xml:space="preserve">Georgia del Sur (la) y las Islas Sandwich del Sur</t>
  </si>
  <si>
    <t xml:space="preserve">SH</t>
  </si>
  <si>
    <t xml:space="preserve">Santa Helena, Ascensión y Tristán de Acuña</t>
  </si>
  <si>
    <t xml:space="preserve">SJ</t>
  </si>
  <si>
    <t xml:space="preserve">Svalbard y Jan Mayen</t>
  </si>
  <si>
    <t xml:space="preserve">SB</t>
  </si>
  <si>
    <t xml:space="preserve">Salomón, Islas</t>
  </si>
  <si>
    <t xml:space="preserve">SL</t>
  </si>
  <si>
    <t xml:space="preserve">Sierra leona</t>
  </si>
  <si>
    <t xml:space="preserve">SV</t>
  </si>
  <si>
    <t xml:space="preserve">El Salvador</t>
  </si>
  <si>
    <t xml:space="preserve">SM</t>
  </si>
  <si>
    <t xml:space="preserve">San Marino</t>
  </si>
  <si>
    <t xml:space="preserve">SO</t>
  </si>
  <si>
    <t xml:space="preserve">Somalia</t>
  </si>
  <si>
    <t xml:space="preserve">PM</t>
  </si>
  <si>
    <t xml:space="preserve">San Pedro y Miquelón</t>
  </si>
  <si>
    <t xml:space="preserve">RS</t>
  </si>
  <si>
    <t xml:space="preserve">Serbia</t>
  </si>
  <si>
    <t xml:space="preserve">SS</t>
  </si>
  <si>
    <t xml:space="preserve">Sudán del Sur</t>
  </si>
  <si>
    <t xml:space="preserve">ST</t>
  </si>
  <si>
    <t xml:space="preserve">Santo Tomé y Príncipe</t>
  </si>
  <si>
    <t xml:space="preserve">SR</t>
  </si>
  <si>
    <t xml:space="preserve">Suriname</t>
  </si>
  <si>
    <t xml:space="preserve">SK</t>
  </si>
  <si>
    <t xml:space="preserve">Eslovaquia</t>
  </si>
  <si>
    <t xml:space="preserve">Eslovenia</t>
  </si>
  <si>
    <t xml:space="preserve">Suecia</t>
  </si>
  <si>
    <t xml:space="preserve">SZ</t>
  </si>
  <si>
    <t xml:space="preserve">Swazilandia</t>
  </si>
  <si>
    <t xml:space="preserve">SX</t>
  </si>
  <si>
    <t xml:space="preserve">Sint Maarten (parte neerlandesa)</t>
  </si>
  <si>
    <t xml:space="preserve">SC</t>
  </si>
  <si>
    <t xml:space="preserve">Seychelles</t>
  </si>
  <si>
    <t xml:space="preserve">SY</t>
  </si>
  <si>
    <t xml:space="preserve">República Árabe Siria</t>
  </si>
  <si>
    <t xml:space="preserve">TC</t>
  </si>
  <si>
    <t xml:space="preserve">Turcas y Caicos, (las) Islas</t>
  </si>
  <si>
    <t xml:space="preserve">TD</t>
  </si>
  <si>
    <t xml:space="preserve">Chad</t>
  </si>
  <si>
    <t xml:space="preserve">TG</t>
  </si>
  <si>
    <t xml:space="preserve">Togo</t>
  </si>
  <si>
    <t xml:space="preserve">TH</t>
  </si>
  <si>
    <t xml:space="preserve">Tailandia</t>
  </si>
  <si>
    <t xml:space="preserve">TJ</t>
  </si>
  <si>
    <t xml:space="preserve">Tayikistán</t>
  </si>
  <si>
    <t xml:space="preserve">TK</t>
  </si>
  <si>
    <t xml:space="preserve">Tokelau</t>
  </si>
  <si>
    <t xml:space="preserve">TM</t>
  </si>
  <si>
    <t xml:space="preserve">Turkmenistán</t>
  </si>
  <si>
    <t xml:space="preserve">TL</t>
  </si>
  <si>
    <t xml:space="preserve">Timor-Leste</t>
  </si>
  <si>
    <t xml:space="preserve">TO</t>
  </si>
  <si>
    <t xml:space="preserve">Tonga</t>
  </si>
  <si>
    <t xml:space="preserve">TT</t>
  </si>
  <si>
    <t xml:space="preserve">Trinidad y Tobago</t>
  </si>
  <si>
    <t xml:space="preserve">TN</t>
  </si>
  <si>
    <t xml:space="preserve">Túnez</t>
  </si>
  <si>
    <t xml:space="preserve">TR</t>
  </si>
  <si>
    <t xml:space="preserve">Turquía</t>
  </si>
  <si>
    <t xml:space="preserve">TV</t>
  </si>
  <si>
    <t xml:space="preserve">Tuvalu</t>
  </si>
  <si>
    <t xml:space="preserve">TW</t>
  </si>
  <si>
    <t xml:space="preserve">Taiwán (Provincia de China)</t>
  </si>
  <si>
    <t xml:space="preserve">TZ</t>
  </si>
  <si>
    <t xml:space="preserve">Tanzania, República Unida de</t>
  </si>
  <si>
    <t xml:space="preserve">UG</t>
  </si>
  <si>
    <t xml:space="preserve">Uganda</t>
  </si>
  <si>
    <t xml:space="preserve">UA</t>
  </si>
  <si>
    <t xml:space="preserve">Ucrania</t>
  </si>
  <si>
    <t xml:space="preserve">UM</t>
  </si>
  <si>
    <t xml:space="preserve">Islas Ultramarinas Menores de los Estados Unidos (las)</t>
  </si>
  <si>
    <t xml:space="preserve">UY</t>
  </si>
  <si>
    <t xml:space="preserve">Uruguay</t>
  </si>
  <si>
    <t xml:space="preserve">Estados Unidos de América (los)</t>
  </si>
  <si>
    <t xml:space="preserve">UZ</t>
  </si>
  <si>
    <t xml:space="preserve">Uzbekistán</t>
  </si>
  <si>
    <t xml:space="preserve">VA</t>
  </si>
  <si>
    <t xml:space="preserve">Santa Sede (la)</t>
  </si>
  <si>
    <t xml:space="preserve">VC</t>
  </si>
  <si>
    <t xml:space="preserve">San Vicente y las Granadinas</t>
  </si>
  <si>
    <t xml:space="preserve">VE</t>
  </si>
  <si>
    <t xml:space="preserve">Venezuela (República Bolivariana de)</t>
  </si>
  <si>
    <t xml:space="preserve">VG</t>
  </si>
  <si>
    <t xml:space="preserve">Vírgenes británicas, Islas</t>
  </si>
  <si>
    <t xml:space="preserve">VI</t>
  </si>
  <si>
    <t xml:space="preserve">Vírgenes de los Estados Unidos, Islas</t>
  </si>
  <si>
    <t xml:space="preserve">VN</t>
  </si>
  <si>
    <t xml:space="preserve">Viet Nam</t>
  </si>
  <si>
    <t xml:space="preserve">VU</t>
  </si>
  <si>
    <t xml:space="preserve">Vanuatu</t>
  </si>
  <si>
    <t xml:space="preserve">WF</t>
  </si>
  <si>
    <t xml:space="preserve">Wallis y Futuna</t>
  </si>
  <si>
    <t xml:space="preserve">WS</t>
  </si>
  <si>
    <t xml:space="preserve">Samoa</t>
  </si>
  <si>
    <t xml:space="preserve">YE</t>
  </si>
  <si>
    <t xml:space="preserve">Yemen</t>
  </si>
  <si>
    <t xml:space="preserve">ZA</t>
  </si>
  <si>
    <t xml:space="preserve">Sudáfrica</t>
  </si>
  <si>
    <t xml:space="preserve">ZM</t>
  </si>
  <si>
    <t xml:space="preserve">Zambia</t>
  </si>
  <si>
    <t xml:space="preserve">ZW</t>
  </si>
  <si>
    <t xml:space="preserve">Zimbabwe</t>
  </si>
  <si>
    <t xml:space="preserve">Instrucciones</t>
  </si>
  <si>
    <t xml:space="preserve">Generalidades</t>
  </si>
  <si>
    <r>
      <rPr>
        <sz val="11"/>
        <color rgb="FF000000"/>
        <rFont val="Calibri"/>
        <family val="2"/>
        <charset val="1"/>
      </rPr>
      <t xml:space="preserve">Los datos que se piden en este excel son los </t>
    </r>
    <r>
      <rPr>
        <b val="true"/>
        <sz val="11"/>
        <color rgb="FF000000"/>
        <rFont val="Calibri"/>
        <family val="2"/>
        <charset val="1"/>
      </rPr>
      <t xml:space="preserve">mínimos que exige la Audiencia de Cuentas</t>
    </r>
    <r>
      <rPr>
        <sz val="11"/>
        <color rgb="FF000000"/>
        <rFont val="Calibri"/>
        <family val="2"/>
        <charset val="1"/>
      </rPr>
      <t xml:space="preserve"> para la rendición Anual de Contratos, específicos para contratos menores.</t>
    </r>
  </si>
  <si>
    <t xml:space="preserve">Las celdas de las hojas están protegidas, salvo aquellas que deban ser cumplimentadas</t>
  </si>
  <si>
    <t xml:space="preserve">Las celdas que sean obligatorias, quedarán marcadas en color naranja hasta que las consigne</t>
  </si>
  <si>
    <t xml:space="preserve">Este libro excel no está preparado para su impresión, sino para la generación de información de cara a organos externos fiscalizadores, por esta razón, si lo imprime, sobre todo la hoja de ContratoMenor, podría verse muy reducida</t>
  </si>
  <si>
    <t xml:space="preserve">Hoja de datos de "Entidad"</t>
  </si>
  <si>
    <t xml:space="preserve">NIF de la Entidad contratante.</t>
  </si>
  <si>
    <t xml:space="preserve">Es obligatorio en cualquier caso.</t>
  </si>
  <si>
    <t xml:space="preserve">Estará compuesto sólo por letras o números (ningún otro caracter) y deberá tener una longitud de 8 o más caracteres alfanuméricos</t>
  </si>
  <si>
    <t xml:space="preserve">Tipo de Entidad de la Entidad Contratante</t>
  </si>
  <si>
    <t xml:space="preserve">Deberá seleccionarlo del desplegable.</t>
  </si>
  <si>
    <t xml:space="preserve">Nombre de la Entidad contratante.</t>
  </si>
  <si>
    <t xml:space="preserve">Ejercicio de los contratos perteneciente a la relación anual de contratos.</t>
  </si>
  <si>
    <t xml:space="preserve">Es obligatorio.</t>
  </si>
  <si>
    <t xml:space="preserve">Debe ser un número de 4 dígitos</t>
  </si>
  <si>
    <t xml:space="preserve">Hoja de datos de "ContratoMenor"</t>
  </si>
  <si>
    <t xml:space="preserve">En esta hoja se consignará la información básica de los contratos menores del ejercicio</t>
  </si>
  <si>
    <t xml:space="preserve">Existen unos campos que serán autocalculados, sombreados en color amarillo, no podrá modificarlos</t>
  </si>
  <si>
    <t xml:space="preserve">No deje ninguna fila sin completar</t>
  </si>
  <si>
    <t xml:space="preserve">Referencia:</t>
  </si>
  <si>
    <t xml:space="preserve">Número de referencia del contrato, o número de expediente. </t>
  </si>
  <si>
    <t xml:space="preserve">Este valor debe ser único en el ejercicio y tener menos de 25 caracteres</t>
  </si>
  <si>
    <t xml:space="preserve">Si no numera sus expedientes de contrato menor, le recomendamos que cree un numérico en orden ascendente. Además el sistema autocalculará un valor más complejo de su expediente en la forma EEEE-AA-M-NNNNNN, donde EEEE será un código interno de la entidad que la diferencie del resto de entidades participadas por el Cabildo, AA serán los dos últimos dígitos del Ejercicio, M indica que es un contrato menor, NNNNNN será la referencia que usted indicó.</t>
  </si>
  <si>
    <t xml:space="preserve">Tipo de contrato Menor.</t>
  </si>
  <si>
    <t xml:space="preserve">Deberá elegirse del desplegable.</t>
  </si>
  <si>
    <t xml:space="preserve">Objeto del contrato.</t>
  </si>
  <si>
    <t xml:space="preserve">Deberá consignarse el objeto del contrato, usando no más de 960 caracteres.</t>
  </si>
  <si>
    <t xml:space="preserve">Duración:</t>
  </si>
  <si>
    <t xml:space="preserve">Duración del contrato en meses.</t>
  </si>
  <si>
    <t xml:space="preserve">Los valores que puede tomar están entre el 0.01 y 12.</t>
  </si>
  <si>
    <t xml:space="preserve">Se puede representar una fracción de un mes con decimales; por ejemplo 0.5 sería medio mes, es decir, 2 semanas, o también 15 días.</t>
  </si>
  <si>
    <t xml:space="preserve">Precio Licitación:</t>
  </si>
  <si>
    <t xml:space="preserve">Importe del gasto aprobado / importe de licitación (impuestos EXCLUIDOS), en euros</t>
  </si>
  <si>
    <t xml:space="preserve">Los valores que puede tomar están entre 0.01 y 40000euros</t>
  </si>
  <si>
    <t xml:space="preserve">Impuesto Licitación:</t>
  </si>
  <si>
    <t xml:space="preserve">Impuesto del precio de Licitación del contrato, en euros</t>
  </si>
  <si>
    <t xml:space="preserve">Precio Adjudicación:</t>
  </si>
  <si>
    <t xml:space="preserve">Precio de adjudicación del contrato (impuestos EXCLUIDOS), en euros</t>
  </si>
  <si>
    <t xml:space="preserve">Es obligatorio en cualquier caso. En el caso de que no se consigne este dato, se copiará el valor de Precio Licitación.</t>
  </si>
  <si>
    <t xml:space="preserve">Impuesto Adjudicación:</t>
  </si>
  <si>
    <t xml:space="preserve">Impuesto del precio de Adjudicación del contrato, en euros</t>
  </si>
  <si>
    <t xml:space="preserve">Es obligatorio en cualquier caso. En el caso de que no se consigne este dato, se copiará el valor de Impuesto Licitación.</t>
  </si>
  <si>
    <t xml:space="preserve">Fecha Adjudicación Definitiva:</t>
  </si>
  <si>
    <t xml:space="preserve">Fecha de aprobación del gasto / fecha de adjudicación</t>
  </si>
  <si>
    <t xml:space="preserve">Debe tener el formato dd/mm/aaaa (por ejemplo 12/08/2018)</t>
  </si>
  <si>
    <t xml:space="preserve">Petición de ofertas</t>
  </si>
  <si>
    <t xml:space="preserve">Lo solicita la Audiencia de Cuentas</t>
  </si>
  <si>
    <t xml:space="preserve">Indique si ha habido (SI) o no ha habido (NO) petición de ofertas.</t>
  </si>
  <si>
    <t xml:space="preserve">No es obligatorio informar.</t>
  </si>
  <si>
    <t xml:space="preserve">Existe Publicidad:</t>
  </si>
  <si>
    <t xml:space="preserve">Indique si existe (SI) o no existe (NO) publicidad de la licitación.</t>
  </si>
  <si>
    <t xml:space="preserve">Es obligatorio informar en cualquier caso. En caso de que no se consigne este dato, se entenderá que NO ha habido publicidad, y así se rellenará cuando se genere el fichero de remisión a la Audiencia de Cuentas.</t>
  </si>
  <si>
    <t xml:space="preserve">Si responde que sí, entonces tendrá que indicar alguna de las tres fechas que se le preguntarán a continuaciónIndicador</t>
  </si>
  <si>
    <t xml:space="preserve">Publicidad: Fecha de Publicación en Perfil </t>
  </si>
  <si>
    <t xml:space="preserve">Si ha indicado que existe publicidad y se publicitó en el Perfil del Contratante, deberá consignar la fecha en la que se hizo tal publicidad de Licitación</t>
  </si>
  <si>
    <t xml:space="preserve">Publicidad: Fecha de Publicación en PLACSP </t>
  </si>
  <si>
    <t xml:space="preserve">Si ha indicado que existe publicidad y se publicitó en la Plataforma de Contratación del Estado, deberá consignar la fecha en la que se hizo tal publicidad de Licitación</t>
  </si>
  <si>
    <t xml:space="preserve">Publicidad: Fecha de Publicación en Otros Medios </t>
  </si>
  <si>
    <t xml:space="preserve">Si ha indicado que existe publicidad y se publicitó por otros medios (prensa, página web corporativa), deberá consignar la fecha en la que se hizo tal publicidad de Licitación</t>
  </si>
  <si>
    <t xml:space="preserve">Contratista: NIF</t>
  </si>
  <si>
    <t xml:space="preserve">NIF del Contratista.</t>
  </si>
  <si>
    <t xml:space="preserve">Contratista: Nombre</t>
  </si>
  <si>
    <t xml:space="preserve">Nombre del Contratista.</t>
  </si>
  <si>
    <t xml:space="preserve">Tendrá un tamaño máximo de 1000 caracteres alfanuméricos</t>
  </si>
  <si>
    <t xml:space="preserve">Contratista: Nacionalidad</t>
  </si>
  <si>
    <t xml:space="preserve">Código de la nacionalidad del Contratista.</t>
  </si>
  <si>
    <t xml:space="preserve">Si es español, consignar ES, si es extranjero, hay que buscar el código Alfa-2 de su país en https://www.iso.org/obp/ui/es/#search. Si se deja este campo sin cumplimentar, el sistema entenderá que el contratista tiene nacionalidad ES (Española), cuando se genere el fichero de remisión a la Audiencia de Cuentas.</t>
  </si>
  <si>
    <t xml:space="preserve">Observaciones:</t>
  </si>
  <si>
    <t xml:space="preserve">Observaciones del contrato.</t>
  </si>
  <si>
    <t xml:space="preserve">Si no lo rellena, el sistema consignará el valor "Sin observaciones", cuando se genere el fichero de remisión a la Audiencia de Cuentas.</t>
  </si>
</sst>
</file>

<file path=xl/styles.xml><?xml version="1.0" encoding="utf-8"?>
<styleSheet xmlns="http://schemas.openxmlformats.org/spreadsheetml/2006/main">
  <numFmts count="9">
    <numFmt numFmtId="164" formatCode="General"/>
    <numFmt numFmtId="165" formatCode="@"/>
    <numFmt numFmtId="166" formatCode="General"/>
    <numFmt numFmtId="167" formatCode="0.00"/>
    <numFmt numFmtId="168" formatCode="#,##0.00"/>
    <numFmt numFmtId="169" formatCode="dd/mm/yyyy"/>
    <numFmt numFmtId="170" formatCode="0\ %"/>
    <numFmt numFmtId="171" formatCode="0"/>
    <numFmt numFmtId="172" formatCode="[$-C0A]dd/mm/yyyy\ hh:mm"/>
  </numFmts>
  <fonts count="28">
    <font>
      <sz val="11"/>
      <color rgb="FF000000"/>
      <name val="Calibri"/>
      <family val="2"/>
      <charset val="1"/>
    </font>
    <font>
      <sz val="10"/>
      <name val="Arial"/>
      <family val="0"/>
    </font>
    <font>
      <sz val="10"/>
      <name val="Arial"/>
      <family val="0"/>
    </font>
    <font>
      <sz val="10"/>
      <name val="Arial"/>
      <family val="0"/>
    </font>
    <font>
      <b val="true"/>
      <sz val="20"/>
      <color rgb="FF000000"/>
      <name val="Calibri"/>
      <family val="2"/>
      <charset val="1"/>
    </font>
    <font>
      <b val="true"/>
      <sz val="24"/>
      <color rgb="FF000000"/>
      <name val="Calibri"/>
      <family val="2"/>
      <charset val="1"/>
    </font>
    <font>
      <b val="true"/>
      <sz val="11"/>
      <color rgb="FF000000"/>
      <name val="Calibri"/>
      <family val="2"/>
      <charset val="1"/>
    </font>
    <font>
      <sz val="16"/>
      <color rgb="FF000000"/>
      <name val="Calibri"/>
      <family val="2"/>
      <charset val="1"/>
    </font>
    <font>
      <sz val="18"/>
      <color rgb="FF000000"/>
      <name val="Calibri"/>
      <family val="2"/>
      <charset val="1"/>
    </font>
    <font>
      <sz val="8"/>
      <color rgb="FF000000"/>
      <name val="Calibri"/>
      <family val="2"/>
      <charset val="1"/>
    </font>
    <font>
      <sz val="11"/>
      <color rgb="FFFFFFFF"/>
      <name val="Calibri"/>
      <family val="2"/>
      <charset val="1"/>
    </font>
    <font>
      <sz val="11"/>
      <color rgb="FF1F497D"/>
      <name val="Calibri"/>
      <family val="2"/>
      <charset val="1"/>
    </font>
    <font>
      <sz val="11"/>
      <color rgb="FF3F3F76"/>
      <name val="Calibri"/>
      <family val="2"/>
      <charset val="1"/>
    </font>
    <font>
      <sz val="11"/>
      <color rgb="FF9C5700"/>
      <name val="Calibri"/>
      <family val="2"/>
      <charset val="1"/>
    </font>
    <font>
      <b val="true"/>
      <sz val="11"/>
      <color rgb="FFFF0000"/>
      <name val="Calibri"/>
      <family val="2"/>
      <charset val="1"/>
    </font>
    <font>
      <sz val="9"/>
      <color rgb="FF000000"/>
      <name val="Tahoma"/>
      <family val="2"/>
      <charset val="1"/>
    </font>
    <font>
      <sz val="6"/>
      <color rgb="FF000000"/>
      <name val="Calibri"/>
      <family val="2"/>
      <charset val="1"/>
    </font>
    <font>
      <b val="true"/>
      <sz val="11"/>
      <color rgb="FFB3A2C7"/>
      <name val="Calibri"/>
      <family val="2"/>
      <charset val="1"/>
    </font>
    <font>
      <b val="true"/>
      <sz val="6"/>
      <color rgb="FF4F81BD"/>
      <name val="Calibri"/>
      <family val="2"/>
      <charset val="1"/>
    </font>
    <font>
      <b val="true"/>
      <sz val="6"/>
      <name val="Calibri"/>
      <family val="2"/>
      <charset val="1"/>
    </font>
    <font>
      <b val="true"/>
      <sz val="6"/>
      <color rgb="FFF79646"/>
      <name val="Calibri"/>
      <family val="2"/>
      <charset val="1"/>
    </font>
    <font>
      <b val="true"/>
      <sz val="11"/>
      <name val="Calibri"/>
      <family val="2"/>
      <charset val="1"/>
    </font>
    <font>
      <sz val="10"/>
      <color rgb="FF000000"/>
      <name val="serif"/>
      <family val="1"/>
      <charset val="1"/>
    </font>
    <font>
      <sz val="6"/>
      <name val="Calibri"/>
      <family val="2"/>
      <charset val="1"/>
    </font>
    <font>
      <sz val="11"/>
      <name val="Calibri"/>
      <family val="2"/>
      <charset val="1"/>
    </font>
    <font>
      <sz val="10"/>
      <color rgb="FF000000"/>
      <name val="Arial"/>
      <family val="2"/>
      <charset val="1"/>
    </font>
    <font>
      <sz val="10"/>
      <color rgb="FF000000"/>
      <name val="serif"/>
      <family val="0"/>
      <charset val="1"/>
    </font>
    <font>
      <b val="true"/>
      <sz val="14"/>
      <color rgb="FF000000"/>
      <name val="Calibri"/>
      <family val="2"/>
      <charset val="1"/>
    </font>
  </fonts>
  <fills count="10">
    <fill>
      <patternFill patternType="none"/>
    </fill>
    <fill>
      <patternFill patternType="gray125"/>
    </fill>
    <fill>
      <patternFill patternType="solid">
        <fgColor rgb="FF4F81BD"/>
        <bgColor rgb="FF7F7F7F"/>
      </patternFill>
    </fill>
    <fill>
      <patternFill patternType="solid">
        <fgColor rgb="FFFFCC99"/>
        <bgColor rgb="FFFCD5B5"/>
      </patternFill>
    </fill>
    <fill>
      <patternFill patternType="solid">
        <fgColor rgb="FFFFEB9C"/>
        <bgColor rgb="FFFCD5B5"/>
      </patternFill>
    </fill>
    <fill>
      <patternFill patternType="solid">
        <fgColor rgb="FF95B3D7"/>
        <bgColor rgb="FFB3A2C7"/>
      </patternFill>
    </fill>
    <fill>
      <patternFill patternType="solid">
        <fgColor rgb="FFFDEADA"/>
        <bgColor rgb="FFFFFFCC"/>
      </patternFill>
    </fill>
    <fill>
      <patternFill patternType="solid">
        <fgColor rgb="FFFFFFCC"/>
        <bgColor rgb="FFFDEADA"/>
      </patternFill>
    </fill>
    <fill>
      <patternFill patternType="solid">
        <fgColor rgb="FFFF0000"/>
        <bgColor rgb="FF9C0006"/>
      </patternFill>
    </fill>
    <fill>
      <patternFill patternType="solid">
        <fgColor rgb="FFFFFF00"/>
        <bgColor rgb="FFFFFF00"/>
      </patternFill>
    </fill>
  </fills>
  <borders count="19">
    <border diagonalUp="false" diagonalDown="false">
      <left/>
      <right/>
      <top/>
      <bottom/>
      <diagonal/>
    </border>
    <border diagonalUp="false" diagonalDown="false">
      <left style="thin">
        <color rgb="FF7F7F7F"/>
      </left>
      <right style="thin">
        <color rgb="FF7F7F7F"/>
      </right>
      <top style="thin">
        <color rgb="FF7F7F7F"/>
      </top>
      <bottom style="thin">
        <color rgb="FF7F7F7F"/>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style="medium"/>
      <bottom style="medium"/>
      <diagonal/>
    </border>
    <border diagonalUp="false" diagonalDown="false">
      <left style="thin">
        <color rgb="FF7F7F7F"/>
      </left>
      <right style="medium"/>
      <top style="medium"/>
      <bottom style="medium"/>
      <diagonal/>
    </border>
    <border diagonalUp="false" diagonalDown="false">
      <left/>
      <right style="medium"/>
      <top style="medium"/>
      <bottom style="medium"/>
      <diagonal/>
    </border>
    <border diagonalUp="false" diagonalDown="false">
      <left style="medium"/>
      <right/>
      <top/>
      <bottom style="medium"/>
      <diagonal/>
    </border>
    <border diagonalUp="false" diagonalDown="false">
      <left/>
      <right style="medium"/>
      <top/>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style="medium"/>
      <bottom/>
      <diagonal/>
    </border>
    <border diagonalUp="false" diagonalDown="false">
      <left style="thin"/>
      <right style="medium"/>
      <top style="medium"/>
      <bottom style="medium"/>
      <diagonal/>
    </border>
    <border diagonalUp="false" diagonalDown="false">
      <left style="medium"/>
      <right style="medium"/>
      <top style="medium"/>
      <bottom/>
      <diagonal/>
    </border>
    <border diagonalUp="false" diagonalDown="false">
      <left style="thin"/>
      <right style="thin"/>
      <top/>
      <bottom style="thin"/>
      <diagonal/>
    </border>
    <border diagonalUp="false" diagonalDown="false">
      <left style="medium"/>
      <right style="medium"/>
      <top/>
      <bottom style="medium"/>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0" fillId="0"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2" fillId="3" borderId="1" applyFont="true" applyBorder="true" applyAlignment="true" applyProtection="false">
      <alignment horizontal="general" vertical="bottom" textRotation="0" wrapText="false" indent="0" shrinkToFit="false"/>
    </xf>
    <xf numFmtId="164" fontId="13" fillId="4" borderId="0" applyFont="true" applyBorder="false" applyAlignment="true" applyProtection="false">
      <alignment horizontal="general" vertical="bottom" textRotation="0" wrapText="false" indent="0" shrinkToFit="false"/>
    </xf>
  </cellStyleXfs>
  <cellXfs count="93">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4" fillId="5"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6" borderId="2" xfId="0" applyFont="true" applyBorder="true" applyAlignment="false" applyProtection="false">
      <alignment horizontal="general" vertical="bottom" textRotation="0" wrapText="false" indent="0" shrinkToFit="false"/>
      <protection locked="true" hidden="false"/>
    </xf>
    <xf numFmtId="164" fontId="6" fillId="6" borderId="3"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6" fillId="2" borderId="3" xfId="0" applyFont="true" applyBorder="true" applyAlignment="false" applyProtection="false">
      <alignment horizontal="general" vertical="bottom" textRotation="0" wrapText="false" indent="0" shrinkToFit="false"/>
      <protection locked="true" hidden="false"/>
    </xf>
    <xf numFmtId="164" fontId="7" fillId="5" borderId="0" xfId="0" applyFont="true" applyBorder="true" applyAlignment="true" applyProtection="false">
      <alignment horizontal="center"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4"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7" borderId="0" xfId="0" applyFont="false" applyBorder="false" applyAlignment="false" applyProtection="false">
      <alignment horizontal="general" vertical="bottom" textRotation="0" wrapText="false" indent="0" shrinkToFit="false"/>
      <protection locked="true" hidden="false"/>
    </xf>
    <xf numFmtId="164" fontId="0" fillId="7" borderId="0" xfId="0" applyFont="false" applyBorder="false" applyAlignment="true" applyProtection="false">
      <alignment horizontal="center" vertical="bottom" textRotation="0" wrapText="false" indent="0" shrinkToFit="false"/>
      <protection locked="true" hidden="false"/>
    </xf>
    <xf numFmtId="164" fontId="9" fillId="7" borderId="0" xfId="0" applyFont="true" applyBorder="false" applyAlignment="true" applyProtection="false">
      <alignment horizontal="right" vertical="bottom" textRotation="0" wrapText="false" indent="0" shrinkToFit="false"/>
      <protection locked="true" hidden="false"/>
    </xf>
    <xf numFmtId="164" fontId="9" fillId="7" borderId="0" xfId="0" applyFont="true" applyBorder="false" applyAlignment="true" applyProtection="false">
      <alignment horizontal="left" vertical="bottom" textRotation="0" wrapText="false" indent="0" shrinkToFit="false"/>
      <protection locked="true" hidden="false"/>
    </xf>
    <xf numFmtId="164" fontId="10" fillId="2" borderId="6" xfId="20" applyFont="true" applyBorder="true" applyAlignment="true" applyProtection="true">
      <alignment horizontal="right" vertical="bottom" textRotation="0" wrapText="false" indent="0" shrinkToFit="false"/>
      <protection locked="true" hidden="false"/>
    </xf>
    <xf numFmtId="165" fontId="11" fillId="0" borderId="7" xfId="21" applyFont="true" applyBorder="true" applyAlignment="true" applyProtection="true">
      <alignment horizontal="left" vertical="bottom" textRotation="0" wrapText="false" indent="0" shrinkToFit="false"/>
      <protection locked="false" hidden="false"/>
    </xf>
    <xf numFmtId="165" fontId="0" fillId="6" borderId="0" xfId="0" applyFont="false" applyBorder="false" applyAlignment="false" applyProtection="false">
      <alignment horizontal="general" vertical="bottom" textRotation="0" wrapText="false" indent="0" shrinkToFit="false"/>
      <protection locked="true" hidden="false"/>
    </xf>
    <xf numFmtId="165" fontId="11" fillId="0" borderId="8" xfId="22" applyFont="true" applyBorder="true" applyAlignment="true" applyProtection="true">
      <alignment horizontal="left" vertical="bottom" textRotation="0" wrapText="false" indent="0" shrinkToFit="false"/>
      <protection locked="false" hidden="false"/>
    </xf>
    <xf numFmtId="166" fontId="0" fillId="6" borderId="0" xfId="0" applyFont="false" applyBorder="false" applyAlignment="false" applyProtection="false">
      <alignment horizontal="general" vertical="bottom" textRotation="0" wrapText="false" indent="0" shrinkToFit="false"/>
      <protection locked="true" hidden="false"/>
    </xf>
    <xf numFmtId="164" fontId="14" fillId="7" borderId="0" xfId="0" applyFont="true" applyBorder="false" applyAlignment="true" applyProtection="false">
      <alignment horizontal="right" vertical="bottom" textRotation="0" wrapText="false" indent="0" shrinkToFit="false"/>
      <protection locked="true" hidden="false"/>
    </xf>
    <xf numFmtId="165" fontId="0" fillId="7" borderId="0" xfId="0" applyFont="false" applyBorder="false" applyAlignment="true" applyProtection="false">
      <alignment horizontal="left" vertical="bottom" textRotation="0" wrapText="false" indent="0" shrinkToFit="false"/>
      <protection locked="true" hidden="false"/>
    </xf>
    <xf numFmtId="165" fontId="0" fillId="7" borderId="0" xfId="0" applyFont="false" applyBorder="false" applyAlignment="false" applyProtection="false">
      <alignment horizontal="general" vertical="bottom" textRotation="0" wrapText="false" indent="0" shrinkToFit="false"/>
      <protection locked="true" hidden="false"/>
    </xf>
    <xf numFmtId="164" fontId="0" fillId="0" borderId="9" xfId="0" applyFont="true" applyBorder="true" applyAlignment="false" applyProtection="false">
      <alignment horizontal="general" vertical="bottom" textRotation="0" wrapText="false" indent="0" shrinkToFit="false"/>
      <protection locked="true" hidden="false"/>
    </xf>
    <xf numFmtId="164" fontId="0" fillId="0" borderId="1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7" fontId="0" fillId="0" borderId="0" xfId="0" applyFont="false" applyBorder="false" applyAlignment="true" applyProtection="false">
      <alignment horizontal="general" vertical="bottom" textRotation="0" wrapText="true" indent="0" shrinkToFit="false"/>
      <protection locked="true" hidden="false"/>
    </xf>
    <xf numFmtId="168" fontId="0" fillId="0" borderId="0" xfId="0" applyFont="false" applyBorder="false" applyAlignment="true" applyProtection="false">
      <alignment horizontal="general" vertical="bottom" textRotation="0" wrapText="true" indent="0" shrinkToFit="false"/>
      <protection locked="true" hidden="false"/>
    </xf>
    <xf numFmtId="169" fontId="0" fillId="0" borderId="0" xfId="0" applyFont="false" applyBorder="false" applyAlignment="true" applyProtection="false">
      <alignment horizontal="general" vertical="bottom"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6" fillId="2"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4" fillId="0" borderId="11" xfId="0" applyFont="true" applyBorder="true" applyAlignment="true" applyProtection="false">
      <alignment horizontal="general" vertical="bottom" textRotation="0" wrapText="true" indent="0" shrinkToFit="false"/>
      <protection locked="true" hidden="false"/>
    </xf>
    <xf numFmtId="164" fontId="14" fillId="0" borderId="12" xfId="0" applyFont="true" applyBorder="true" applyAlignment="true" applyProtection="false">
      <alignment horizontal="general" vertical="bottom" textRotation="0" wrapText="true" indent="0" shrinkToFit="false"/>
      <protection locked="true" hidden="false"/>
    </xf>
    <xf numFmtId="167" fontId="14" fillId="0" borderId="12" xfId="0" applyFont="true" applyBorder="true" applyAlignment="true" applyProtection="false">
      <alignment horizontal="general" vertical="bottom" textRotation="0" wrapText="true" indent="0" shrinkToFit="false"/>
      <protection locked="true" hidden="false"/>
    </xf>
    <xf numFmtId="168" fontId="14" fillId="0" borderId="12" xfId="0" applyFont="true" applyBorder="true" applyAlignment="true" applyProtection="false">
      <alignment horizontal="general" vertical="bottom" textRotation="0" wrapText="true" indent="0" shrinkToFit="false"/>
      <protection locked="true" hidden="false"/>
    </xf>
    <xf numFmtId="169" fontId="14" fillId="0" borderId="12" xfId="0" applyFont="true" applyBorder="true" applyAlignment="true" applyProtection="false">
      <alignment horizontal="general" vertical="bottom" textRotation="0" wrapText="true" indent="0" shrinkToFit="false"/>
      <protection locked="true" hidden="false"/>
    </xf>
    <xf numFmtId="169" fontId="17" fillId="0" borderId="12" xfId="0" applyFont="true" applyBorder="true" applyAlignment="true" applyProtection="false">
      <alignment horizontal="general" vertical="bottom" textRotation="0" wrapText="true" indent="0" shrinkToFit="false"/>
      <protection locked="true" hidden="false"/>
    </xf>
    <xf numFmtId="164" fontId="14" fillId="0" borderId="13" xfId="0" applyFont="true" applyBorder="true" applyAlignment="true" applyProtection="false">
      <alignment horizontal="general" vertical="bottom" textRotation="0" wrapText="true" indent="0" shrinkToFit="false"/>
      <protection locked="true" hidden="false"/>
    </xf>
    <xf numFmtId="164" fontId="18" fillId="0" borderId="12" xfId="0" applyFont="true" applyBorder="true" applyAlignment="true" applyProtection="false">
      <alignment horizontal="general" vertical="bottom" textRotation="0" wrapText="true" indent="0" shrinkToFit="false"/>
      <protection locked="true" hidden="false"/>
    </xf>
    <xf numFmtId="164" fontId="18" fillId="0" borderId="14" xfId="0" applyFont="true" applyBorder="true" applyAlignment="true" applyProtection="false">
      <alignment horizontal="general" vertical="bottom" textRotation="0" wrapText="true" indent="0" shrinkToFit="false"/>
      <protection locked="true" hidden="false"/>
    </xf>
    <xf numFmtId="164" fontId="19" fillId="0"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6" borderId="2" xfId="0" applyFont="true" applyBorder="true" applyAlignment="false" applyProtection="false">
      <alignment horizontal="general" vertical="bottom" textRotation="0" wrapText="false" indent="0" shrinkToFit="false"/>
      <protection locked="true" hidden="false"/>
    </xf>
    <xf numFmtId="165" fontId="0" fillId="6" borderId="3" xfId="0" applyFont="false" applyBorder="true" applyAlignment="false" applyProtection="false">
      <alignment horizontal="general" vertical="bottom" textRotation="0" wrapText="false" indent="0" shrinkToFit="false"/>
      <protection locked="true" hidden="false"/>
    </xf>
    <xf numFmtId="164" fontId="21" fillId="6" borderId="15" xfId="0" applyFont="true" applyBorder="true" applyAlignment="true" applyProtection="false">
      <alignment horizontal="general" vertical="bottom"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0" fillId="6" borderId="3" xfId="0" applyFont="false" applyBorder="true" applyAlignment="false" applyProtection="false">
      <alignment horizontal="general" vertical="bottom" textRotation="0" wrapText="false" indent="0" shrinkToFit="false"/>
      <protection locked="true" hidden="false"/>
    </xf>
    <xf numFmtId="164" fontId="22" fillId="0" borderId="0" xfId="0" applyFont="true" applyBorder="fals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right" vertical="top" textRotation="0" wrapText="false" indent="0" shrinkToFit="false"/>
      <protection locked="false" hidden="false"/>
    </xf>
    <xf numFmtId="164" fontId="22" fillId="0" borderId="0" xfId="0" applyFont="true" applyBorder="false" applyAlignment="true" applyProtection="true">
      <alignment horizontal="general" vertical="top" textRotation="0" wrapText="true" indent="0" shrinkToFit="false"/>
      <protection locked="false" hidden="false"/>
    </xf>
    <xf numFmtId="164" fontId="22" fillId="0" borderId="0" xfId="0" applyFont="true" applyBorder="false" applyAlignment="true" applyProtection="true">
      <alignment horizontal="right" vertical="top" textRotation="0" wrapText="true" indent="0" shrinkToFit="false"/>
      <protection locked="false" hidden="false"/>
    </xf>
    <xf numFmtId="169" fontId="22" fillId="0" borderId="0" xfId="0" applyFont="true" applyBorder="false" applyAlignment="true" applyProtection="true">
      <alignment horizontal="center" vertical="top" textRotation="0" wrapText="true" indent="0" shrinkToFit="false"/>
      <protection locked="false" hidden="false"/>
    </xf>
    <xf numFmtId="170" fontId="22" fillId="0" borderId="0" xfId="19" applyFont="true" applyBorder="true" applyAlignment="true" applyProtection="true">
      <alignment horizontal="center" vertical="top" textRotation="0" wrapText="false" indent="0" shrinkToFit="false"/>
      <protection locked="false" hidden="false"/>
    </xf>
    <xf numFmtId="164" fontId="22" fillId="0" borderId="0" xfId="0" applyFont="true" applyBorder="false" applyAlignment="true" applyProtection="true">
      <alignment horizontal="center" vertical="top" textRotation="0" wrapText="true" indent="0" shrinkToFit="false"/>
      <protection locked="false" hidden="false"/>
    </xf>
    <xf numFmtId="169" fontId="0" fillId="0" borderId="16" xfId="0" applyFont="false" applyBorder="true" applyAlignment="true" applyProtection="true">
      <alignment horizontal="general" vertical="bottom" textRotation="0" wrapText="true" indent="0" shrinkToFit="false"/>
      <protection locked="false" hidden="false"/>
    </xf>
    <xf numFmtId="164" fontId="22" fillId="0" borderId="0" xfId="0" applyFont="true" applyBorder="true" applyAlignment="true" applyProtection="true">
      <alignment horizontal="center" vertical="top" textRotation="0" wrapText="true" indent="0" shrinkToFit="false"/>
      <protection locked="false" hidden="false"/>
    </xf>
    <xf numFmtId="165" fontId="0" fillId="0" borderId="16" xfId="0" applyFont="false" applyBorder="true" applyAlignment="true" applyProtection="true">
      <alignment horizontal="general" vertical="bottom" textRotation="0" wrapText="true" indent="0" shrinkToFit="false"/>
      <protection locked="false" hidden="false"/>
    </xf>
    <xf numFmtId="166" fontId="16" fillId="2" borderId="16" xfId="0" applyFont="true" applyBorder="true" applyAlignment="true" applyProtection="false">
      <alignment horizontal="general" vertical="bottom" textRotation="0" wrapText="true" indent="0" shrinkToFit="false"/>
      <protection locked="true" hidden="false"/>
    </xf>
    <xf numFmtId="166" fontId="23" fillId="2" borderId="16" xfId="0" applyFont="true" applyBorder="true" applyAlignment="true" applyProtection="false">
      <alignment horizontal="general" vertical="bottom" textRotation="0" wrapText="true" indent="0" shrinkToFit="false"/>
      <protection locked="true" hidden="false"/>
    </xf>
    <xf numFmtId="166" fontId="16" fillId="2" borderId="16" xfId="0" applyFont="true" applyBorder="true" applyAlignment="false" applyProtection="false">
      <alignment horizontal="general" vertical="bottom" textRotation="0" wrapText="false" indent="0" shrinkToFit="false"/>
      <protection locked="true" hidden="false"/>
    </xf>
    <xf numFmtId="164" fontId="23" fillId="0" borderId="0" xfId="0" applyFont="true" applyBorder="false" applyAlignment="true" applyProtection="false">
      <alignment horizontal="general" vertical="bottom" textRotation="0" wrapText="true" indent="0" shrinkToFit="false"/>
      <protection locked="true" hidden="false"/>
    </xf>
    <xf numFmtId="164" fontId="0" fillId="6" borderId="4" xfId="0" applyFont="true" applyBorder="true" applyAlignment="false" applyProtection="false">
      <alignment horizontal="general" vertical="bottom" textRotation="0" wrapText="false" indent="0" shrinkToFit="false"/>
      <protection locked="true" hidden="false"/>
    </xf>
    <xf numFmtId="165" fontId="0" fillId="6" borderId="5" xfId="0" applyFont="false" applyBorder="true" applyAlignment="false" applyProtection="false">
      <alignment horizontal="general" vertical="bottom" textRotation="0" wrapText="false" indent="0" shrinkToFit="false"/>
      <protection locked="true" hidden="false"/>
    </xf>
    <xf numFmtId="164" fontId="24" fillId="6" borderId="17"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0" fillId="6" borderId="5"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top" textRotation="0" wrapText="false" indent="0" shrinkToFit="false"/>
      <protection locked="false" hidden="false"/>
    </xf>
    <xf numFmtId="164" fontId="0" fillId="6" borderId="9" xfId="0" applyFont="true" applyBorder="true" applyAlignment="false" applyProtection="false">
      <alignment horizontal="general" vertical="bottom" textRotation="0" wrapText="false" indent="0" shrinkToFit="false"/>
      <protection locked="true" hidden="false"/>
    </xf>
    <xf numFmtId="164" fontId="0" fillId="6" borderId="10" xfId="0" applyFont="false" applyBorder="true" applyAlignment="false" applyProtection="false">
      <alignment horizontal="general" vertical="bottom" textRotation="0" wrapText="false" indent="0" shrinkToFit="false"/>
      <protection locked="true" hidden="false"/>
    </xf>
    <xf numFmtId="164" fontId="25" fillId="0" borderId="0" xfId="0" applyFont="true" applyBorder="false" applyAlignment="true" applyProtection="true">
      <alignment horizontal="center" vertical="top" textRotation="0" wrapText="false" indent="0" shrinkToFit="false"/>
      <protection locked="false" hidden="false"/>
    </xf>
    <xf numFmtId="171" fontId="22" fillId="0" borderId="0" xfId="0" applyFont="true" applyBorder="false" applyAlignment="true" applyProtection="true">
      <alignment horizontal="left" vertical="top" textRotation="0" wrapText="true" indent="0" shrinkToFit="false"/>
      <protection locked="false" hidden="false"/>
    </xf>
    <xf numFmtId="172" fontId="22" fillId="0" borderId="0" xfId="0" applyFont="true" applyBorder="false" applyAlignment="true" applyProtection="true">
      <alignment horizontal="general" vertical="top" textRotation="0" wrapText="true" indent="0" shrinkToFit="false"/>
      <protection locked="false" hidden="false"/>
    </xf>
    <xf numFmtId="164" fontId="26" fillId="0" borderId="0" xfId="0" applyFont="true" applyBorder="true" applyAlignment="true" applyProtection="true">
      <alignment horizontal="right" vertical="top" textRotation="0" wrapText="true" indent="0" shrinkToFit="false"/>
      <protection locked="false" hidden="false"/>
    </xf>
    <xf numFmtId="164" fontId="22" fillId="0" borderId="0" xfId="0" applyFont="true" applyBorder="true" applyAlignment="true" applyProtection="true">
      <alignment horizontal="general" vertical="top" textRotation="0" wrapText="true" indent="0" shrinkToFit="false"/>
      <protection locked="false" hidden="false"/>
    </xf>
    <xf numFmtId="164" fontId="0" fillId="0" borderId="0" xfId="0" applyFont="true" applyBorder="fals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true">
      <alignment horizontal="general" vertical="top" textRotation="0" wrapText="false" indent="0" shrinkToFit="false"/>
      <protection locked="false" hidden="false"/>
    </xf>
    <xf numFmtId="164" fontId="0" fillId="0" borderId="16" xfId="0" applyFont="false" applyBorder="true" applyAlignment="true" applyProtection="true">
      <alignment horizontal="general" vertical="bottom" textRotation="0" wrapText="true" indent="0" shrinkToFit="false"/>
      <protection locked="false" hidden="false"/>
    </xf>
    <xf numFmtId="167" fontId="0" fillId="0" borderId="16" xfId="0" applyFont="false" applyBorder="true" applyAlignment="true" applyProtection="true">
      <alignment horizontal="general" vertical="bottom" textRotation="0" wrapText="true" indent="0" shrinkToFit="false"/>
      <protection locked="false" hidden="false"/>
    </xf>
    <xf numFmtId="168" fontId="0" fillId="0" borderId="16" xfId="0" applyFont="false" applyBorder="true" applyAlignment="true" applyProtection="true">
      <alignment horizontal="general" vertical="bottom" textRotation="0" wrapText="true" indent="0" shrinkToFit="false"/>
      <protection locked="false" hidden="false"/>
    </xf>
    <xf numFmtId="165" fontId="6" fillId="9" borderId="18" xfId="0" applyFont="true" applyBorder="tru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27" fillId="7" borderId="0" xfId="0" applyFont="true" applyBorder="false" applyAlignment="false" applyProtection="false">
      <alignment horizontal="general" vertical="bottom" textRotation="0" wrapText="false" indent="0" shrinkToFit="false"/>
      <protection locked="true" hidden="false"/>
    </xf>
    <xf numFmtId="164" fontId="0" fillId="7" borderId="0" xfId="0" applyFont="false" applyBorder="false" applyAlignment="true" applyProtection="false">
      <alignment horizontal="general" vertical="bottom"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bottom" textRotation="0" wrapText="true" indent="0" shrinkToFit="false"/>
      <protection locked="true" hidden="false"/>
    </xf>
    <xf numFmtId="164" fontId="0" fillId="0" borderId="0" xfId="0" applyFont="true" applyBorder="false" applyAlignment="true" applyProtection="false">
      <alignment horizontal="left" vertical="bottom" textRotation="0" wrapText="true" indent="1"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Excel Built-in Accent1" xfId="20"/>
    <cellStyle name="Excel Built-in Input" xfId="21"/>
    <cellStyle name="Excel Built-in Neutral" xfId="22"/>
  </cellStyles>
  <dxfs count="536">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
      <fill>
        <patternFill>
          <bgColor rgb="FFFCD5B5"/>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FCD5B5"/>
      <rgbColor rgb="FF7F7F7F"/>
      <rgbColor rgb="FF9999FF"/>
      <rgbColor rgb="FF993366"/>
      <rgbColor rgb="FFFFFFCC"/>
      <rgbColor rgb="FFCCFFFF"/>
      <rgbColor rgb="FF660066"/>
      <rgbColor rgb="FFFF8080"/>
      <rgbColor rgb="FF0066CC"/>
      <rgbColor rgb="FFFFC7CE"/>
      <rgbColor rgb="FF000080"/>
      <rgbColor rgb="FFFF00FF"/>
      <rgbColor rgb="FFFFFF00"/>
      <rgbColor rgb="FF00FFFF"/>
      <rgbColor rgb="FF800080"/>
      <rgbColor rgb="FF800000"/>
      <rgbColor rgb="FF008080"/>
      <rgbColor rgb="FF0000FF"/>
      <rgbColor rgb="FF00CCFF"/>
      <rgbColor rgb="FFCCFFFF"/>
      <rgbColor rgb="FFFDEADA"/>
      <rgbColor rgb="FFFFEB9C"/>
      <rgbColor rgb="FF95B3D7"/>
      <rgbColor rgb="FFFF99CC"/>
      <rgbColor rgb="FFB3A2C7"/>
      <rgbColor rgb="FFFFCC99"/>
      <rgbColor rgb="FF3366FF"/>
      <rgbColor rgb="FF33CCCC"/>
      <rgbColor rgb="FF99CC00"/>
      <rgbColor rgb="FFFFCC00"/>
      <rgbColor rgb="FFF79646"/>
      <rgbColor rgb="FFFF6600"/>
      <rgbColor rgb="FF4F81BD"/>
      <rgbColor rgb="FF969696"/>
      <rgbColor rgb="FF1F497D"/>
      <rgbColor rgb="FF339966"/>
      <rgbColor rgb="FF003300"/>
      <rgbColor rgb="FF333300"/>
      <rgbColor rgb="FF9C5700"/>
      <rgbColor rgb="FF993366"/>
      <rgbColor rgb="FF3F3F76"/>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F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7" activeCellId="0" sqref="C7"/>
    </sheetView>
  </sheetViews>
  <sheetFormatPr defaultColWidth="10.70703125" defaultRowHeight="14.4" zeroHeight="false" outlineLevelRow="0" outlineLevelCol="0"/>
  <cols>
    <col collapsed="false" customWidth="true" hidden="false" outlineLevel="0" max="2" min="2" style="0" width="40.66"/>
    <col collapsed="false" customWidth="true" hidden="false" outlineLevel="0" max="3" min="3" style="1" width="57"/>
    <col collapsed="false" customWidth="true" hidden="false" outlineLevel="0" max="24" min="5" style="0" width="1.89"/>
    <col collapsed="false" customWidth="true" hidden="false" outlineLevel="0" max="26" min="25" style="0" width="2"/>
    <col collapsed="false" customWidth="true" hidden="true" outlineLevel="0" max="52" min="27" style="0" width="2"/>
    <col collapsed="false" customWidth="true" hidden="true" outlineLevel="0" max="53" min="53" style="0" width="9.44"/>
    <col collapsed="false" customWidth="true" hidden="true" outlineLevel="0" max="54" min="54" style="0" width="25"/>
    <col collapsed="false" customWidth="true" hidden="true" outlineLevel="0" max="55" min="55" style="0" width="22.66"/>
    <col collapsed="false" customWidth="true" hidden="true" outlineLevel="0" max="62" min="56" style="0" width="2"/>
    <col collapsed="false" customWidth="true" hidden="true" outlineLevel="0" max="78" min="63" style="0" width="11.45"/>
    <col collapsed="false" customWidth="true" hidden="false" outlineLevel="0" max="79" min="79" style="0" width="11.45"/>
  </cols>
  <sheetData>
    <row r="1" customFormat="false" ht="31.8" hidden="false" customHeight="false" outlineLevel="0" collapsed="false">
      <c r="A1" s="2" t="s">
        <v>0</v>
      </c>
      <c r="B1" s="2"/>
      <c r="C1" s="2"/>
      <c r="D1" s="2"/>
      <c r="E1" s="3"/>
      <c r="BB1" s="4" t="s">
        <v>1</v>
      </c>
      <c r="BC1" s="5" t="s">
        <v>2</v>
      </c>
      <c r="BD1" s="6"/>
      <c r="BE1" s="7" t="s">
        <v>3</v>
      </c>
      <c r="BF1" s="8" t="s">
        <v>4</v>
      </c>
    </row>
    <row r="2" customFormat="false" ht="23.4" hidden="false" customHeight="false" outlineLevel="0" collapsed="false">
      <c r="A2" s="9" t="s">
        <v>5</v>
      </c>
      <c r="B2" s="9"/>
      <c r="C2" s="9"/>
      <c r="D2" s="9"/>
      <c r="E2" s="10"/>
      <c r="F2" s="11"/>
      <c r="G2" s="11"/>
      <c r="H2" s="11"/>
      <c r="I2" s="11"/>
      <c r="BB2" s="12" t="s">
        <v>6</v>
      </c>
      <c r="BC2" s="13" t="s">
        <v>7</v>
      </c>
      <c r="BE2" s="14" t="s">
        <v>8</v>
      </c>
      <c r="BF2" s="15" t="s">
        <v>9</v>
      </c>
    </row>
    <row r="3" customFormat="false" ht="15" hidden="false" customHeight="false" outlineLevel="0" collapsed="false">
      <c r="A3" s="16"/>
      <c r="B3" s="17"/>
      <c r="C3" s="18" t="s">
        <v>10</v>
      </c>
      <c r="D3" s="19" t="s">
        <v>11</v>
      </c>
      <c r="E3" s="11"/>
      <c r="F3" s="11"/>
      <c r="G3" s="11"/>
      <c r="H3" s="11"/>
      <c r="I3" s="11"/>
      <c r="BB3" s="14" t="s">
        <v>12</v>
      </c>
      <c r="BC3" s="15" t="s">
        <v>13</v>
      </c>
      <c r="BE3" s="14" t="s">
        <v>14</v>
      </c>
      <c r="BF3" s="15" t="s">
        <v>15</v>
      </c>
    </row>
    <row r="4" customFormat="false" ht="15" hidden="false" customHeight="false" outlineLevel="0" collapsed="false">
      <c r="A4" s="16"/>
      <c r="B4" s="20" t="s">
        <v>16</v>
      </c>
      <c r="C4" s="21" t="s">
        <v>17</v>
      </c>
      <c r="D4" s="16"/>
      <c r="AA4" s="0" t="s">
        <v>18</v>
      </c>
      <c r="AB4" s="22" t="str">
        <f aca="false">C4</f>
        <v>P8500008A</v>
      </c>
      <c r="BB4" s="14" t="s">
        <v>19</v>
      </c>
      <c r="BC4" s="15" t="s">
        <v>20</v>
      </c>
      <c r="BE4" s="14" t="s">
        <v>21</v>
      </c>
      <c r="BF4" s="15" t="s">
        <v>22</v>
      </c>
    </row>
    <row r="5" customFormat="false" ht="15" hidden="false" customHeight="false" outlineLevel="0" collapsed="false">
      <c r="A5" s="16"/>
      <c r="B5" s="20" t="s">
        <v>23</v>
      </c>
      <c r="C5" s="21" t="s">
        <v>24</v>
      </c>
      <c r="D5" s="16"/>
      <c r="AA5" s="0" t="s">
        <v>25</v>
      </c>
      <c r="AB5" s="22" t="str">
        <f aca="false">C5</f>
        <v>PATRONATO DE TURISMO DE GRAN CANARIA</v>
      </c>
      <c r="BB5" s="14" t="s">
        <v>26</v>
      </c>
      <c r="BC5" s="15" t="s">
        <v>27</v>
      </c>
      <c r="BE5" s="14" t="s">
        <v>28</v>
      </c>
      <c r="BF5" s="15" t="s">
        <v>29</v>
      </c>
    </row>
    <row r="6" customFormat="false" ht="15" hidden="false" customHeight="false" outlineLevel="0" collapsed="false">
      <c r="A6" s="16"/>
      <c r="B6" s="20" t="s">
        <v>30</v>
      </c>
      <c r="C6" s="21" t="s">
        <v>31</v>
      </c>
      <c r="D6" s="16"/>
      <c r="AA6" s="0" t="s">
        <v>32</v>
      </c>
      <c r="AB6" s="22" t="str">
        <f aca="false">C6</f>
        <v>2021</v>
      </c>
      <c r="BB6" s="14" t="s">
        <v>33</v>
      </c>
      <c r="BC6" s="15" t="s">
        <v>34</v>
      </c>
      <c r="BE6" s="14" t="s">
        <v>24</v>
      </c>
      <c r="BF6" s="15" t="s">
        <v>35</v>
      </c>
    </row>
    <row r="7" customFormat="false" ht="15" hidden="false" customHeight="false" outlineLevel="0" collapsed="false">
      <c r="A7" s="16"/>
      <c r="B7" s="20" t="s">
        <v>36</v>
      </c>
      <c r="C7" s="23" t="s">
        <v>37</v>
      </c>
      <c r="D7" s="16"/>
      <c r="AA7" s="0" t="s">
        <v>38</v>
      </c>
      <c r="AB7" s="24" t="str">
        <f aca="false">IF(ISBLANK(C7),"",VLOOKUP(C7,BB2:BC17,2,FALSE()))</f>
        <v>O</v>
      </c>
      <c r="BB7" s="14" t="s">
        <v>39</v>
      </c>
      <c r="BC7" s="15" t="s">
        <v>40</v>
      </c>
      <c r="BE7" s="14" t="s">
        <v>41</v>
      </c>
      <c r="BF7" s="15" t="s">
        <v>42</v>
      </c>
    </row>
    <row r="8" customFormat="false" ht="14.4" hidden="false" customHeight="false" outlineLevel="0" collapsed="false">
      <c r="A8" s="16"/>
      <c r="B8" s="25"/>
      <c r="C8" s="26"/>
      <c r="D8" s="16"/>
      <c r="AA8" s="0" t="s">
        <v>43</v>
      </c>
      <c r="AB8" s="24" t="str">
        <f aca="false">IF(ISBLANK(C5),"",VLOOKUP(C5,BE2:BF24,2,FALSE()))</f>
        <v>PTUR</v>
      </c>
      <c r="BB8" s="14" t="s">
        <v>37</v>
      </c>
      <c r="BC8" s="15" t="s">
        <v>44</v>
      </c>
      <c r="BE8" s="14" t="s">
        <v>45</v>
      </c>
      <c r="BF8" s="15" t="s">
        <v>46</v>
      </c>
    </row>
    <row r="9" customFormat="false" ht="15" hidden="false" customHeight="false" outlineLevel="0" collapsed="false">
      <c r="A9" s="16"/>
      <c r="B9" s="16"/>
      <c r="C9" s="27"/>
      <c r="D9" s="16"/>
      <c r="BB9" s="28" t="s">
        <v>47</v>
      </c>
      <c r="BC9" s="29" t="s">
        <v>48</v>
      </c>
      <c r="BE9" s="14" t="s">
        <v>49</v>
      </c>
      <c r="BF9" s="15" t="s">
        <v>50</v>
      </c>
    </row>
    <row r="10" customFormat="false" ht="14.4" hidden="false" customHeight="false" outlineLevel="0" collapsed="false">
      <c r="A10" s="16"/>
      <c r="B10" s="16"/>
      <c r="C10" s="27"/>
      <c r="D10" s="16"/>
      <c r="BB10" s="14" t="s">
        <v>51</v>
      </c>
      <c r="BC10" s="15" t="s">
        <v>52</v>
      </c>
      <c r="BE10" s="14" t="s">
        <v>53</v>
      </c>
      <c r="BF10" s="15" t="s">
        <v>54</v>
      </c>
    </row>
    <row r="11" customFormat="false" ht="14.4" hidden="false" customHeight="false" outlineLevel="0" collapsed="false">
      <c r="A11" s="16"/>
      <c r="B11" s="16"/>
      <c r="C11" s="27"/>
      <c r="D11" s="16"/>
      <c r="BB11" s="14" t="s">
        <v>55</v>
      </c>
      <c r="BC11" s="15" t="s">
        <v>56</v>
      </c>
      <c r="BE11" s="14" t="s">
        <v>57</v>
      </c>
      <c r="BF11" s="15" t="s">
        <v>58</v>
      </c>
    </row>
    <row r="12" customFormat="false" ht="14.4" hidden="false" customHeight="false" outlineLevel="0" collapsed="false">
      <c r="A12" s="16"/>
      <c r="B12" s="16"/>
      <c r="C12" s="27"/>
      <c r="D12" s="16"/>
      <c r="BB12" s="14" t="s">
        <v>59</v>
      </c>
      <c r="BC12" s="15" t="s">
        <v>60</v>
      </c>
      <c r="BE12" s="14" t="s">
        <v>61</v>
      </c>
      <c r="BF12" s="15" t="s">
        <v>62</v>
      </c>
    </row>
    <row r="13" customFormat="false" ht="14.4" hidden="false" customHeight="false" outlineLevel="0" collapsed="false">
      <c r="A13" s="16"/>
      <c r="B13" s="16"/>
      <c r="C13" s="27"/>
      <c r="D13" s="16"/>
      <c r="BB13" s="14" t="s">
        <v>63</v>
      </c>
      <c r="BC13" s="15" t="s">
        <v>64</v>
      </c>
      <c r="BE13" s="14" t="s">
        <v>65</v>
      </c>
      <c r="BF13" s="15" t="s">
        <v>66</v>
      </c>
    </row>
    <row r="14" customFormat="false" ht="33" hidden="false" customHeight="true" outlineLevel="0" collapsed="false">
      <c r="A14" s="16"/>
      <c r="B14" s="16"/>
      <c r="C14" s="27"/>
      <c r="D14" s="16"/>
      <c r="BB14" s="14" t="s">
        <v>67</v>
      </c>
      <c r="BC14" s="15" t="s">
        <v>68</v>
      </c>
      <c r="BE14" s="14" t="s">
        <v>69</v>
      </c>
      <c r="BF14" s="15" t="s">
        <v>70</v>
      </c>
    </row>
    <row r="15" customFormat="false" ht="14.4" hidden="false" customHeight="false" outlineLevel="0" collapsed="false">
      <c r="A15" s="16"/>
      <c r="B15" s="16"/>
      <c r="C15" s="27"/>
      <c r="D15" s="16"/>
      <c r="BB15" s="14" t="s">
        <v>71</v>
      </c>
      <c r="BC15" s="15" t="s">
        <v>72</v>
      </c>
      <c r="BE15" s="14" t="s">
        <v>73</v>
      </c>
      <c r="BF15" s="15" t="s">
        <v>74</v>
      </c>
    </row>
    <row r="16" customFormat="false" ht="14.4" hidden="false" customHeight="false" outlineLevel="0" collapsed="false">
      <c r="A16" s="16"/>
      <c r="B16" s="16"/>
      <c r="C16" s="27"/>
      <c r="D16" s="16"/>
      <c r="BB16" s="14" t="s">
        <v>75</v>
      </c>
      <c r="BC16" s="15" t="s">
        <v>76</v>
      </c>
      <c r="BE16" s="14" t="s">
        <v>77</v>
      </c>
      <c r="BF16" s="15" t="s">
        <v>78</v>
      </c>
    </row>
    <row r="17" customFormat="false" ht="15" hidden="false" customHeight="false" outlineLevel="0" collapsed="false">
      <c r="A17" s="16"/>
      <c r="B17" s="16"/>
      <c r="C17" s="27"/>
      <c r="D17" s="16"/>
      <c r="BB17" s="28" t="s">
        <v>79</v>
      </c>
      <c r="BC17" s="29" t="s">
        <v>80</v>
      </c>
      <c r="BE17" s="14" t="s">
        <v>81</v>
      </c>
      <c r="BF17" s="15" t="s">
        <v>82</v>
      </c>
    </row>
    <row r="18" customFormat="false" ht="14.4" hidden="false" customHeight="false" outlineLevel="0" collapsed="false">
      <c r="A18" s="16"/>
      <c r="B18" s="16"/>
      <c r="C18" s="27"/>
      <c r="D18" s="16"/>
      <c r="BE18" s="14" t="s">
        <v>83</v>
      </c>
      <c r="BF18" s="15" t="s">
        <v>84</v>
      </c>
    </row>
    <row r="19" customFormat="false" ht="14.4" hidden="false" customHeight="false" outlineLevel="0" collapsed="false">
      <c r="A19" s="16"/>
      <c r="B19" s="16"/>
      <c r="C19" s="27"/>
      <c r="D19" s="16"/>
      <c r="BE19" s="14" t="s">
        <v>85</v>
      </c>
      <c r="BF19" s="15" t="s">
        <v>86</v>
      </c>
    </row>
    <row r="20" customFormat="false" ht="14.4" hidden="false" customHeight="false" outlineLevel="0" collapsed="false">
      <c r="A20" s="16"/>
      <c r="B20" s="16"/>
      <c r="C20" s="27"/>
      <c r="D20" s="16"/>
      <c r="BE20" s="14" t="s">
        <v>87</v>
      </c>
      <c r="BF20" s="15" t="s">
        <v>88</v>
      </c>
    </row>
    <row r="21" customFormat="false" ht="14.4" hidden="false" customHeight="false" outlineLevel="0" collapsed="false">
      <c r="A21" s="16"/>
      <c r="B21" s="16"/>
      <c r="C21" s="27"/>
      <c r="D21" s="16"/>
      <c r="BE21" s="14" t="s">
        <v>89</v>
      </c>
      <c r="BF21" s="15" t="s">
        <v>90</v>
      </c>
    </row>
    <row r="22" customFormat="false" ht="14.4" hidden="false" customHeight="false" outlineLevel="0" collapsed="false">
      <c r="BE22" s="14" t="s">
        <v>91</v>
      </c>
      <c r="BF22" s="15" t="s">
        <v>92</v>
      </c>
    </row>
    <row r="23" customFormat="false" ht="14.4" hidden="false" customHeight="false" outlineLevel="0" collapsed="false">
      <c r="BE23" s="14" t="s">
        <v>93</v>
      </c>
      <c r="BF23" s="15" t="s">
        <v>94</v>
      </c>
    </row>
    <row r="24" customFormat="false" ht="15" hidden="false" customHeight="false" outlineLevel="0" collapsed="false">
      <c r="BE24" s="28" t="s">
        <v>95</v>
      </c>
      <c r="BF24" s="29" t="s">
        <v>96</v>
      </c>
    </row>
  </sheetData>
  <sheetProtection sheet="true" password="d57b" objects="true" scenarios="true"/>
  <mergeCells count="2">
    <mergeCell ref="A1:D1"/>
    <mergeCell ref="A2:D2"/>
  </mergeCells>
  <conditionalFormatting sqref="C4">
    <cfRule type="expression" priority="2" aboveAverage="0" equalAverage="0" bottom="0" percent="0" rank="0" text="" dxfId="0">
      <formula>ISBLANK(C4)</formula>
    </cfRule>
  </conditionalFormatting>
  <conditionalFormatting sqref="C5">
    <cfRule type="expression" priority="3" aboveAverage="0" equalAverage="0" bottom="0" percent="0" rank="0" text="" dxfId="1">
      <formula>ISBLANK(C5)</formula>
    </cfRule>
  </conditionalFormatting>
  <conditionalFormatting sqref="C6">
    <cfRule type="expression" priority="4" aboveAverage="0" equalAverage="0" bottom="0" percent="0" rank="0" text="" dxfId="2">
      <formula>ISBLANK(C6)</formula>
    </cfRule>
  </conditionalFormatting>
  <conditionalFormatting sqref="C7">
    <cfRule type="expression" priority="5" aboveAverage="0" equalAverage="0" bottom="0" percent="0" rank="0" text="" dxfId="3">
      <formula>ISBLANK(C7)</formula>
    </cfRule>
  </conditionalFormatting>
  <dataValidations count="5">
    <dataValidation allowBlank="true" error="El tamaño del NIF debe ser entre 8 y 20 caracteres alfanuméricos (no usar otro tipo de caracter)" errorTitle="Error introduciendo NIF" operator="between" prompt="El tamaño del NIF debe ser entre 8 y 20 caracteres alfanuméricos (no usar otro tipo de caracter)" promptTitle="NIF" showDropDown="false" showErrorMessage="true" showInputMessage="true" sqref="C4" type="textLength">
      <formula1>8</formula1>
      <formula2>20</formula2>
    </dataValidation>
    <dataValidation allowBlank="true" error="Debe elegir la unidad administrativa de entre las que se despliegan en el menú" errorTitle="Elegir opción" operator="between" prompt="Elegir la unidad administrativa promotora del contrato" promptTitle="Unidad Administrativa" showDropDown="false" showErrorMessage="true" showInputMessage="true" sqref="C8" type="list">
      <formula1>#ref!</formula1>
      <formula2>0</formula2>
    </dataValidation>
    <dataValidation allowBlank="true" error="Borre el dato consignado y seleccione uno de los datos que se despliegan" errorTitle="Repita la selección" operator="between" prompt="Elija el nombre de su entidad del desplegable." promptTitle="Elija el nombre de su entidad" showDropDown="false" showErrorMessage="true" showInputMessage="true" sqref="C5" type="list">
      <formula1>$BE$2:$BE$24</formula1>
      <formula2>0</formula2>
    </dataValidation>
    <dataValidation allowBlank="true" error="El ejercicio (año) debe ser escrito con 4 dígitos." errorTitle="Consigne el dato correcto" operator="equal" prompt="Ejercicio (año) del contrato (con 4 cifras)" promptTitle="Ejercicio" showDropDown="false" showErrorMessage="true" showInputMessage="true" sqref="C6" type="textLength">
      <formula1>4</formula1>
      <formula2>0</formula2>
    </dataValidation>
    <dataValidation allowBlank="true" error="Debe elegir el tipo de entidad local contratante de entre las que se despliegan en el menú" errorTitle="Elegir opción" operator="between" prompt="Elegir el tipo de entidad local contratante" promptTitle="Tipo de entidad local" showDropDown="false" showErrorMessage="true" showInputMessage="true" sqref="C7" type="list">
      <formula1>$BB$2:$BB$17</formula1>
      <formula2>0</formula2>
    </dataValidation>
  </dataValidations>
  <printOptions headings="false" gridLines="false" gridLinesSet="true" horizontalCentered="true" verticalCentered="true"/>
  <pageMargins left="0.236111111111111" right="0.236111111111111"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J3000"/>
  <sheetViews>
    <sheetView showFormulas="false" showGridLines="true" showRowColHeaders="true" showZeros="true" rightToLeft="false" tabSelected="true" showOutlineSymbols="true" defaultGridColor="true" view="normal" topLeftCell="A1" colorId="64" zoomScale="85" zoomScaleNormal="85" zoomScalePageLayoutView="100" workbookViewId="0">
      <pane xSplit="0" ySplit="1" topLeftCell="A958" activePane="bottomLeft" state="frozen"/>
      <selection pane="topLeft" activeCell="A1" activeCellId="0" sqref="A1"/>
      <selection pane="bottomLeft" activeCell="E821" activeCellId="0" sqref="E821"/>
    </sheetView>
  </sheetViews>
  <sheetFormatPr defaultColWidth="10.70703125" defaultRowHeight="14.4" zeroHeight="false" outlineLevelRow="0" outlineLevelCol="0"/>
  <cols>
    <col collapsed="false" customWidth="true" hidden="false" outlineLevel="0" max="1" min="1" style="30" width="16.33"/>
    <col collapsed="false" customWidth="true" hidden="false" outlineLevel="0" max="2" min="2" style="30" width="20.33"/>
    <col collapsed="false" customWidth="true" hidden="false" outlineLevel="0" max="3" min="3" style="30" width="29.56"/>
    <col collapsed="false" customWidth="false" hidden="false" outlineLevel="0" max="4" min="4" style="31" width="10.65"/>
    <col collapsed="false" customWidth="true" hidden="false" outlineLevel="0" max="6" min="5" style="32" width="10.99"/>
    <col collapsed="false" customWidth="true" hidden="false" outlineLevel="0" max="8" min="7" style="32" width="14.55"/>
    <col collapsed="false" customWidth="true" hidden="false" outlineLevel="0" max="9" min="9" style="33" width="14.11"/>
    <col collapsed="false" customWidth="true" hidden="false" outlineLevel="0" max="11" min="10" style="30" width="11.33"/>
    <col collapsed="false" customWidth="true" hidden="false" outlineLevel="0" max="12" min="12" style="33" width="19.57"/>
    <col collapsed="false" customWidth="true" hidden="false" outlineLevel="0" max="13" min="13" style="33" width="18.56"/>
    <col collapsed="false" customWidth="true" hidden="false" outlineLevel="0" max="14" min="14" style="33" width="18"/>
    <col collapsed="false" customWidth="true" hidden="false" outlineLevel="0" max="15" min="15" style="30" width="15.44"/>
    <col collapsed="false" customWidth="true" hidden="false" outlineLevel="0" max="16" min="16" style="30" width="28.65"/>
    <col collapsed="false" customWidth="true" hidden="false" outlineLevel="0" max="17" min="17" style="30" width="14.88"/>
    <col collapsed="false" customWidth="true" hidden="false" outlineLevel="0" max="18" min="18" style="30" width="37.56"/>
    <col collapsed="false" customWidth="true" hidden="false" outlineLevel="0" max="19" min="19" style="34" width="15.66"/>
    <col collapsed="false" customWidth="true" hidden="false" outlineLevel="0" max="20" min="20" style="34" width="6.66"/>
    <col collapsed="false" customWidth="true" hidden="false" outlineLevel="0" max="21" min="21" style="35" width="5.01"/>
    <col collapsed="false" customWidth="true" hidden="false" outlineLevel="0" max="22" min="22" style="34" width="8.67"/>
    <col collapsed="false" customWidth="true" hidden="false" outlineLevel="0" max="23" min="23" style="36" width="11.45"/>
    <col collapsed="false" customWidth="true" hidden="false" outlineLevel="0" max="24" min="24" style="34" width="8.67"/>
    <col collapsed="false" customWidth="true" hidden="false" outlineLevel="0" max="25" min="25" style="0" width="11.45"/>
    <col collapsed="false" customWidth="true" hidden="false" outlineLevel="0" max="26" min="26" style="34" width="11.45"/>
    <col collapsed="false" customWidth="true" hidden="true" outlineLevel="0" max="27" min="27" style="34" width="10"/>
    <col collapsed="false" customWidth="true" hidden="true" outlineLevel="0" max="78" min="28" style="0" width="11.45"/>
  </cols>
  <sheetData>
    <row r="1" customFormat="false" ht="48.75" hidden="false" customHeight="true" outlineLevel="0" collapsed="false">
      <c r="A1" s="37" t="s">
        <v>97</v>
      </c>
      <c r="B1" s="38" t="s">
        <v>98</v>
      </c>
      <c r="C1" s="38" t="s">
        <v>99</v>
      </c>
      <c r="D1" s="39" t="s">
        <v>100</v>
      </c>
      <c r="E1" s="40" t="s">
        <v>101</v>
      </c>
      <c r="F1" s="40" t="s">
        <v>102</v>
      </c>
      <c r="G1" s="40" t="s">
        <v>103</v>
      </c>
      <c r="H1" s="40" t="s">
        <v>104</v>
      </c>
      <c r="I1" s="41" t="s">
        <v>105</v>
      </c>
      <c r="J1" s="38" t="s">
        <v>106</v>
      </c>
      <c r="K1" s="38" t="s">
        <v>107</v>
      </c>
      <c r="L1" s="42" t="s">
        <v>108</v>
      </c>
      <c r="M1" s="42" t="s">
        <v>109</v>
      </c>
      <c r="N1" s="42" t="s">
        <v>110</v>
      </c>
      <c r="O1" s="43" t="s">
        <v>111</v>
      </c>
      <c r="P1" s="43" t="s">
        <v>112</v>
      </c>
      <c r="Q1" s="38" t="s">
        <v>113</v>
      </c>
      <c r="R1" s="38" t="s">
        <v>114</v>
      </c>
      <c r="S1" s="44" t="s">
        <v>115</v>
      </c>
      <c r="T1" s="44" t="s">
        <v>116</v>
      </c>
      <c r="U1" s="44" t="s">
        <v>117</v>
      </c>
      <c r="V1" s="44" t="s">
        <v>118</v>
      </c>
      <c r="W1" s="45" t="s">
        <v>119</v>
      </c>
      <c r="X1" s="44" t="s">
        <v>120</v>
      </c>
      <c r="Z1" s="46"/>
      <c r="AA1" s="47"/>
      <c r="BA1" s="48" t="s">
        <v>121</v>
      </c>
      <c r="BB1" s="49" t="s">
        <v>18</v>
      </c>
      <c r="BC1" s="50" t="str">
        <f aca="false">Entidad!AB4</f>
        <v>P8500008A</v>
      </c>
      <c r="BE1" s="51" t="s">
        <v>122</v>
      </c>
      <c r="BF1" s="52"/>
      <c r="BG1" s="49" t="s">
        <v>123</v>
      </c>
      <c r="BH1" s="53"/>
      <c r="BI1" s="49" t="s">
        <v>124</v>
      </c>
      <c r="BJ1" s="53"/>
    </row>
    <row r="2" customFormat="false" ht="27" hidden="false" customHeight="false" outlineLevel="0" collapsed="false">
      <c r="A2" s="54" t="s">
        <v>125</v>
      </c>
      <c r="B2" s="54" t="s">
        <v>126</v>
      </c>
      <c r="C2" s="54" t="s">
        <v>127</v>
      </c>
      <c r="D2" s="55" t="n">
        <v>1</v>
      </c>
      <c r="E2" s="56" t="n">
        <v>690</v>
      </c>
      <c r="F2" s="57" t="n">
        <v>0</v>
      </c>
      <c r="G2" s="56" t="n">
        <v>690</v>
      </c>
      <c r="H2" s="56" t="n">
        <v>0</v>
      </c>
      <c r="I2" s="58" t="n">
        <v>44264</v>
      </c>
      <c r="J2" s="54" t="s">
        <v>128</v>
      </c>
      <c r="K2" s="59" t="s">
        <v>129</v>
      </c>
      <c r="L2" s="60"/>
      <c r="M2" s="61"/>
      <c r="N2" s="61"/>
      <c r="O2" s="54" t="s">
        <v>130</v>
      </c>
      <c r="P2" s="54" t="s">
        <v>131</v>
      </c>
      <c r="Q2" s="62" t="s">
        <v>132</v>
      </c>
      <c r="R2" s="63"/>
      <c r="S2" s="64" t="str">
        <f aca="false">IF(ISBLANK(A2),"",CONCATENATE($BC$5,"-",MID($BC$3,3,2),"-M_",A2))</f>
        <v>PTUR-21-M_52021000000497</v>
      </c>
      <c r="T2" s="65" t="e">
        <f aca="false">IF(ISBLANK(B2),"",VLOOKUP(B2,$BI$2:$BJ$5,2,FALSE()))</f>
        <v>#N/A</v>
      </c>
      <c r="U2" s="66" t="str">
        <f aca="false">IF(ISBLANK(Q2),"ES",Q2)</f>
        <v>ES</v>
      </c>
      <c r="V2" s="64" t="n">
        <f aca="false">IF(ISBLANK(K2),"2",VLOOKUP(K2,$BG$2:$BH$3,2,FALSE()))</f>
        <v>2</v>
      </c>
      <c r="W2" s="66" t="str">
        <f aca="false">IF(ISBLANK(R2),"Sin observaciones",R2)</f>
        <v>Sin observaciones</v>
      </c>
      <c r="X2" s="64" t="n">
        <f aca="false">IF(ISERROR(VLOOKUP(J2,$BG$2:$BH$3,2,FALSE())),"",VLOOKUP(J2,$BG$2:$BH$3,2,FALSE()))</f>
        <v>1</v>
      </c>
      <c r="Z2" s="67"/>
      <c r="BA2" s="48" t="s">
        <v>133</v>
      </c>
      <c r="BB2" s="68" t="s">
        <v>134</v>
      </c>
      <c r="BC2" s="69" t="str">
        <f aca="false">Entidad!AB5</f>
        <v>PATRONATO DE TURISMO DE GRAN CANARIA</v>
      </c>
      <c r="BE2" s="70" t="n">
        <v>2</v>
      </c>
      <c r="BF2" s="71"/>
      <c r="BG2" s="68" t="s">
        <v>128</v>
      </c>
      <c r="BH2" s="72" t="n">
        <v>1</v>
      </c>
      <c r="BI2" s="68" t="s">
        <v>135</v>
      </c>
      <c r="BJ2" s="72" t="s">
        <v>52</v>
      </c>
    </row>
    <row r="3" customFormat="false" ht="27" hidden="false" customHeight="false" outlineLevel="0" collapsed="false">
      <c r="A3" s="54" t="s">
        <v>136</v>
      </c>
      <c r="B3" s="54" t="s">
        <v>126</v>
      </c>
      <c r="C3" s="54" t="s">
        <v>137</v>
      </c>
      <c r="D3" s="55" t="n">
        <v>1</v>
      </c>
      <c r="E3" s="56" t="n">
        <v>1500</v>
      </c>
      <c r="F3" s="57" t="n">
        <v>0</v>
      </c>
      <c r="G3" s="56" t="n">
        <v>1500</v>
      </c>
      <c r="H3" s="56" t="n">
        <v>0</v>
      </c>
      <c r="I3" s="58" t="n">
        <v>44265</v>
      </c>
      <c r="J3" s="54" t="s">
        <v>128</v>
      </c>
      <c r="K3" s="59" t="s">
        <v>129</v>
      </c>
      <c r="L3" s="60"/>
      <c r="M3" s="61"/>
      <c r="N3" s="61"/>
      <c r="O3" s="54" t="s">
        <v>130</v>
      </c>
      <c r="P3" s="54" t="s">
        <v>131</v>
      </c>
      <c r="Q3" s="73" t="s">
        <v>132</v>
      </c>
      <c r="R3" s="63"/>
      <c r="S3" s="64" t="str">
        <f aca="false">IF(ISBLANK(A3),"",CONCATENATE($BC$5,"-",MID($BC$3,3,2),"-M_",A3))</f>
        <v>PTUR-21-M_52021000000572</v>
      </c>
      <c r="T3" s="65" t="e">
        <f aca="false">IF(ISBLANK(B3),"",VLOOKUP(B3,$BI$2:$BJ$5,2,FALSE()))</f>
        <v>#N/A</v>
      </c>
      <c r="U3" s="66" t="str">
        <f aca="false">IF(ISBLANK(Q3),"ES",Q3)</f>
        <v>ES</v>
      </c>
      <c r="V3" s="64" t="n">
        <f aca="false">IF(ISBLANK(K3),"2",VLOOKUP(K3,$BG$2:$BH$3,2,FALSE()))</f>
        <v>2</v>
      </c>
      <c r="W3" s="66" t="str">
        <f aca="false">IF(ISBLANK(R3),"Sin observaciones",R3)</f>
        <v>Sin observaciones</v>
      </c>
      <c r="X3" s="64" t="n">
        <f aca="false">IF(ISERROR(VLOOKUP(J3,$BG$2:$BH$3,2,FALSE())),"",VLOOKUP(J3,$BG$2:$BH$3,2,FALSE()))</f>
        <v>1</v>
      </c>
      <c r="Z3" s="67"/>
      <c r="BB3" s="68" t="s">
        <v>138</v>
      </c>
      <c r="BC3" s="69" t="str">
        <f aca="false">Entidad!AB6</f>
        <v>2021</v>
      </c>
      <c r="BG3" s="74" t="s">
        <v>129</v>
      </c>
      <c r="BH3" s="75" t="n">
        <v>2</v>
      </c>
      <c r="BI3" s="68" t="s">
        <v>139</v>
      </c>
      <c r="BJ3" s="72" t="s">
        <v>20</v>
      </c>
    </row>
    <row r="4" customFormat="false" ht="26.4" hidden="false" customHeight="false" outlineLevel="0" collapsed="false">
      <c r="A4" s="54" t="s">
        <v>140</v>
      </c>
      <c r="B4" s="54" t="s">
        <v>126</v>
      </c>
      <c r="C4" s="54" t="s">
        <v>141</v>
      </c>
      <c r="D4" s="55" t="n">
        <v>1</v>
      </c>
      <c r="E4" s="56" t="n">
        <v>1410</v>
      </c>
      <c r="F4" s="57" t="n">
        <v>0</v>
      </c>
      <c r="G4" s="56" t="n">
        <v>1410</v>
      </c>
      <c r="H4" s="56" t="n">
        <v>0</v>
      </c>
      <c r="I4" s="58" t="n">
        <v>44307</v>
      </c>
      <c r="J4" s="54" t="s">
        <v>128</v>
      </c>
      <c r="K4" s="59" t="s">
        <v>129</v>
      </c>
      <c r="L4" s="60"/>
      <c r="M4" s="61"/>
      <c r="N4" s="61"/>
      <c r="O4" s="54" t="s">
        <v>130</v>
      </c>
      <c r="P4" s="54" t="s">
        <v>131</v>
      </c>
      <c r="Q4" s="73" t="s">
        <v>132</v>
      </c>
      <c r="R4" s="63"/>
      <c r="S4" s="64" t="str">
        <f aca="false">IF(ISBLANK(A4),"",CONCATENATE($BC$5,"-",MID($BC$3,3,2),"-M_",A4))</f>
        <v>PTUR-21-M_5202100000120 5</v>
      </c>
      <c r="T4" s="65" t="e">
        <f aca="false">IF(ISBLANK(B4),"",VLOOKUP(B4,$BI$2:$BJ$5,2,FALSE()))</f>
        <v>#N/A</v>
      </c>
      <c r="U4" s="66" t="str">
        <f aca="false">IF(ISBLANK(Q4),"ES",Q4)</f>
        <v>ES</v>
      </c>
      <c r="V4" s="64" t="n">
        <f aca="false">IF(ISBLANK(K4),"2",VLOOKUP(K4,$BG$2:$BH$3,2,FALSE()))</f>
        <v>2</v>
      </c>
      <c r="W4" s="66" t="str">
        <f aca="false">IF(ISBLANK(R4),"Sin observaciones",R4)</f>
        <v>Sin observaciones</v>
      </c>
      <c r="X4" s="64" t="n">
        <f aca="false">IF(ISERROR(VLOOKUP(J4,$BG$2:$BH$3,2,FALSE())),"",VLOOKUP(J4,$BG$2:$BH$3,2,FALSE()))</f>
        <v>1</v>
      </c>
      <c r="Z4" s="67"/>
      <c r="BB4" s="68" t="s">
        <v>142</v>
      </c>
      <c r="BC4" s="72" t="str">
        <f aca="false">Entidad!AB7</f>
        <v>O</v>
      </c>
      <c r="BI4" s="68" t="s">
        <v>143</v>
      </c>
      <c r="BJ4" s="72" t="s">
        <v>13</v>
      </c>
    </row>
    <row r="5" customFormat="false" ht="66.6" hidden="false" customHeight="false" outlineLevel="0" collapsed="false">
      <c r="A5" s="54" t="s">
        <v>144</v>
      </c>
      <c r="B5" s="54" t="s">
        <v>126</v>
      </c>
      <c r="C5" s="54" t="s">
        <v>145</v>
      </c>
      <c r="D5" s="55" t="n">
        <v>1</v>
      </c>
      <c r="E5" s="56" t="n">
        <v>1605</v>
      </c>
      <c r="F5" s="57" t="n">
        <v>105</v>
      </c>
      <c r="G5" s="56" t="n">
        <v>1605</v>
      </c>
      <c r="H5" s="56" t="n">
        <v>105</v>
      </c>
      <c r="I5" s="58" t="n">
        <v>44298</v>
      </c>
      <c r="J5" s="54" t="s">
        <v>128</v>
      </c>
      <c r="K5" s="59" t="s">
        <v>129</v>
      </c>
      <c r="L5" s="60"/>
      <c r="M5" s="61"/>
      <c r="N5" s="61"/>
      <c r="O5" s="54" t="s">
        <v>146</v>
      </c>
      <c r="P5" s="54" t="s">
        <v>147</v>
      </c>
      <c r="Q5" s="73" t="s">
        <v>132</v>
      </c>
      <c r="R5" s="63"/>
      <c r="S5" s="64" t="str">
        <f aca="false">IF(ISBLANK(A5),"",CONCATENATE($BC$5,"-",MID($BC$3,3,2),"-M_",A5))</f>
        <v>PTUR-21-M_5202100000108 0</v>
      </c>
      <c r="T5" s="65" t="e">
        <f aca="false">IF(ISBLANK(B5),"",VLOOKUP(B5,$BI$2:$BJ$5,2,FALSE()))</f>
        <v>#N/A</v>
      </c>
      <c r="U5" s="66" t="str">
        <f aca="false">IF(ISBLANK(Q5),"ES",Q5)</f>
        <v>ES</v>
      </c>
      <c r="V5" s="64" t="n">
        <f aca="false">IF(ISBLANK(K5),"2",VLOOKUP(K5,$BG$2:$BH$3,2,FALSE()))</f>
        <v>2</v>
      </c>
      <c r="W5" s="66" t="str">
        <f aca="false">IF(ISBLANK(R5),"Sin observaciones",R5)</f>
        <v>Sin observaciones</v>
      </c>
      <c r="X5" s="64" t="n">
        <f aca="false">IF(ISERROR(VLOOKUP(J5,$BG$2:$BH$3,2,FALSE())),"",VLOOKUP(J5,$BG$2:$BH$3,2,FALSE()))</f>
        <v>1</v>
      </c>
      <c r="Z5" s="67"/>
      <c r="BB5" s="74" t="s">
        <v>43</v>
      </c>
      <c r="BC5" s="75" t="str">
        <f aca="false">Entidad!AB8</f>
        <v>PTUR</v>
      </c>
      <c r="BI5" s="74" t="s">
        <v>148</v>
      </c>
      <c r="BJ5" s="75" t="s">
        <v>149</v>
      </c>
    </row>
    <row r="6" customFormat="false" ht="26.4" hidden="false" customHeight="false" outlineLevel="0" collapsed="false">
      <c r="A6" s="54" t="s">
        <v>150</v>
      </c>
      <c r="B6" s="54" t="s">
        <v>126</v>
      </c>
      <c r="C6" s="54" t="s">
        <v>151</v>
      </c>
      <c r="D6" s="55" t="n">
        <v>0.03</v>
      </c>
      <c r="E6" s="56" t="n">
        <v>804.64</v>
      </c>
      <c r="F6" s="57" t="n">
        <v>52.64</v>
      </c>
      <c r="G6" s="56" t="n">
        <v>804.64</v>
      </c>
      <c r="H6" s="56" t="n">
        <v>52.64</v>
      </c>
      <c r="I6" s="58" t="n">
        <v>44242</v>
      </c>
      <c r="J6" s="54" t="s">
        <v>128</v>
      </c>
      <c r="K6" s="59" t="s">
        <v>129</v>
      </c>
      <c r="L6" s="60"/>
      <c r="M6" s="61"/>
      <c r="N6" s="61"/>
      <c r="O6" s="54" t="s">
        <v>152</v>
      </c>
      <c r="P6" s="54" t="s">
        <v>153</v>
      </c>
      <c r="Q6" s="73" t="s">
        <v>132</v>
      </c>
      <c r="R6" s="63"/>
      <c r="S6" s="64" t="str">
        <f aca="false">IF(ISBLANK(A6),"",CONCATENATE($BC$5,"-",MID($BC$3,3,2),"-M_",A6))</f>
        <v>PTUR-21-M_52021000000308</v>
      </c>
      <c r="T6" s="65" t="e">
        <f aca="false">IF(ISBLANK(B6),"",VLOOKUP(B6,$BI$2:$BJ$5,2,FALSE()))</f>
        <v>#N/A</v>
      </c>
      <c r="U6" s="66" t="str">
        <f aca="false">IF(ISBLANK(Q6),"ES",Q6)</f>
        <v>ES</v>
      </c>
      <c r="V6" s="64" t="n">
        <f aca="false">IF(ISBLANK(K6),"2",VLOOKUP(K6,$BG$2:$BH$3,2,FALSE()))</f>
        <v>2</v>
      </c>
      <c r="W6" s="66" t="str">
        <f aca="false">IF(ISBLANK(R6),"Sin observaciones",R6)</f>
        <v>Sin observaciones</v>
      </c>
      <c r="X6" s="64" t="n">
        <f aca="false">IF(ISERROR(VLOOKUP(J6,$BG$2:$BH$3,2,FALSE())),"",VLOOKUP(J6,$BG$2:$BH$3,2,FALSE()))</f>
        <v>1</v>
      </c>
      <c r="Z6" s="67"/>
    </row>
    <row r="7" customFormat="false" ht="66" hidden="false" customHeight="false" outlineLevel="0" collapsed="false">
      <c r="A7" s="54" t="s">
        <v>154</v>
      </c>
      <c r="B7" s="54" t="s">
        <v>126</v>
      </c>
      <c r="C7" s="54" t="s">
        <v>155</v>
      </c>
      <c r="D7" s="55" t="n">
        <v>0.03</v>
      </c>
      <c r="E7" s="56" t="n">
        <v>76.43</v>
      </c>
      <c r="F7" s="57" t="n">
        <v>2.23</v>
      </c>
      <c r="G7" s="56" t="n">
        <v>76.43</v>
      </c>
      <c r="H7" s="56" t="n">
        <v>2.23</v>
      </c>
      <c r="I7" s="58" t="n">
        <v>44272</v>
      </c>
      <c r="J7" s="54" t="s">
        <v>128</v>
      </c>
      <c r="K7" s="59" t="s">
        <v>129</v>
      </c>
      <c r="L7" s="60"/>
      <c r="M7" s="61"/>
      <c r="N7" s="61"/>
      <c r="O7" s="54" t="s">
        <v>156</v>
      </c>
      <c r="P7" s="54" t="s">
        <v>157</v>
      </c>
      <c r="Q7" s="73" t="s">
        <v>132</v>
      </c>
      <c r="R7" s="63"/>
      <c r="S7" s="64" t="str">
        <f aca="false">IF(ISBLANK(A7),"",CONCATENATE($BC$5,"-",MID($BC$3,3,2),"-M_",A7))</f>
        <v>PTUR-21-M_52021000000908</v>
      </c>
      <c r="T7" s="65" t="e">
        <f aca="false">IF(ISBLANK(B7),"",VLOOKUP(B7,$BI$2:$BJ$5,2,FALSE()))</f>
        <v>#N/A</v>
      </c>
      <c r="U7" s="66" t="str">
        <f aca="false">IF(ISBLANK(Q7),"ES",Q7)</f>
        <v>ES</v>
      </c>
      <c r="V7" s="64" t="n">
        <f aca="false">IF(ISBLANK(K7),"2",VLOOKUP(K7,$BG$2:$BH$3,2,FALSE()))</f>
        <v>2</v>
      </c>
      <c r="W7" s="66" t="str">
        <f aca="false">IF(ISBLANK(R7),"Sin observaciones",R7)</f>
        <v>Sin observaciones</v>
      </c>
      <c r="X7" s="64" t="n">
        <f aca="false">IF(ISERROR(VLOOKUP(J7,$BG$2:$BH$3,2,FALSE())),"",VLOOKUP(J7,$BG$2:$BH$3,2,FALSE()))</f>
        <v>1</v>
      </c>
      <c r="Z7" s="67"/>
    </row>
    <row r="8" customFormat="false" ht="198" hidden="false" customHeight="false" outlineLevel="0" collapsed="false">
      <c r="A8" s="54" t="s">
        <v>158</v>
      </c>
      <c r="B8" s="54" t="s">
        <v>126</v>
      </c>
      <c r="C8" s="54" t="s">
        <v>159</v>
      </c>
      <c r="D8" s="55" t="n">
        <v>0.03</v>
      </c>
      <c r="E8" s="56" t="n">
        <v>395.75</v>
      </c>
      <c r="F8" s="57" t="n">
        <v>25.89</v>
      </c>
      <c r="G8" s="56" t="n">
        <v>395.75</v>
      </c>
      <c r="H8" s="56" t="n">
        <v>25.89</v>
      </c>
      <c r="I8" s="58" t="n">
        <v>44265</v>
      </c>
      <c r="J8" s="54" t="s">
        <v>128</v>
      </c>
      <c r="K8" s="59" t="s">
        <v>129</v>
      </c>
      <c r="L8" s="60"/>
      <c r="M8" s="61"/>
      <c r="N8" s="61"/>
      <c r="O8" s="54" t="s">
        <v>160</v>
      </c>
      <c r="P8" s="54" t="s">
        <v>161</v>
      </c>
      <c r="Q8" s="73" t="s">
        <v>132</v>
      </c>
      <c r="R8" s="63"/>
      <c r="S8" s="64" t="str">
        <f aca="false">IF(ISBLANK(A8),"",CONCATENATE($BC$5,"-",MID($BC$3,3,2),"-M_",A8))</f>
        <v>PTUR-21-M_52021000000568</v>
      </c>
      <c r="T8" s="65" t="e">
        <f aca="false">IF(ISBLANK(B8),"",VLOOKUP(B8,$BI$2:$BJ$5,2,FALSE()))</f>
        <v>#N/A</v>
      </c>
      <c r="U8" s="66" t="str">
        <f aca="false">IF(ISBLANK(Q8),"ES",Q8)</f>
        <v>ES</v>
      </c>
      <c r="V8" s="64" t="n">
        <f aca="false">IF(ISBLANK(K8),"2",VLOOKUP(K8,$BG$2:$BH$3,2,FALSE()))</f>
        <v>2</v>
      </c>
      <c r="W8" s="66" t="str">
        <f aca="false">IF(ISBLANK(R8),"Sin observaciones",R8)</f>
        <v>Sin observaciones</v>
      </c>
      <c r="X8" s="64" t="n">
        <f aca="false">IF(ISERROR(VLOOKUP(J8,$BG$2:$BH$3,2,FALSE())),"",VLOOKUP(J8,$BG$2:$BH$3,2,FALSE()))</f>
        <v>1</v>
      </c>
      <c r="Z8" s="67"/>
    </row>
    <row r="9" customFormat="false" ht="52.8" hidden="false" customHeight="false" outlineLevel="0" collapsed="false">
      <c r="A9" s="54" t="s">
        <v>162</v>
      </c>
      <c r="B9" s="54" t="s">
        <v>126</v>
      </c>
      <c r="C9" s="54" t="s">
        <v>163</v>
      </c>
      <c r="D9" s="55" t="n">
        <v>1</v>
      </c>
      <c r="E9" s="56" t="n">
        <v>214</v>
      </c>
      <c r="F9" s="57" t="n">
        <v>14</v>
      </c>
      <c r="G9" s="56" t="n">
        <v>214</v>
      </c>
      <c r="H9" s="56" t="n">
        <v>14</v>
      </c>
      <c r="I9" s="58" t="n">
        <v>44265</v>
      </c>
      <c r="J9" s="54" t="s">
        <v>128</v>
      </c>
      <c r="K9" s="59" t="s">
        <v>129</v>
      </c>
      <c r="L9" s="60"/>
      <c r="M9" s="61"/>
      <c r="N9" s="61"/>
      <c r="O9" s="54" t="s">
        <v>164</v>
      </c>
      <c r="P9" s="54" t="s">
        <v>165</v>
      </c>
      <c r="Q9" s="73" t="s">
        <v>132</v>
      </c>
      <c r="R9" s="63"/>
      <c r="S9" s="64" t="str">
        <f aca="false">IF(ISBLANK(A9),"",CONCATENATE($BC$5,"-",MID($BC$3,3,2),"-M_",A9))</f>
        <v>PTUR-21-M_52021000000567</v>
      </c>
      <c r="T9" s="65" t="e">
        <f aca="false">IF(ISBLANK(B9),"",VLOOKUP(B9,$BI$2:$BJ$5,2,FALSE()))</f>
        <v>#N/A</v>
      </c>
      <c r="U9" s="66" t="str">
        <f aca="false">IF(ISBLANK(Q9),"ES",Q9)</f>
        <v>ES</v>
      </c>
      <c r="V9" s="64" t="n">
        <f aca="false">IF(ISBLANK(K9),"2",VLOOKUP(K9,$BG$2:$BH$3,2,FALSE()))</f>
        <v>2</v>
      </c>
      <c r="W9" s="66" t="str">
        <f aca="false">IF(ISBLANK(R9),"Sin observaciones",R9)</f>
        <v>Sin observaciones</v>
      </c>
      <c r="X9" s="64" t="n">
        <f aca="false">IF(ISERROR(VLOOKUP(J9,$BG$2:$BH$3,2,FALSE())),"",VLOOKUP(J9,$BG$2:$BH$3,2,FALSE()))</f>
        <v>1</v>
      </c>
      <c r="Z9" s="67"/>
    </row>
    <row r="10" customFormat="false" ht="39.6" hidden="false" customHeight="false" outlineLevel="0" collapsed="false">
      <c r="A10" s="54" t="s">
        <v>166</v>
      </c>
      <c r="B10" s="54" t="s">
        <v>126</v>
      </c>
      <c r="C10" s="54" t="s">
        <v>167</v>
      </c>
      <c r="D10" s="55" t="n">
        <v>1</v>
      </c>
      <c r="E10" s="56" t="n">
        <v>29.96</v>
      </c>
      <c r="F10" s="57" t="n">
        <v>1.96</v>
      </c>
      <c r="G10" s="56" t="n">
        <v>29.96</v>
      </c>
      <c r="H10" s="56" t="n">
        <v>1.96</v>
      </c>
      <c r="I10" s="58" t="n">
        <v>44265</v>
      </c>
      <c r="J10" s="54" t="s">
        <v>128</v>
      </c>
      <c r="K10" s="59" t="s">
        <v>129</v>
      </c>
      <c r="L10" s="60"/>
      <c r="M10" s="61"/>
      <c r="N10" s="61"/>
      <c r="O10" s="54" t="s">
        <v>164</v>
      </c>
      <c r="P10" s="54" t="s">
        <v>165</v>
      </c>
      <c r="Q10" s="73" t="s">
        <v>132</v>
      </c>
      <c r="R10" s="63"/>
      <c r="S10" s="64" t="str">
        <f aca="false">IF(ISBLANK(A10),"",CONCATENATE($BC$5,"-",MID($BC$3,3,2),"-M_",A10))</f>
        <v>PTUR-21-M_52021000000569</v>
      </c>
      <c r="T10" s="65" t="e">
        <f aca="false">IF(ISBLANK(B10),"",VLOOKUP(B10,$BI$2:$BJ$5,2,FALSE()))</f>
        <v>#N/A</v>
      </c>
      <c r="U10" s="66" t="str">
        <f aca="false">IF(ISBLANK(Q10),"ES",Q10)</f>
        <v>ES</v>
      </c>
      <c r="V10" s="64" t="n">
        <f aca="false">IF(ISBLANK(K10),"2",VLOOKUP(K10,$BG$2:$BH$3,2,FALSE()))</f>
        <v>2</v>
      </c>
      <c r="W10" s="66" t="str">
        <f aca="false">IF(ISBLANK(R10),"Sin observaciones",R10)</f>
        <v>Sin observaciones</v>
      </c>
      <c r="X10" s="64" t="n">
        <f aca="false">IF(ISERROR(VLOOKUP(J10,$BG$2:$BH$3,2,FALSE())),"",VLOOKUP(J10,$BG$2:$BH$3,2,FALSE()))</f>
        <v>1</v>
      </c>
      <c r="Z10" s="67"/>
    </row>
    <row r="11" customFormat="false" ht="52.8" hidden="false" customHeight="false" outlineLevel="0" collapsed="false">
      <c r="A11" s="54" t="s">
        <v>168</v>
      </c>
      <c r="B11" s="54" t="s">
        <v>126</v>
      </c>
      <c r="C11" s="54" t="s">
        <v>163</v>
      </c>
      <c r="D11" s="55" t="n">
        <v>1</v>
      </c>
      <c r="E11" s="56" t="n">
        <v>214</v>
      </c>
      <c r="F11" s="57" t="n">
        <v>14</v>
      </c>
      <c r="G11" s="56" t="n">
        <v>214</v>
      </c>
      <c r="H11" s="56" t="n">
        <v>14</v>
      </c>
      <c r="I11" s="58" t="n">
        <v>44265</v>
      </c>
      <c r="J11" s="54" t="s">
        <v>128</v>
      </c>
      <c r="K11" s="59" t="s">
        <v>129</v>
      </c>
      <c r="L11" s="60"/>
      <c r="M11" s="61"/>
      <c r="N11" s="61"/>
      <c r="O11" s="54" t="s">
        <v>164</v>
      </c>
      <c r="P11" s="54" t="s">
        <v>165</v>
      </c>
      <c r="Q11" s="73" t="s">
        <v>132</v>
      </c>
      <c r="R11" s="63"/>
      <c r="S11" s="64" t="str">
        <f aca="false">IF(ISBLANK(A11),"",CONCATENATE($BC$5,"-",MID($BC$3,3,2),"-M_",A11))</f>
        <v>PTUR-21-M_52021000000570</v>
      </c>
      <c r="T11" s="65" t="e">
        <f aca="false">IF(ISBLANK(B11),"",VLOOKUP(B11,$BI$2:$BJ$5,2,FALSE()))</f>
        <v>#N/A</v>
      </c>
      <c r="U11" s="66" t="str">
        <f aca="false">IF(ISBLANK(Q11),"ES",Q11)</f>
        <v>ES</v>
      </c>
      <c r="V11" s="64" t="n">
        <f aca="false">IF(ISBLANK(K11),"2",VLOOKUP(K11,$BG$2:$BH$3,2,FALSE()))</f>
        <v>2</v>
      </c>
      <c r="W11" s="66" t="str">
        <f aca="false">IF(ISBLANK(R11),"Sin observaciones",R11)</f>
        <v>Sin observaciones</v>
      </c>
      <c r="X11" s="64" t="n">
        <f aca="false">IF(ISERROR(VLOOKUP(J11,$BG$2:$BH$3,2,FALSE())),"",VLOOKUP(J11,$BG$2:$BH$3,2,FALSE()))</f>
        <v>1</v>
      </c>
      <c r="Z11" s="67"/>
    </row>
    <row r="12" customFormat="false" ht="52.8" hidden="false" customHeight="false" outlineLevel="0" collapsed="false">
      <c r="A12" s="54" t="s">
        <v>169</v>
      </c>
      <c r="B12" s="54" t="s">
        <v>126</v>
      </c>
      <c r="C12" s="54" t="s">
        <v>163</v>
      </c>
      <c r="D12" s="55" t="n">
        <v>1</v>
      </c>
      <c r="E12" s="56" t="n">
        <v>214</v>
      </c>
      <c r="F12" s="57" t="n">
        <v>14</v>
      </c>
      <c r="G12" s="56" t="n">
        <v>214</v>
      </c>
      <c r="H12" s="56" t="n">
        <v>14</v>
      </c>
      <c r="I12" s="58" t="n">
        <v>44307</v>
      </c>
      <c r="J12" s="54" t="s">
        <v>128</v>
      </c>
      <c r="K12" s="59" t="s">
        <v>129</v>
      </c>
      <c r="L12" s="60"/>
      <c r="M12" s="61"/>
      <c r="N12" s="61"/>
      <c r="O12" s="54" t="s">
        <v>164</v>
      </c>
      <c r="P12" s="54" t="s">
        <v>165</v>
      </c>
      <c r="Q12" s="73" t="s">
        <v>132</v>
      </c>
      <c r="R12" s="63"/>
      <c r="S12" s="64" t="str">
        <f aca="false">IF(ISBLANK(A12),"",CONCATENATE($BC$5,"-",MID($BC$3,3,2),"-M_",A12))</f>
        <v>PTUR-21-M_5202100000120 2</v>
      </c>
      <c r="T12" s="65" t="e">
        <f aca="false">IF(ISBLANK(B12),"",VLOOKUP(B12,$BI$2:$BJ$5,2,FALSE()))</f>
        <v>#N/A</v>
      </c>
      <c r="U12" s="66" t="str">
        <f aca="false">IF(ISBLANK(Q12),"ES",Q12)</f>
        <v>ES</v>
      </c>
      <c r="V12" s="64" t="n">
        <f aca="false">IF(ISBLANK(K12),"2",VLOOKUP(K12,$BG$2:$BH$3,2,FALSE()))</f>
        <v>2</v>
      </c>
      <c r="W12" s="66" t="str">
        <f aca="false">IF(ISBLANK(R12),"Sin observaciones",R12)</f>
        <v>Sin observaciones</v>
      </c>
      <c r="X12" s="64" t="n">
        <f aca="false">IF(ISERROR(VLOOKUP(J12,$BG$2:$BH$3,2,FALSE())),"",VLOOKUP(J12,$BG$2:$BH$3,2,FALSE()))</f>
        <v>1</v>
      </c>
      <c r="Z12" s="67"/>
    </row>
    <row r="13" customFormat="false" ht="52.8" hidden="false" customHeight="false" outlineLevel="0" collapsed="false">
      <c r="A13" s="54" t="s">
        <v>170</v>
      </c>
      <c r="B13" s="54" t="s">
        <v>126</v>
      </c>
      <c r="C13" s="54" t="s">
        <v>171</v>
      </c>
      <c r="D13" s="55" t="n">
        <v>12</v>
      </c>
      <c r="E13" s="56" t="n">
        <v>237.86</v>
      </c>
      <c r="F13" s="57" t="n">
        <v>15.56</v>
      </c>
      <c r="G13" s="56" t="n">
        <v>237.86</v>
      </c>
      <c r="H13" s="56" t="n">
        <v>15.56</v>
      </c>
      <c r="I13" s="58" t="n">
        <v>44301</v>
      </c>
      <c r="J13" s="54" t="s">
        <v>128</v>
      </c>
      <c r="K13" s="59" t="s">
        <v>129</v>
      </c>
      <c r="L13" s="60"/>
      <c r="M13" s="61"/>
      <c r="N13" s="61"/>
      <c r="O13" s="54" t="s">
        <v>164</v>
      </c>
      <c r="P13" s="54" t="s">
        <v>165</v>
      </c>
      <c r="Q13" s="73" t="s">
        <v>132</v>
      </c>
      <c r="R13" s="63"/>
      <c r="S13" s="64" t="str">
        <f aca="false">IF(ISBLANK(A13),"",CONCATENATE($BC$5,"-",MID($BC$3,3,2),"-M_",A13))</f>
        <v>PTUR-21-M_5202100000128 9</v>
      </c>
      <c r="T13" s="65" t="e">
        <f aca="false">IF(ISBLANK(B13),"",VLOOKUP(B13,$BI$2:$BJ$5,2,FALSE()))</f>
        <v>#N/A</v>
      </c>
      <c r="U13" s="66" t="str">
        <f aca="false">IF(ISBLANK(Q13),"ES",Q13)</f>
        <v>ES</v>
      </c>
      <c r="V13" s="64" t="n">
        <f aca="false">IF(ISBLANK(K13),"2",VLOOKUP(K13,$BG$2:$BH$3,2,FALSE()))</f>
        <v>2</v>
      </c>
      <c r="W13" s="66" t="str">
        <f aca="false">IF(ISBLANK(R13),"Sin observaciones",R13)</f>
        <v>Sin observaciones</v>
      </c>
      <c r="X13" s="64" t="n">
        <f aca="false">IF(ISERROR(VLOOKUP(J13,$BG$2:$BH$3,2,FALSE())),"",VLOOKUP(J13,$BG$2:$BH$3,2,FALSE()))</f>
        <v>1</v>
      </c>
      <c r="Z13" s="67"/>
    </row>
    <row r="14" customFormat="false" ht="118.8" hidden="false" customHeight="false" outlineLevel="0" collapsed="false">
      <c r="A14" s="54" t="s">
        <v>172</v>
      </c>
      <c r="B14" s="54" t="s">
        <v>126</v>
      </c>
      <c r="C14" s="54" t="s">
        <v>173</v>
      </c>
      <c r="D14" s="55" t="n">
        <v>0.27</v>
      </c>
      <c r="E14" s="56" t="n">
        <v>1070</v>
      </c>
      <c r="F14" s="57" t="n">
        <v>70</v>
      </c>
      <c r="G14" s="56" t="n">
        <v>1070</v>
      </c>
      <c r="H14" s="56" t="n">
        <v>70</v>
      </c>
      <c r="I14" s="58" t="n">
        <v>44301</v>
      </c>
      <c r="J14" s="54" t="s">
        <v>128</v>
      </c>
      <c r="K14" s="59" t="s">
        <v>129</v>
      </c>
      <c r="L14" s="60"/>
      <c r="M14" s="61"/>
      <c r="N14" s="61"/>
      <c r="O14" s="54" t="s">
        <v>174</v>
      </c>
      <c r="P14" s="54" t="s">
        <v>175</v>
      </c>
      <c r="Q14" s="73" t="s">
        <v>132</v>
      </c>
      <c r="R14" s="63"/>
      <c r="S14" s="64" t="str">
        <f aca="false">IF(ISBLANK(A14),"",CONCATENATE($BC$5,"-",MID($BC$3,3,2),"-M_",A14))</f>
        <v>PTUR-21-M_5202100000110 6</v>
      </c>
      <c r="T14" s="65" t="e">
        <f aca="false">IF(ISBLANK(B14),"",VLOOKUP(B14,$BI$2:$BJ$5,2,FALSE()))</f>
        <v>#N/A</v>
      </c>
      <c r="U14" s="66" t="str">
        <f aca="false">IF(ISBLANK(Q14),"ES",Q14)</f>
        <v>ES</v>
      </c>
      <c r="V14" s="64" t="n">
        <f aca="false">IF(ISBLANK(K14),"2",VLOOKUP(K14,$BG$2:$BH$3,2,FALSE()))</f>
        <v>2</v>
      </c>
      <c r="W14" s="66" t="str">
        <f aca="false">IF(ISBLANK(R14),"Sin observaciones",R14)</f>
        <v>Sin observaciones</v>
      </c>
      <c r="X14" s="64" t="n">
        <f aca="false">IF(ISERROR(VLOOKUP(J14,$BG$2:$BH$3,2,FALSE())),"",VLOOKUP(J14,$BG$2:$BH$3,2,FALSE()))</f>
        <v>1</v>
      </c>
      <c r="Z14" s="67"/>
    </row>
    <row r="15" customFormat="false" ht="52.8" hidden="false" customHeight="false" outlineLevel="0" collapsed="false">
      <c r="A15" s="54" t="s">
        <v>176</v>
      </c>
      <c r="B15" s="54" t="s">
        <v>126</v>
      </c>
      <c r="C15" s="54" t="s">
        <v>177</v>
      </c>
      <c r="D15" s="55" t="n">
        <v>1</v>
      </c>
      <c r="E15" s="56" t="n">
        <v>9180.6</v>
      </c>
      <c r="F15" s="57" t="n">
        <v>600.6</v>
      </c>
      <c r="G15" s="56" t="n">
        <v>9180.6</v>
      </c>
      <c r="H15" s="56" t="n">
        <v>600.6</v>
      </c>
      <c r="I15" s="58" t="n">
        <v>44256</v>
      </c>
      <c r="J15" s="54" t="s">
        <v>128</v>
      </c>
      <c r="K15" s="59" t="s">
        <v>129</v>
      </c>
      <c r="L15" s="60"/>
      <c r="M15" s="61"/>
      <c r="N15" s="61"/>
      <c r="O15" s="54" t="s">
        <v>178</v>
      </c>
      <c r="P15" s="54" t="s">
        <v>179</v>
      </c>
      <c r="Q15" s="73" t="s">
        <v>132</v>
      </c>
      <c r="R15" s="63"/>
      <c r="S15" s="64" t="str">
        <f aca="false">IF(ISBLANK(A15),"",CONCATENATE($BC$5,"-",MID($BC$3,3,2),"-M_",A15))</f>
        <v>PTUR-21-M_52021000000496</v>
      </c>
      <c r="T15" s="65" t="e">
        <f aca="false">IF(ISBLANK(B15),"",VLOOKUP(B15,$BI$2:$BJ$5,2,FALSE()))</f>
        <v>#N/A</v>
      </c>
      <c r="U15" s="66" t="str">
        <f aca="false">IF(ISBLANK(Q15),"ES",Q15)</f>
        <v>ES</v>
      </c>
      <c r="V15" s="64" t="n">
        <f aca="false">IF(ISBLANK(K15),"2",VLOOKUP(K15,$BG$2:$BH$3,2,FALSE()))</f>
        <v>2</v>
      </c>
      <c r="W15" s="66" t="str">
        <f aca="false">IF(ISBLANK(R15),"Sin observaciones",R15)</f>
        <v>Sin observaciones</v>
      </c>
      <c r="X15" s="64" t="n">
        <f aca="false">IF(ISERROR(VLOOKUP(J15,$BG$2:$BH$3,2,FALSE())),"",VLOOKUP(J15,$BG$2:$BH$3,2,FALSE()))</f>
        <v>1</v>
      </c>
      <c r="Z15" s="67"/>
    </row>
    <row r="16" customFormat="false" ht="66" hidden="false" customHeight="false" outlineLevel="0" collapsed="false">
      <c r="A16" s="54" t="s">
        <v>180</v>
      </c>
      <c r="B16" s="54" t="s">
        <v>143</v>
      </c>
      <c r="C16" s="54" t="s">
        <v>181</v>
      </c>
      <c r="D16" s="55" t="n">
        <v>0.03</v>
      </c>
      <c r="E16" s="56" t="n">
        <v>118.9</v>
      </c>
      <c r="F16" s="57" t="n">
        <v>0</v>
      </c>
      <c r="G16" s="56" t="n">
        <v>118.9</v>
      </c>
      <c r="H16" s="56" t="n">
        <v>0</v>
      </c>
      <c r="I16" s="58" t="n">
        <v>44272</v>
      </c>
      <c r="J16" s="54" t="s">
        <v>128</v>
      </c>
      <c r="K16" s="59" t="s">
        <v>129</v>
      </c>
      <c r="L16" s="60"/>
      <c r="M16" s="61"/>
      <c r="N16" s="61"/>
      <c r="O16" s="54" t="s">
        <v>182</v>
      </c>
      <c r="P16" s="54" t="s">
        <v>183</v>
      </c>
      <c r="Q16" s="73" t="s">
        <v>132</v>
      </c>
      <c r="R16" s="63"/>
      <c r="S16" s="64" t="str">
        <f aca="false">IF(ISBLANK(A16),"",CONCATENATE($BC$5,"-",MID($BC$3,3,2),"-M_",A16))</f>
        <v>PTUR-21-M_52021000000910</v>
      </c>
      <c r="T16" s="65" t="str">
        <f aca="false">IF(ISBLANK(B16),"",VLOOKUP(B16,$BI$2:$BJ$5,2,FALSE()))</f>
        <v>C</v>
      </c>
      <c r="U16" s="66" t="str">
        <f aca="false">IF(ISBLANK(Q16),"ES",Q16)</f>
        <v>ES</v>
      </c>
      <c r="V16" s="64" t="n">
        <f aca="false">IF(ISBLANK(K16),"2",VLOOKUP(K16,$BG$2:$BH$3,2,FALSE()))</f>
        <v>2</v>
      </c>
      <c r="W16" s="66" t="str">
        <f aca="false">IF(ISBLANK(R16),"Sin observaciones",R16)</f>
        <v>Sin observaciones</v>
      </c>
      <c r="X16" s="64" t="n">
        <f aca="false">IF(ISERROR(VLOOKUP(J16,$BG$2:$BH$3,2,FALSE())),"",VLOOKUP(J16,$BG$2:$BH$3,2,FALSE()))</f>
        <v>1</v>
      </c>
      <c r="Z16" s="67"/>
    </row>
    <row r="17" customFormat="false" ht="132" hidden="false" customHeight="false" outlineLevel="0" collapsed="false">
      <c r="A17" s="54" t="s">
        <v>184</v>
      </c>
      <c r="B17" s="54" t="s">
        <v>143</v>
      </c>
      <c r="C17" s="54" t="s">
        <v>185</v>
      </c>
      <c r="D17" s="55" t="n">
        <v>0.03</v>
      </c>
      <c r="E17" s="56" t="n">
        <v>75.86</v>
      </c>
      <c r="F17" s="57" t="n">
        <v>0</v>
      </c>
      <c r="G17" s="56" t="n">
        <v>75.86</v>
      </c>
      <c r="H17" s="56" t="n">
        <v>0</v>
      </c>
      <c r="I17" s="58" t="n">
        <v>44284</v>
      </c>
      <c r="J17" s="54" t="s">
        <v>128</v>
      </c>
      <c r="K17" s="59" t="s">
        <v>129</v>
      </c>
      <c r="L17" s="60"/>
      <c r="M17" s="61"/>
      <c r="N17" s="61"/>
      <c r="O17" s="54" t="s">
        <v>182</v>
      </c>
      <c r="P17" s="54" t="s">
        <v>183</v>
      </c>
      <c r="Q17" s="73" t="s">
        <v>132</v>
      </c>
      <c r="R17" s="63"/>
      <c r="S17" s="64" t="str">
        <f aca="false">IF(ISBLANK(A17),"",CONCATENATE($BC$5,"-",MID($BC$3,3,2),"-M_",A17))</f>
        <v>PTUR-21-M_52021000001001</v>
      </c>
      <c r="T17" s="65" t="str">
        <f aca="false">IF(ISBLANK(B17),"",VLOOKUP(B17,$BI$2:$BJ$5,2,FALSE()))</f>
        <v>C</v>
      </c>
      <c r="U17" s="66" t="str">
        <f aca="false">IF(ISBLANK(Q17),"ES",Q17)</f>
        <v>ES</v>
      </c>
      <c r="V17" s="64" t="n">
        <f aca="false">IF(ISBLANK(K17),"2",VLOOKUP(K17,$BG$2:$BH$3,2,FALSE()))</f>
        <v>2</v>
      </c>
      <c r="W17" s="66" t="str">
        <f aca="false">IF(ISBLANK(R17),"Sin observaciones",R17)</f>
        <v>Sin observaciones</v>
      </c>
      <c r="X17" s="64" t="n">
        <f aca="false">IF(ISERROR(VLOOKUP(J17,$BG$2:$BH$3,2,FALSE())),"",VLOOKUP(J17,$BG$2:$BH$3,2,FALSE()))</f>
        <v>1</v>
      </c>
      <c r="Z17" s="67"/>
    </row>
    <row r="18" customFormat="false" ht="52.8" hidden="false" customHeight="false" outlineLevel="0" collapsed="false">
      <c r="A18" s="54" t="s">
        <v>186</v>
      </c>
      <c r="B18" s="54" t="s">
        <v>143</v>
      </c>
      <c r="C18" s="54" t="s">
        <v>187</v>
      </c>
      <c r="D18" s="55" t="n">
        <v>0.03</v>
      </c>
      <c r="E18" s="56" t="n">
        <v>75.8</v>
      </c>
      <c r="F18" s="57" t="n">
        <v>0</v>
      </c>
      <c r="G18" s="56" t="n">
        <v>75.8</v>
      </c>
      <c r="H18" s="56" t="n">
        <v>0</v>
      </c>
      <c r="I18" s="58" t="n">
        <v>44284</v>
      </c>
      <c r="J18" s="54" t="s">
        <v>128</v>
      </c>
      <c r="K18" s="59" t="s">
        <v>129</v>
      </c>
      <c r="L18" s="60"/>
      <c r="M18" s="61"/>
      <c r="N18" s="61"/>
      <c r="O18" s="54" t="s">
        <v>182</v>
      </c>
      <c r="P18" s="54" t="s">
        <v>183</v>
      </c>
      <c r="Q18" s="73" t="s">
        <v>132</v>
      </c>
      <c r="R18" s="63"/>
      <c r="S18" s="64" t="str">
        <f aca="false">IF(ISBLANK(A18),"",CONCATENATE($BC$5,"-",MID($BC$3,3,2),"-M_",A18))</f>
        <v>PTUR-21-M_52021000001002</v>
      </c>
      <c r="T18" s="65" t="str">
        <f aca="false">IF(ISBLANK(B18),"",VLOOKUP(B18,$BI$2:$BJ$5,2,FALSE()))</f>
        <v>C</v>
      </c>
      <c r="U18" s="66" t="str">
        <f aca="false">IF(ISBLANK(Q18),"ES",Q18)</f>
        <v>ES</v>
      </c>
      <c r="V18" s="64" t="n">
        <f aca="false">IF(ISBLANK(K18),"2",VLOOKUP(K18,$BG$2:$BH$3,2,FALSE()))</f>
        <v>2</v>
      </c>
      <c r="W18" s="66" t="str">
        <f aca="false">IF(ISBLANK(R18),"Sin observaciones",R18)</f>
        <v>Sin observaciones</v>
      </c>
      <c r="X18" s="64" t="n">
        <f aca="false">IF(ISERROR(VLOOKUP(J18,$BG$2:$BH$3,2,FALSE())),"",VLOOKUP(J18,$BG$2:$BH$3,2,FALSE()))</f>
        <v>1</v>
      </c>
      <c r="Z18" s="67"/>
    </row>
    <row r="19" customFormat="false" ht="79.2" hidden="false" customHeight="false" outlineLevel="0" collapsed="false">
      <c r="A19" s="54" t="s">
        <v>188</v>
      </c>
      <c r="B19" s="54" t="s">
        <v>126</v>
      </c>
      <c r="C19" s="54" t="s">
        <v>189</v>
      </c>
      <c r="D19" s="55" t="n">
        <v>0.03</v>
      </c>
      <c r="E19" s="56" t="n">
        <v>177.41</v>
      </c>
      <c r="F19" s="57" t="n">
        <v>11.61</v>
      </c>
      <c r="G19" s="56" t="n">
        <v>177.41</v>
      </c>
      <c r="H19" s="56" t="n">
        <v>11.61</v>
      </c>
      <c r="I19" s="58" t="n">
        <v>44256</v>
      </c>
      <c r="J19" s="54" t="s">
        <v>128</v>
      </c>
      <c r="K19" s="59" t="s">
        <v>129</v>
      </c>
      <c r="L19" s="60"/>
      <c r="M19" s="61"/>
      <c r="N19" s="61"/>
      <c r="O19" s="54" t="s">
        <v>190</v>
      </c>
      <c r="P19" s="54" t="s">
        <v>191</v>
      </c>
      <c r="Q19" s="73" t="s">
        <v>132</v>
      </c>
      <c r="R19" s="63"/>
      <c r="S19" s="64" t="str">
        <f aca="false">IF(ISBLANK(A19),"",CONCATENATE($BC$5,"-",MID($BC$3,3,2),"-M_",A19))</f>
        <v>PTUR-21-M_52021000000462</v>
      </c>
      <c r="T19" s="65" t="e">
        <f aca="false">IF(ISBLANK(B19),"",VLOOKUP(B19,$BI$2:$BJ$5,2,FALSE()))</f>
        <v>#N/A</v>
      </c>
      <c r="U19" s="66" t="str">
        <f aca="false">IF(ISBLANK(Q19),"ES",Q19)</f>
        <v>ES</v>
      </c>
      <c r="V19" s="64" t="n">
        <f aca="false">IF(ISBLANK(K19),"2",VLOOKUP(K19,$BG$2:$BH$3,2,FALSE()))</f>
        <v>2</v>
      </c>
      <c r="W19" s="66" t="str">
        <f aca="false">IF(ISBLANK(R19),"Sin observaciones",R19)</f>
        <v>Sin observaciones</v>
      </c>
      <c r="X19" s="64" t="n">
        <f aca="false">IF(ISERROR(VLOOKUP(J19,$BG$2:$BH$3,2,FALSE())),"",VLOOKUP(J19,$BG$2:$BH$3,2,FALSE()))</f>
        <v>1</v>
      </c>
      <c r="Z19" s="67"/>
    </row>
    <row r="20" customFormat="false" ht="79.2" hidden="false" customHeight="false" outlineLevel="0" collapsed="false">
      <c r="A20" s="54" t="s">
        <v>192</v>
      </c>
      <c r="B20" s="54" t="s">
        <v>126</v>
      </c>
      <c r="C20" s="54" t="s">
        <v>193</v>
      </c>
      <c r="D20" s="55" t="n">
        <v>0.15</v>
      </c>
      <c r="E20" s="56" t="n">
        <v>535</v>
      </c>
      <c r="F20" s="57" t="n">
        <v>35</v>
      </c>
      <c r="G20" s="56" t="n">
        <v>535</v>
      </c>
      <c r="H20" s="56" t="n">
        <v>35</v>
      </c>
      <c r="I20" s="58" t="n">
        <v>44307</v>
      </c>
      <c r="J20" s="54" t="s">
        <v>128</v>
      </c>
      <c r="K20" s="59" t="s">
        <v>129</v>
      </c>
      <c r="L20" s="60"/>
      <c r="M20" s="61"/>
      <c r="N20" s="61"/>
      <c r="O20" s="54" t="s">
        <v>194</v>
      </c>
      <c r="P20" s="54" t="s">
        <v>195</v>
      </c>
      <c r="Q20" s="73" t="s">
        <v>132</v>
      </c>
      <c r="R20" s="63"/>
      <c r="S20" s="64" t="str">
        <f aca="false">IF(ISBLANK(A20),"",CONCATENATE($BC$5,"-",MID($BC$3,3,2),"-M_",A20))</f>
        <v>PTUR-21-M_5202100000120 8</v>
      </c>
      <c r="T20" s="65" t="e">
        <f aca="false">IF(ISBLANK(B20),"",VLOOKUP(B20,$BI$2:$BJ$5,2,FALSE()))</f>
        <v>#N/A</v>
      </c>
      <c r="U20" s="66" t="str">
        <f aca="false">IF(ISBLANK(Q20),"ES",Q20)</f>
        <v>ES</v>
      </c>
      <c r="V20" s="64" t="n">
        <f aca="false">IF(ISBLANK(K20),"2",VLOOKUP(K20,$BG$2:$BH$3,2,FALSE()))</f>
        <v>2</v>
      </c>
      <c r="W20" s="66" t="str">
        <f aca="false">IF(ISBLANK(R20),"Sin observaciones",R20)</f>
        <v>Sin observaciones</v>
      </c>
      <c r="X20" s="64" t="n">
        <f aca="false">IF(ISERROR(VLOOKUP(J20,$BG$2:$BH$3,2,FALSE())),"",VLOOKUP(J20,$BG$2:$BH$3,2,FALSE()))</f>
        <v>1</v>
      </c>
      <c r="Z20" s="67"/>
    </row>
    <row r="21" customFormat="false" ht="52.8" hidden="false" customHeight="false" outlineLevel="0" collapsed="false">
      <c r="A21" s="54" t="s">
        <v>196</v>
      </c>
      <c r="B21" s="54" t="s">
        <v>126</v>
      </c>
      <c r="C21" s="54" t="s">
        <v>197</v>
      </c>
      <c r="D21" s="55" t="n">
        <v>0.03</v>
      </c>
      <c r="E21" s="56" t="n">
        <v>190</v>
      </c>
      <c r="F21" s="57" t="n">
        <v>0</v>
      </c>
      <c r="G21" s="56" t="n">
        <v>190</v>
      </c>
      <c r="H21" s="56" t="n">
        <v>0</v>
      </c>
      <c r="I21" s="58" t="n">
        <v>44267</v>
      </c>
      <c r="J21" s="54" t="s">
        <v>128</v>
      </c>
      <c r="K21" s="59" t="s">
        <v>129</v>
      </c>
      <c r="L21" s="60"/>
      <c r="M21" s="61"/>
      <c r="N21" s="61"/>
      <c r="O21" s="54" t="s">
        <v>198</v>
      </c>
      <c r="P21" s="54" t="s">
        <v>199</v>
      </c>
      <c r="Q21" s="73" t="s">
        <v>132</v>
      </c>
      <c r="R21" s="63"/>
      <c r="S21" s="64" t="str">
        <f aca="false">IF(ISBLANK(A21),"",CONCATENATE($BC$5,"-",MID($BC$3,3,2),"-M_",A21))</f>
        <v>PTUR-21-M_52021000000840</v>
      </c>
      <c r="T21" s="65" t="e">
        <f aca="false">IF(ISBLANK(B21),"",VLOOKUP(B21,$BI$2:$BJ$5,2,FALSE()))</f>
        <v>#N/A</v>
      </c>
      <c r="U21" s="66" t="str">
        <f aca="false">IF(ISBLANK(Q21),"ES",Q21)</f>
        <v>ES</v>
      </c>
      <c r="V21" s="64" t="n">
        <f aca="false">IF(ISBLANK(K21),"2",VLOOKUP(K21,$BG$2:$BH$3,2,FALSE()))</f>
        <v>2</v>
      </c>
      <c r="W21" s="66" t="str">
        <f aca="false">IF(ISBLANK(R21),"Sin observaciones",R21)</f>
        <v>Sin observaciones</v>
      </c>
      <c r="X21" s="64" t="n">
        <f aca="false">IF(ISERROR(VLOOKUP(J21,$BG$2:$BH$3,2,FALSE())),"",VLOOKUP(J21,$BG$2:$BH$3,2,FALSE()))</f>
        <v>1</v>
      </c>
      <c r="Z21" s="67"/>
    </row>
    <row r="22" customFormat="false" ht="92.4" hidden="false" customHeight="false" outlineLevel="0" collapsed="false">
      <c r="A22" s="54" t="s">
        <v>200</v>
      </c>
      <c r="B22" s="54" t="s">
        <v>126</v>
      </c>
      <c r="C22" s="54" t="s">
        <v>201</v>
      </c>
      <c r="D22" s="55" t="n">
        <v>1</v>
      </c>
      <c r="E22" s="56" t="n">
        <v>1317.59</v>
      </c>
      <c r="F22" s="57" t="n">
        <v>86.2</v>
      </c>
      <c r="G22" s="56" t="n">
        <v>1317.59</v>
      </c>
      <c r="H22" s="56" t="n">
        <v>86.2</v>
      </c>
      <c r="I22" s="58" t="n">
        <v>44244</v>
      </c>
      <c r="J22" s="54" t="s">
        <v>128</v>
      </c>
      <c r="K22" s="59" t="s">
        <v>129</v>
      </c>
      <c r="L22" s="60"/>
      <c r="M22" s="61"/>
      <c r="N22" s="61"/>
      <c r="O22" s="54" t="s">
        <v>202</v>
      </c>
      <c r="P22" s="54" t="s">
        <v>203</v>
      </c>
      <c r="Q22" s="73" t="s">
        <v>132</v>
      </c>
      <c r="R22" s="63"/>
      <c r="S22" s="64" t="str">
        <f aca="false">IF(ISBLANK(A22),"",CONCATENATE($BC$5,"-",MID($BC$3,3,2),"-M_",A22))</f>
        <v>PTUR-21-M_52021000000336</v>
      </c>
      <c r="T22" s="65" t="e">
        <f aca="false">IF(ISBLANK(B22),"",VLOOKUP(B22,$BI$2:$BJ$5,2,FALSE()))</f>
        <v>#N/A</v>
      </c>
      <c r="U22" s="66" t="str">
        <f aca="false">IF(ISBLANK(Q22),"ES",Q22)</f>
        <v>ES</v>
      </c>
      <c r="V22" s="64" t="n">
        <f aca="false">IF(ISBLANK(K22),"2",VLOOKUP(K22,$BG$2:$BH$3,2,FALSE()))</f>
        <v>2</v>
      </c>
      <c r="W22" s="66" t="str">
        <f aca="false">IF(ISBLANK(R22),"Sin observaciones",R22)</f>
        <v>Sin observaciones</v>
      </c>
      <c r="X22" s="64" t="n">
        <f aca="false">IF(ISERROR(VLOOKUP(J22,$BG$2:$BH$3,2,FALSE())),"",VLOOKUP(J22,$BG$2:$BH$3,2,FALSE()))</f>
        <v>1</v>
      </c>
      <c r="Z22" s="67"/>
    </row>
    <row r="23" customFormat="false" ht="92.4" hidden="false" customHeight="false" outlineLevel="0" collapsed="false">
      <c r="A23" s="54" t="s">
        <v>204</v>
      </c>
      <c r="B23" s="54" t="s">
        <v>126</v>
      </c>
      <c r="C23" s="54" t="s">
        <v>205</v>
      </c>
      <c r="D23" s="55" t="n">
        <v>1</v>
      </c>
      <c r="E23" s="56" t="n">
        <v>1317.59</v>
      </c>
      <c r="F23" s="57" t="n">
        <v>86.2</v>
      </c>
      <c r="G23" s="56" t="n">
        <v>1317.59</v>
      </c>
      <c r="H23" s="56" t="n">
        <v>86.2</v>
      </c>
      <c r="I23" s="58" t="n">
        <v>44244</v>
      </c>
      <c r="J23" s="54" t="s">
        <v>128</v>
      </c>
      <c r="K23" s="59" t="s">
        <v>129</v>
      </c>
      <c r="L23" s="60"/>
      <c r="M23" s="61"/>
      <c r="N23" s="61"/>
      <c r="O23" s="54" t="s">
        <v>202</v>
      </c>
      <c r="P23" s="54" t="s">
        <v>203</v>
      </c>
      <c r="Q23" s="73" t="s">
        <v>132</v>
      </c>
      <c r="R23" s="63"/>
      <c r="S23" s="64" t="str">
        <f aca="false">IF(ISBLANK(A23),"",CONCATENATE($BC$5,"-",MID($BC$3,3,2),"-M_",A23))</f>
        <v>PTUR-21-M_52021000000337</v>
      </c>
      <c r="T23" s="65" t="e">
        <f aca="false">IF(ISBLANK(B23),"",VLOOKUP(B23,$BI$2:$BJ$5,2,FALSE()))</f>
        <v>#N/A</v>
      </c>
      <c r="U23" s="66" t="str">
        <f aca="false">IF(ISBLANK(Q23),"ES",Q23)</f>
        <v>ES</v>
      </c>
      <c r="V23" s="64" t="n">
        <f aca="false">IF(ISBLANK(K23),"2",VLOOKUP(K23,$BG$2:$BH$3,2,FALSE()))</f>
        <v>2</v>
      </c>
      <c r="W23" s="66" t="str">
        <f aca="false">IF(ISBLANK(R23),"Sin observaciones",R23)</f>
        <v>Sin observaciones</v>
      </c>
      <c r="X23" s="64" t="n">
        <f aca="false">IF(ISERROR(VLOOKUP(J23,$BG$2:$BH$3,2,FALSE())),"",VLOOKUP(J23,$BG$2:$BH$3,2,FALSE()))</f>
        <v>1</v>
      </c>
      <c r="Z23" s="67"/>
    </row>
    <row r="24" customFormat="false" ht="66" hidden="false" customHeight="false" outlineLevel="0" collapsed="false">
      <c r="A24" s="54" t="s">
        <v>206</v>
      </c>
      <c r="B24" s="54" t="s">
        <v>126</v>
      </c>
      <c r="C24" s="54" t="s">
        <v>207</v>
      </c>
      <c r="D24" s="55" t="n">
        <v>1</v>
      </c>
      <c r="E24" s="56" t="n">
        <v>1317.59</v>
      </c>
      <c r="F24" s="57" t="n">
        <v>86.2</v>
      </c>
      <c r="G24" s="56" t="n">
        <v>1317.59</v>
      </c>
      <c r="H24" s="56" t="n">
        <v>86.2</v>
      </c>
      <c r="I24" s="58" t="n">
        <v>44265</v>
      </c>
      <c r="J24" s="54" t="s">
        <v>128</v>
      </c>
      <c r="K24" s="59" t="s">
        <v>129</v>
      </c>
      <c r="L24" s="60"/>
      <c r="M24" s="61"/>
      <c r="N24" s="61"/>
      <c r="O24" s="54" t="s">
        <v>202</v>
      </c>
      <c r="P24" s="54" t="s">
        <v>203</v>
      </c>
      <c r="Q24" s="73" t="s">
        <v>132</v>
      </c>
      <c r="R24" s="63"/>
      <c r="S24" s="64" t="str">
        <f aca="false">IF(ISBLANK(A24),"",CONCATENATE($BC$5,"-",MID($BC$3,3,2),"-M_",A24))</f>
        <v>PTUR-21-M_52021000000571</v>
      </c>
      <c r="T24" s="65" t="e">
        <f aca="false">IF(ISBLANK(B24),"",VLOOKUP(B24,$BI$2:$BJ$5,2,FALSE()))</f>
        <v>#N/A</v>
      </c>
      <c r="U24" s="66" t="str">
        <f aca="false">IF(ISBLANK(Q24),"ES",Q24)</f>
        <v>ES</v>
      </c>
      <c r="V24" s="64" t="n">
        <f aca="false">IF(ISBLANK(K24),"2",VLOOKUP(K24,$BG$2:$BH$3,2,FALSE()))</f>
        <v>2</v>
      </c>
      <c r="W24" s="66" t="str">
        <f aca="false">IF(ISBLANK(R24),"Sin observaciones",R24)</f>
        <v>Sin observaciones</v>
      </c>
      <c r="X24" s="64" t="n">
        <f aca="false">IF(ISERROR(VLOOKUP(J24,$BG$2:$BH$3,2,FALSE())),"",VLOOKUP(J24,$BG$2:$BH$3,2,FALSE()))</f>
        <v>1</v>
      </c>
      <c r="Z24" s="67"/>
    </row>
    <row r="25" customFormat="false" ht="92.4" hidden="false" customHeight="false" outlineLevel="0" collapsed="false">
      <c r="A25" s="54" t="s">
        <v>208</v>
      </c>
      <c r="B25" s="54" t="s">
        <v>126</v>
      </c>
      <c r="C25" s="54" t="s">
        <v>209</v>
      </c>
      <c r="D25" s="55" t="n">
        <v>1</v>
      </c>
      <c r="E25" s="56" t="n">
        <v>1317.59</v>
      </c>
      <c r="F25" s="57" t="n">
        <v>86.19</v>
      </c>
      <c r="G25" s="56" t="n">
        <v>1317.58</v>
      </c>
      <c r="H25" s="56" t="n">
        <v>86.19</v>
      </c>
      <c r="I25" s="58" t="n">
        <v>44301</v>
      </c>
      <c r="J25" s="54" t="s">
        <v>128</v>
      </c>
      <c r="K25" s="59" t="s">
        <v>129</v>
      </c>
      <c r="L25" s="60"/>
      <c r="M25" s="61"/>
      <c r="N25" s="61"/>
      <c r="O25" s="54" t="s">
        <v>202</v>
      </c>
      <c r="P25" s="54" t="s">
        <v>203</v>
      </c>
      <c r="Q25" s="73" t="s">
        <v>132</v>
      </c>
      <c r="R25" s="63"/>
      <c r="S25" s="64" t="str">
        <f aca="false">IF(ISBLANK(A25),"",CONCATENATE($BC$5,"-",MID($BC$3,3,2),"-M_",A25))</f>
        <v>PTUR-21-M_5202100000110 5</v>
      </c>
      <c r="T25" s="65" t="e">
        <f aca="false">IF(ISBLANK(B25),"",VLOOKUP(B25,$BI$2:$BJ$5,2,FALSE()))</f>
        <v>#N/A</v>
      </c>
      <c r="U25" s="66" t="str">
        <f aca="false">IF(ISBLANK(Q25),"ES",Q25)</f>
        <v>ES</v>
      </c>
      <c r="V25" s="64" t="n">
        <f aca="false">IF(ISBLANK(K25),"2",VLOOKUP(K25,$BG$2:$BH$3,2,FALSE()))</f>
        <v>2</v>
      </c>
      <c r="W25" s="66" t="str">
        <f aca="false">IF(ISBLANK(R25),"Sin observaciones",R25)</f>
        <v>Sin observaciones</v>
      </c>
      <c r="X25" s="64" t="n">
        <f aca="false">IF(ISERROR(VLOOKUP(J25,$BG$2:$BH$3,2,FALSE())),"",VLOOKUP(J25,$BG$2:$BH$3,2,FALSE()))</f>
        <v>1</v>
      </c>
      <c r="Z25" s="67"/>
    </row>
    <row r="26" customFormat="false" ht="17.4" hidden="false" customHeight="false" outlineLevel="0" collapsed="false">
      <c r="A26" s="54" t="s">
        <v>210</v>
      </c>
      <c r="B26" s="54" t="s">
        <v>126</v>
      </c>
      <c r="C26" s="54" t="s">
        <v>211</v>
      </c>
      <c r="D26" s="55" t="n">
        <v>0.03</v>
      </c>
      <c r="E26" s="56" t="n">
        <v>130.01</v>
      </c>
      <c r="F26" s="57" t="n">
        <v>8.51</v>
      </c>
      <c r="G26" s="56" t="n">
        <v>130.01</v>
      </c>
      <c r="H26" s="56" t="n">
        <v>8.51</v>
      </c>
      <c r="I26" s="58" t="n">
        <v>44265</v>
      </c>
      <c r="J26" s="54" t="s">
        <v>128</v>
      </c>
      <c r="K26" s="59" t="s">
        <v>129</v>
      </c>
      <c r="L26" s="60"/>
      <c r="M26" s="61"/>
      <c r="N26" s="61"/>
      <c r="O26" s="54" t="s">
        <v>212</v>
      </c>
      <c r="P26" s="54" t="s">
        <v>213</v>
      </c>
      <c r="Q26" s="73" t="s">
        <v>132</v>
      </c>
      <c r="R26" s="63"/>
      <c r="S26" s="64" t="str">
        <f aca="false">IF(ISBLANK(A26),"",CONCATENATE($BC$5,"-",MID($BC$3,3,2),"-M_",A26))</f>
        <v>PTUR-21-M_52021000000562</v>
      </c>
      <c r="T26" s="65" t="e">
        <f aca="false">IF(ISBLANK(B26),"",VLOOKUP(B26,$BI$2:$BJ$5,2,FALSE()))</f>
        <v>#N/A</v>
      </c>
      <c r="U26" s="66" t="str">
        <f aca="false">IF(ISBLANK(Q26),"ES",Q26)</f>
        <v>ES</v>
      </c>
      <c r="V26" s="64" t="n">
        <f aca="false">IF(ISBLANK(K26),"2",VLOOKUP(K26,$BG$2:$BH$3,2,FALSE()))</f>
        <v>2</v>
      </c>
      <c r="W26" s="66" t="str">
        <f aca="false">IF(ISBLANK(R26),"Sin observaciones",R26)</f>
        <v>Sin observaciones</v>
      </c>
      <c r="X26" s="64" t="n">
        <f aca="false">IF(ISERROR(VLOOKUP(J26,$BG$2:$BH$3,2,FALSE())),"",VLOOKUP(J26,$BG$2:$BH$3,2,FALSE()))</f>
        <v>1</v>
      </c>
      <c r="Z26" s="67"/>
    </row>
    <row r="27" customFormat="false" ht="26.4" hidden="false" customHeight="false" outlineLevel="0" collapsed="false">
      <c r="A27" s="54" t="s">
        <v>214</v>
      </c>
      <c r="B27" s="54" t="s">
        <v>126</v>
      </c>
      <c r="C27" s="54" t="s">
        <v>215</v>
      </c>
      <c r="D27" s="55" t="n">
        <v>0.03</v>
      </c>
      <c r="E27" s="56" t="n">
        <v>152.5</v>
      </c>
      <c r="F27" s="57" t="n">
        <v>0</v>
      </c>
      <c r="G27" s="56" t="n">
        <v>152.5</v>
      </c>
      <c r="H27" s="56" t="n">
        <v>0</v>
      </c>
      <c r="I27" s="58" t="n">
        <v>44298</v>
      </c>
      <c r="J27" s="54" t="s">
        <v>128</v>
      </c>
      <c r="K27" s="59" t="s">
        <v>129</v>
      </c>
      <c r="L27" s="60"/>
      <c r="M27" s="61"/>
      <c r="N27" s="61"/>
      <c r="O27" s="54" t="s">
        <v>216</v>
      </c>
      <c r="P27" s="54" t="s">
        <v>217</v>
      </c>
      <c r="Q27" s="73" t="s">
        <v>132</v>
      </c>
      <c r="R27" s="63"/>
      <c r="S27" s="64" t="str">
        <f aca="false">IF(ISBLANK(A27),"",CONCATENATE($BC$5,"-",MID($BC$3,3,2),"-M_",A27))</f>
        <v>PTUR-21-M_5202100000107 1</v>
      </c>
      <c r="T27" s="65" t="e">
        <f aca="false">IF(ISBLANK(B27),"",VLOOKUP(B27,$BI$2:$BJ$5,2,FALSE()))</f>
        <v>#N/A</v>
      </c>
      <c r="U27" s="66" t="str">
        <f aca="false">IF(ISBLANK(Q27),"ES",Q27)</f>
        <v>ES</v>
      </c>
      <c r="V27" s="64" t="n">
        <f aca="false">IF(ISBLANK(K27),"2",VLOOKUP(K27,$BG$2:$BH$3,2,FALSE()))</f>
        <v>2</v>
      </c>
      <c r="W27" s="66" t="str">
        <f aca="false">IF(ISBLANK(R27),"Sin observaciones",R27)</f>
        <v>Sin observaciones</v>
      </c>
      <c r="X27" s="64" t="n">
        <f aca="false">IF(ISERROR(VLOOKUP(J27,$BG$2:$BH$3,2,FALSE())),"",VLOOKUP(J27,$BG$2:$BH$3,2,FALSE()))</f>
        <v>1</v>
      </c>
      <c r="Z27" s="67"/>
    </row>
    <row r="28" customFormat="false" ht="52.8" hidden="false" customHeight="false" outlineLevel="0" collapsed="false">
      <c r="A28" s="54" t="s">
        <v>218</v>
      </c>
      <c r="B28" s="54" t="s">
        <v>126</v>
      </c>
      <c r="C28" s="54" t="s">
        <v>219</v>
      </c>
      <c r="D28" s="55" t="n">
        <v>0.03</v>
      </c>
      <c r="E28" s="56" t="n">
        <v>374.5</v>
      </c>
      <c r="F28" s="57" t="n">
        <v>24.5</v>
      </c>
      <c r="G28" s="56" t="n">
        <v>374.5</v>
      </c>
      <c r="H28" s="56" t="n">
        <v>24.5</v>
      </c>
      <c r="I28" s="58" t="n">
        <v>44256</v>
      </c>
      <c r="J28" s="54" t="s">
        <v>128</v>
      </c>
      <c r="K28" s="59" t="s">
        <v>129</v>
      </c>
      <c r="L28" s="60"/>
      <c r="M28" s="61"/>
      <c r="N28" s="61"/>
      <c r="O28" s="54" t="s">
        <v>220</v>
      </c>
      <c r="P28" s="54" t="s">
        <v>221</v>
      </c>
      <c r="Q28" s="73" t="s">
        <v>132</v>
      </c>
      <c r="R28" s="63"/>
      <c r="S28" s="64" t="str">
        <f aca="false">IF(ISBLANK(A28),"",CONCATENATE($BC$5,"-",MID($BC$3,3,2),"-M_",A28))</f>
        <v>PTUR-21-M_52021000000461</v>
      </c>
      <c r="T28" s="65" t="e">
        <f aca="false">IF(ISBLANK(B28),"",VLOOKUP(B28,$BI$2:$BJ$5,2,FALSE()))</f>
        <v>#N/A</v>
      </c>
      <c r="U28" s="66" t="str">
        <f aca="false">IF(ISBLANK(Q28),"ES",Q28)</f>
        <v>ES</v>
      </c>
      <c r="V28" s="64" t="n">
        <f aca="false">IF(ISBLANK(K28),"2",VLOOKUP(K28,$BG$2:$BH$3,2,FALSE()))</f>
        <v>2</v>
      </c>
      <c r="W28" s="66" t="str">
        <f aca="false">IF(ISBLANK(R28),"Sin observaciones",R28)</f>
        <v>Sin observaciones</v>
      </c>
      <c r="X28" s="64" t="n">
        <f aca="false">IF(ISERROR(VLOOKUP(J28,$BG$2:$BH$3,2,FALSE())),"",VLOOKUP(J28,$BG$2:$BH$3,2,FALSE()))</f>
        <v>1</v>
      </c>
      <c r="Z28" s="67"/>
    </row>
    <row r="29" customFormat="false" ht="39.6" hidden="false" customHeight="false" outlineLevel="0" collapsed="false">
      <c r="A29" s="54" t="s">
        <v>222</v>
      </c>
      <c r="B29" s="54" t="s">
        <v>126</v>
      </c>
      <c r="C29" s="54" t="s">
        <v>223</v>
      </c>
      <c r="D29" s="55" t="n">
        <v>0.03</v>
      </c>
      <c r="E29" s="56" t="n">
        <v>450</v>
      </c>
      <c r="F29" s="57" t="n">
        <v>0</v>
      </c>
      <c r="G29" s="56" t="n">
        <v>450</v>
      </c>
      <c r="H29" s="56" t="n">
        <v>0</v>
      </c>
      <c r="I29" s="58" t="n">
        <v>44272</v>
      </c>
      <c r="J29" s="54" t="s">
        <v>128</v>
      </c>
      <c r="K29" s="59" t="s">
        <v>129</v>
      </c>
      <c r="L29" s="60"/>
      <c r="M29" s="61"/>
      <c r="N29" s="61"/>
      <c r="O29" s="54" t="s">
        <v>224</v>
      </c>
      <c r="P29" s="54" t="s">
        <v>225</v>
      </c>
      <c r="Q29" s="73" t="s">
        <v>132</v>
      </c>
      <c r="R29" s="63"/>
      <c r="S29" s="64" t="str">
        <f aca="false">IF(ISBLANK(A29),"",CONCATENATE($BC$5,"-",MID($BC$3,3,2),"-M_",A29))</f>
        <v>PTUR-21-M_52021000000921</v>
      </c>
      <c r="T29" s="65" t="e">
        <f aca="false">IF(ISBLANK(B29),"",VLOOKUP(B29,$BI$2:$BJ$5,2,FALSE()))</f>
        <v>#N/A</v>
      </c>
      <c r="U29" s="66" t="str">
        <f aca="false">IF(ISBLANK(Q29),"ES",Q29)</f>
        <v>ES</v>
      </c>
      <c r="V29" s="64" t="n">
        <f aca="false">IF(ISBLANK(K29),"2",VLOOKUP(K29,$BG$2:$BH$3,2,FALSE()))</f>
        <v>2</v>
      </c>
      <c r="W29" s="66" t="str">
        <f aca="false">IF(ISBLANK(R29),"Sin observaciones",R29)</f>
        <v>Sin observaciones</v>
      </c>
      <c r="X29" s="64" t="n">
        <f aca="false">IF(ISERROR(VLOOKUP(J29,$BG$2:$BH$3,2,FALSE())),"",VLOOKUP(J29,$BG$2:$BH$3,2,FALSE()))</f>
        <v>1</v>
      </c>
      <c r="Z29" s="67"/>
    </row>
    <row r="30" customFormat="false" ht="92.4" hidden="false" customHeight="false" outlineLevel="0" collapsed="false">
      <c r="A30" s="54" t="s">
        <v>226</v>
      </c>
      <c r="B30" s="54" t="s">
        <v>126</v>
      </c>
      <c r="C30" s="54" t="s">
        <v>227</v>
      </c>
      <c r="D30" s="55" t="n">
        <v>0.33</v>
      </c>
      <c r="E30" s="56" t="n">
        <v>2166.75</v>
      </c>
      <c r="F30" s="57" t="n">
        <v>141.75</v>
      </c>
      <c r="G30" s="56" t="n">
        <v>2166.75</v>
      </c>
      <c r="H30" s="56" t="n">
        <v>141.75</v>
      </c>
      <c r="I30" s="58" t="n">
        <v>44256</v>
      </c>
      <c r="J30" s="54" t="s">
        <v>128</v>
      </c>
      <c r="K30" s="59" t="s">
        <v>129</v>
      </c>
      <c r="L30" s="60"/>
      <c r="M30" s="61"/>
      <c r="N30" s="61"/>
      <c r="O30" s="54" t="s">
        <v>228</v>
      </c>
      <c r="P30" s="54" t="s">
        <v>229</v>
      </c>
      <c r="Q30" s="73" t="s">
        <v>132</v>
      </c>
      <c r="R30" s="63"/>
      <c r="S30" s="64" t="str">
        <f aca="false">IF(ISBLANK(A30),"",CONCATENATE($BC$5,"-",MID($BC$3,3,2),"-M_",A30))</f>
        <v>PTUR-21-M_52021000000458</v>
      </c>
      <c r="T30" s="65" t="e">
        <f aca="false">IF(ISBLANK(B30),"",VLOOKUP(B30,$BI$2:$BJ$5,2,FALSE()))</f>
        <v>#N/A</v>
      </c>
      <c r="U30" s="66" t="str">
        <f aca="false">IF(ISBLANK(Q30),"ES",Q30)</f>
        <v>ES</v>
      </c>
      <c r="V30" s="64" t="n">
        <f aca="false">IF(ISBLANK(K30),"2",VLOOKUP(K30,$BG$2:$BH$3,2,FALSE()))</f>
        <v>2</v>
      </c>
      <c r="W30" s="66" t="str">
        <f aca="false">IF(ISBLANK(R30),"Sin observaciones",R30)</f>
        <v>Sin observaciones</v>
      </c>
      <c r="X30" s="64" t="n">
        <f aca="false">IF(ISERROR(VLOOKUP(J30,$BG$2:$BH$3,2,FALSE())),"",VLOOKUP(J30,$BG$2:$BH$3,2,FALSE()))</f>
        <v>1</v>
      </c>
      <c r="Z30" s="67"/>
    </row>
    <row r="31" customFormat="false" ht="118.8" hidden="false" customHeight="false" outlineLevel="0" collapsed="false">
      <c r="A31" s="54" t="s">
        <v>230</v>
      </c>
      <c r="B31" s="54" t="s">
        <v>126</v>
      </c>
      <c r="C31" s="54" t="s">
        <v>231</v>
      </c>
      <c r="D31" s="55" t="n">
        <v>1</v>
      </c>
      <c r="E31" s="56" t="n">
        <v>2166.75</v>
      </c>
      <c r="F31" s="57" t="n">
        <v>141.75</v>
      </c>
      <c r="G31" s="56" t="n">
        <v>2166.75</v>
      </c>
      <c r="H31" s="56" t="n">
        <v>141.75</v>
      </c>
      <c r="I31" s="58" t="n">
        <v>44272</v>
      </c>
      <c r="J31" s="54" t="s">
        <v>128</v>
      </c>
      <c r="K31" s="59" t="s">
        <v>129</v>
      </c>
      <c r="L31" s="60"/>
      <c r="M31" s="61"/>
      <c r="N31" s="61"/>
      <c r="O31" s="54" t="s">
        <v>228</v>
      </c>
      <c r="P31" s="54" t="s">
        <v>229</v>
      </c>
      <c r="Q31" s="73" t="s">
        <v>132</v>
      </c>
      <c r="R31" s="63"/>
      <c r="S31" s="64" t="str">
        <f aca="false">IF(ISBLANK(A31),"",CONCATENATE($BC$5,"-",MID($BC$3,3,2),"-M_",A31))</f>
        <v>PTUR-21-M_52021000000913</v>
      </c>
      <c r="T31" s="65" t="e">
        <f aca="false">IF(ISBLANK(B31),"",VLOOKUP(B31,$BI$2:$BJ$5,2,FALSE()))</f>
        <v>#N/A</v>
      </c>
      <c r="U31" s="66" t="str">
        <f aca="false">IF(ISBLANK(Q31),"ES",Q31)</f>
        <v>ES</v>
      </c>
      <c r="V31" s="64" t="n">
        <f aca="false">IF(ISBLANK(K31),"2",VLOOKUP(K31,$BG$2:$BH$3,2,FALSE()))</f>
        <v>2</v>
      </c>
      <c r="W31" s="66" t="str">
        <f aca="false">IF(ISBLANK(R31),"Sin observaciones",R31)</f>
        <v>Sin observaciones</v>
      </c>
      <c r="X31" s="64" t="n">
        <f aca="false">IF(ISERROR(VLOOKUP(J31,$BG$2:$BH$3,2,FALSE())),"",VLOOKUP(J31,$BG$2:$BH$3,2,FALSE()))</f>
        <v>1</v>
      </c>
      <c r="Z31" s="67"/>
    </row>
    <row r="32" customFormat="false" ht="39.6" hidden="false" customHeight="false" outlineLevel="0" collapsed="false">
      <c r="A32" s="54" t="s">
        <v>232</v>
      </c>
      <c r="B32" s="54" t="s">
        <v>126</v>
      </c>
      <c r="C32" s="54" t="s">
        <v>233</v>
      </c>
      <c r="D32" s="55" t="n">
        <v>1</v>
      </c>
      <c r="E32" s="56" t="n">
        <v>176.55</v>
      </c>
      <c r="F32" s="57" t="n">
        <v>11.55</v>
      </c>
      <c r="G32" s="56" t="n">
        <v>176.55</v>
      </c>
      <c r="H32" s="56" t="n">
        <v>11.55</v>
      </c>
      <c r="I32" s="58" t="n">
        <v>44307</v>
      </c>
      <c r="J32" s="54" t="s">
        <v>128</v>
      </c>
      <c r="K32" s="59" t="s">
        <v>129</v>
      </c>
      <c r="L32" s="60"/>
      <c r="M32" s="61"/>
      <c r="N32" s="61"/>
      <c r="O32" s="54" t="s">
        <v>234</v>
      </c>
      <c r="P32" s="54" t="s">
        <v>235</v>
      </c>
      <c r="Q32" s="73" t="s">
        <v>132</v>
      </c>
      <c r="R32" s="63"/>
      <c r="S32" s="64" t="str">
        <f aca="false">IF(ISBLANK(A32),"",CONCATENATE($BC$5,"-",MID($BC$3,3,2),"-M_",A32))</f>
        <v>PTUR-21-M_5202100000120 3</v>
      </c>
      <c r="T32" s="65" t="e">
        <f aca="false">IF(ISBLANK(B32),"",VLOOKUP(B32,$BI$2:$BJ$5,2,FALSE()))</f>
        <v>#N/A</v>
      </c>
      <c r="U32" s="66" t="str">
        <f aca="false">IF(ISBLANK(Q32),"ES",Q32)</f>
        <v>ES</v>
      </c>
      <c r="V32" s="64" t="n">
        <f aca="false">IF(ISBLANK(K32),"2",VLOOKUP(K32,$BG$2:$BH$3,2,FALSE()))</f>
        <v>2</v>
      </c>
      <c r="W32" s="66" t="str">
        <f aca="false">IF(ISBLANK(R32),"Sin observaciones",R32)</f>
        <v>Sin observaciones</v>
      </c>
      <c r="X32" s="64" t="n">
        <f aca="false">IF(ISERROR(VLOOKUP(J32,$BG$2:$BH$3,2,FALSE())),"",VLOOKUP(J32,$BG$2:$BH$3,2,FALSE()))</f>
        <v>1</v>
      </c>
      <c r="Z32" s="67"/>
    </row>
    <row r="33" customFormat="false" ht="79.2" hidden="false" customHeight="false" outlineLevel="0" collapsed="false">
      <c r="A33" s="54" t="s">
        <v>236</v>
      </c>
      <c r="B33" s="54" t="s">
        <v>126</v>
      </c>
      <c r="C33" s="54" t="s">
        <v>237</v>
      </c>
      <c r="D33" s="55" t="n">
        <v>1</v>
      </c>
      <c r="E33" s="56" t="n">
        <v>247.06</v>
      </c>
      <c r="F33" s="57" t="n">
        <v>0</v>
      </c>
      <c r="G33" s="56" t="n">
        <v>247.06</v>
      </c>
      <c r="H33" s="56" t="n">
        <v>0</v>
      </c>
      <c r="I33" s="58" t="n">
        <v>44307</v>
      </c>
      <c r="J33" s="54" t="s">
        <v>128</v>
      </c>
      <c r="K33" s="59" t="s">
        <v>129</v>
      </c>
      <c r="L33" s="60"/>
      <c r="M33" s="61"/>
      <c r="N33" s="61"/>
      <c r="O33" s="54" t="s">
        <v>238</v>
      </c>
      <c r="P33" s="54" t="s">
        <v>239</v>
      </c>
      <c r="Q33" s="73" t="s">
        <v>132</v>
      </c>
      <c r="R33" s="63"/>
      <c r="S33" s="64" t="str">
        <f aca="false">IF(ISBLANK(A33),"",CONCATENATE($BC$5,"-",MID($BC$3,3,2),"-M_",A33))</f>
        <v>PTUR-21-M_5202100000120 4</v>
      </c>
      <c r="T33" s="65" t="e">
        <f aca="false">IF(ISBLANK(B33),"",VLOOKUP(B33,$BI$2:$BJ$5,2,FALSE()))</f>
        <v>#N/A</v>
      </c>
      <c r="U33" s="66" t="str">
        <f aca="false">IF(ISBLANK(Q33),"ES",Q33)</f>
        <v>ES</v>
      </c>
      <c r="V33" s="64" t="n">
        <f aca="false">IF(ISBLANK(K33),"2",VLOOKUP(K33,$BG$2:$BH$3,2,FALSE()))</f>
        <v>2</v>
      </c>
      <c r="W33" s="66" t="str">
        <f aca="false">IF(ISBLANK(R33),"Sin observaciones",R33)</f>
        <v>Sin observaciones</v>
      </c>
      <c r="X33" s="64" t="n">
        <f aca="false">IF(ISERROR(VLOOKUP(J33,$BG$2:$BH$3,2,FALSE())),"",VLOOKUP(J33,$BG$2:$BH$3,2,FALSE()))</f>
        <v>1</v>
      </c>
      <c r="Z33" s="67"/>
    </row>
    <row r="34" customFormat="false" ht="66" hidden="false" customHeight="false" outlineLevel="0" collapsed="false">
      <c r="A34" s="54" t="s">
        <v>240</v>
      </c>
      <c r="B34" s="54" t="s">
        <v>126</v>
      </c>
      <c r="C34" s="54" t="s">
        <v>241</v>
      </c>
      <c r="D34" s="55" t="n">
        <v>2</v>
      </c>
      <c r="E34" s="56" t="n">
        <v>727.6</v>
      </c>
      <c r="F34" s="57" t="n">
        <v>47.6</v>
      </c>
      <c r="G34" s="56" t="n">
        <v>727.6</v>
      </c>
      <c r="H34" s="56" t="n">
        <v>47.6</v>
      </c>
      <c r="I34" s="58" t="n">
        <v>44271</v>
      </c>
      <c r="J34" s="54" t="s">
        <v>128</v>
      </c>
      <c r="K34" s="59" t="s">
        <v>129</v>
      </c>
      <c r="L34" s="60"/>
      <c r="M34" s="61"/>
      <c r="N34" s="61"/>
      <c r="O34" s="54" t="s">
        <v>242</v>
      </c>
      <c r="P34" s="54" t="s">
        <v>243</v>
      </c>
      <c r="Q34" s="73" t="s">
        <v>132</v>
      </c>
      <c r="R34" s="63"/>
      <c r="S34" s="64" t="str">
        <f aca="false">IF(ISBLANK(A34),"",CONCATENATE($BC$5,"-",MID($BC$3,3,2),"-M_",A34))</f>
        <v>PTUR-21-M_52021000000665</v>
      </c>
      <c r="T34" s="65" t="e">
        <f aca="false">IF(ISBLANK(B34),"",VLOOKUP(B34,$BI$2:$BJ$5,2,FALSE()))</f>
        <v>#N/A</v>
      </c>
      <c r="U34" s="66" t="str">
        <f aca="false">IF(ISBLANK(Q34),"ES",Q34)</f>
        <v>ES</v>
      </c>
      <c r="V34" s="64" t="n">
        <f aca="false">IF(ISBLANK(K34),"2",VLOOKUP(K34,$BG$2:$BH$3,2,FALSE()))</f>
        <v>2</v>
      </c>
      <c r="W34" s="66" t="str">
        <f aca="false">IF(ISBLANK(R34),"Sin observaciones",R34)</f>
        <v>Sin observaciones</v>
      </c>
      <c r="X34" s="64" t="n">
        <f aca="false">IF(ISERROR(VLOOKUP(J34,$BG$2:$BH$3,2,FALSE())),"",VLOOKUP(J34,$BG$2:$BH$3,2,FALSE()))</f>
        <v>1</v>
      </c>
      <c r="Z34" s="67"/>
    </row>
    <row r="35" customFormat="false" ht="92.4" hidden="false" customHeight="false" outlineLevel="0" collapsed="false">
      <c r="A35" s="54" t="s">
        <v>244</v>
      </c>
      <c r="B35" s="54" t="s">
        <v>126</v>
      </c>
      <c r="C35" s="54" t="s">
        <v>245</v>
      </c>
      <c r="D35" s="55" t="n">
        <v>0.03</v>
      </c>
      <c r="E35" s="56" t="n">
        <v>3745</v>
      </c>
      <c r="F35" s="57" t="n">
        <v>245</v>
      </c>
      <c r="G35" s="56" t="n">
        <v>3745</v>
      </c>
      <c r="H35" s="56" t="n">
        <v>245</v>
      </c>
      <c r="I35" s="58" t="n">
        <v>44271</v>
      </c>
      <c r="J35" s="54" t="s">
        <v>128</v>
      </c>
      <c r="K35" s="59" t="s">
        <v>129</v>
      </c>
      <c r="L35" s="60"/>
      <c r="M35" s="61"/>
      <c r="N35" s="61"/>
      <c r="O35" s="54" t="s">
        <v>246</v>
      </c>
      <c r="P35" s="54" t="s">
        <v>247</v>
      </c>
      <c r="Q35" s="73" t="s">
        <v>132</v>
      </c>
      <c r="R35" s="63"/>
      <c r="S35" s="64" t="str">
        <f aca="false">IF(ISBLANK(A35),"",CONCATENATE($BC$5,"-",MID($BC$3,3,2),"-M_",A35))</f>
        <v>PTUR-21-M_52021000001288</v>
      </c>
      <c r="T35" s="65" t="e">
        <f aca="false">IF(ISBLANK(B35),"",VLOOKUP(B35,$BI$2:$BJ$5,2,FALSE()))</f>
        <v>#N/A</v>
      </c>
      <c r="U35" s="66" t="str">
        <f aca="false">IF(ISBLANK(Q35),"ES",Q35)</f>
        <v>ES</v>
      </c>
      <c r="V35" s="64" t="n">
        <f aca="false">IF(ISBLANK(K35),"2",VLOOKUP(K35,$BG$2:$BH$3,2,FALSE()))</f>
        <v>2</v>
      </c>
      <c r="W35" s="66" t="str">
        <f aca="false">IF(ISBLANK(R35),"Sin observaciones",R35)</f>
        <v>Sin observaciones</v>
      </c>
      <c r="X35" s="64" t="n">
        <f aca="false">IF(ISERROR(VLOOKUP(J35,$BG$2:$BH$3,2,FALSE())),"",VLOOKUP(J35,$BG$2:$BH$3,2,FALSE()))</f>
        <v>1</v>
      </c>
      <c r="Z35" s="67"/>
    </row>
    <row r="36" customFormat="false" ht="39.6" hidden="false" customHeight="false" outlineLevel="0" collapsed="false">
      <c r="A36" s="54" t="s">
        <v>248</v>
      </c>
      <c r="B36" s="54" t="s">
        <v>126</v>
      </c>
      <c r="C36" s="54" t="s">
        <v>249</v>
      </c>
      <c r="D36" s="55" t="n">
        <v>0.03</v>
      </c>
      <c r="E36" s="56" t="n">
        <v>34.89</v>
      </c>
      <c r="F36" s="57" t="n">
        <v>2.28</v>
      </c>
      <c r="G36" s="56" t="n">
        <v>34.89</v>
      </c>
      <c r="H36" s="56" t="n">
        <v>2.28</v>
      </c>
      <c r="I36" s="58" t="n">
        <v>44244</v>
      </c>
      <c r="J36" s="54" t="s">
        <v>128</v>
      </c>
      <c r="K36" s="59" t="s">
        <v>129</v>
      </c>
      <c r="L36" s="60"/>
      <c r="M36" s="61"/>
      <c r="N36" s="61"/>
      <c r="O36" s="54" t="s">
        <v>250</v>
      </c>
      <c r="P36" s="54" t="s">
        <v>251</v>
      </c>
      <c r="Q36" s="73" t="s">
        <v>132</v>
      </c>
      <c r="R36" s="63"/>
      <c r="S36" s="64" t="str">
        <f aca="false">IF(ISBLANK(A36),"",CONCATENATE($BC$5,"-",MID($BC$3,3,2),"-M_",A36))</f>
        <v>PTUR-21-M_52021000000338</v>
      </c>
      <c r="T36" s="65" t="e">
        <f aca="false">IF(ISBLANK(B36),"",VLOOKUP(B36,$BI$2:$BJ$5,2,FALSE()))</f>
        <v>#N/A</v>
      </c>
      <c r="U36" s="66" t="str">
        <f aca="false">IF(ISBLANK(Q36),"ES",Q36)</f>
        <v>ES</v>
      </c>
      <c r="V36" s="64" t="n">
        <f aca="false">IF(ISBLANK(K36),"2",VLOOKUP(K36,$BG$2:$BH$3,2,FALSE()))</f>
        <v>2</v>
      </c>
      <c r="W36" s="66" t="str">
        <f aca="false">IF(ISBLANK(R36),"Sin observaciones",R36)</f>
        <v>Sin observaciones</v>
      </c>
      <c r="X36" s="64" t="n">
        <f aca="false">IF(ISERROR(VLOOKUP(J36,$BG$2:$BH$3,2,FALSE())),"",VLOOKUP(J36,$BG$2:$BH$3,2,FALSE()))</f>
        <v>1</v>
      </c>
      <c r="Z36" s="67"/>
    </row>
    <row r="37" customFormat="false" ht="39.6" hidden="false" customHeight="false" outlineLevel="0" collapsed="false">
      <c r="A37" s="54" t="s">
        <v>252</v>
      </c>
      <c r="B37" s="54" t="s">
        <v>126</v>
      </c>
      <c r="C37" s="54" t="s">
        <v>253</v>
      </c>
      <c r="D37" s="55" t="n">
        <v>0.03</v>
      </c>
      <c r="E37" s="56" t="n">
        <v>149.8</v>
      </c>
      <c r="F37" s="57" t="n">
        <v>9.8</v>
      </c>
      <c r="G37" s="56" t="n">
        <v>149.8</v>
      </c>
      <c r="H37" s="56" t="n">
        <v>9.8</v>
      </c>
      <c r="I37" s="58" t="n">
        <v>44278</v>
      </c>
      <c r="J37" s="54" t="s">
        <v>128</v>
      </c>
      <c r="K37" s="59" t="s">
        <v>129</v>
      </c>
      <c r="L37" s="60"/>
      <c r="M37" s="61"/>
      <c r="N37" s="61"/>
      <c r="O37" s="54" t="s">
        <v>250</v>
      </c>
      <c r="P37" s="54" t="s">
        <v>251</v>
      </c>
      <c r="Q37" s="73" t="s">
        <v>132</v>
      </c>
      <c r="R37" s="63"/>
      <c r="S37" s="64" t="str">
        <f aca="false">IF(ISBLANK(A37),"",CONCATENATE($BC$5,"-",MID($BC$3,3,2),"-M_",A37))</f>
        <v>PTUR-21-M_52021000000968</v>
      </c>
      <c r="T37" s="65" t="e">
        <f aca="false">IF(ISBLANK(B37),"",VLOOKUP(B37,$BI$2:$BJ$5,2,FALSE()))</f>
        <v>#N/A</v>
      </c>
      <c r="U37" s="66" t="str">
        <f aca="false">IF(ISBLANK(Q37),"ES",Q37)</f>
        <v>ES</v>
      </c>
      <c r="V37" s="64" t="n">
        <f aca="false">IF(ISBLANK(K37),"2",VLOOKUP(K37,$BG$2:$BH$3,2,FALSE()))</f>
        <v>2</v>
      </c>
      <c r="W37" s="66" t="str">
        <f aca="false">IF(ISBLANK(R37),"Sin observaciones",R37)</f>
        <v>Sin observaciones</v>
      </c>
      <c r="X37" s="64" t="n">
        <f aca="false">IF(ISERROR(VLOOKUP(J37,$BG$2:$BH$3,2,FALSE())),"",VLOOKUP(J37,$BG$2:$BH$3,2,FALSE()))</f>
        <v>1</v>
      </c>
      <c r="Z37" s="67"/>
    </row>
    <row r="38" customFormat="false" ht="26.4" hidden="false" customHeight="false" outlineLevel="0" collapsed="false">
      <c r="A38" s="54" t="s">
        <v>254</v>
      </c>
      <c r="B38" s="54" t="s">
        <v>126</v>
      </c>
      <c r="C38" s="54" t="s">
        <v>255</v>
      </c>
      <c r="D38" s="55" t="n">
        <v>3</v>
      </c>
      <c r="E38" s="56" t="n">
        <v>1125</v>
      </c>
      <c r="F38" s="57" t="n">
        <v>0</v>
      </c>
      <c r="G38" s="56" t="n">
        <v>1125</v>
      </c>
      <c r="H38" s="56" t="n">
        <v>0</v>
      </c>
      <c r="I38" s="58" t="n">
        <v>44298</v>
      </c>
      <c r="J38" s="54" t="s">
        <v>128</v>
      </c>
      <c r="K38" s="59" t="s">
        <v>129</v>
      </c>
      <c r="L38" s="60"/>
      <c r="M38" s="61"/>
      <c r="N38" s="61"/>
      <c r="O38" s="54" t="s">
        <v>256</v>
      </c>
      <c r="P38" s="54" t="s">
        <v>257</v>
      </c>
      <c r="Q38" s="73" t="s">
        <v>132</v>
      </c>
      <c r="R38" s="63"/>
      <c r="S38" s="64" t="str">
        <f aca="false">IF(ISBLANK(A38),"",CONCATENATE($BC$5,"-",MID($BC$3,3,2),"-M_",A38))</f>
        <v>PTUR-21-M_5202100000107 6</v>
      </c>
      <c r="T38" s="65" t="e">
        <f aca="false">IF(ISBLANK(B38),"",VLOOKUP(B38,$BI$2:$BJ$5,2,FALSE()))</f>
        <v>#N/A</v>
      </c>
      <c r="U38" s="66" t="str">
        <f aca="false">IF(ISBLANK(Q38),"ES",Q38)</f>
        <v>ES</v>
      </c>
      <c r="V38" s="64" t="n">
        <f aca="false">IF(ISBLANK(K38),"2",VLOOKUP(K38,$BG$2:$BH$3,2,FALSE()))</f>
        <v>2</v>
      </c>
      <c r="W38" s="66" t="str">
        <f aca="false">IF(ISBLANK(R38),"Sin observaciones",R38)</f>
        <v>Sin observaciones</v>
      </c>
      <c r="X38" s="64" t="n">
        <f aca="false">IF(ISERROR(VLOOKUP(J38,$BG$2:$BH$3,2,FALSE())),"",VLOOKUP(J38,$BG$2:$BH$3,2,FALSE()))</f>
        <v>1</v>
      </c>
      <c r="Z38" s="67"/>
    </row>
    <row r="39" customFormat="false" ht="17.4" hidden="false" customHeight="false" outlineLevel="0" collapsed="false">
      <c r="A39" s="54" t="s">
        <v>258</v>
      </c>
      <c r="B39" s="54" t="s">
        <v>126</v>
      </c>
      <c r="C39" s="54" t="s">
        <v>259</v>
      </c>
      <c r="D39" s="55" t="n">
        <v>0.03</v>
      </c>
      <c r="E39" s="56" t="n">
        <v>3000</v>
      </c>
      <c r="F39" s="57" t="n">
        <v>0</v>
      </c>
      <c r="G39" s="56" t="n">
        <v>3000</v>
      </c>
      <c r="H39" s="56" t="n">
        <v>0</v>
      </c>
      <c r="I39" s="58" t="n">
        <v>44264</v>
      </c>
      <c r="J39" s="54" t="s">
        <v>128</v>
      </c>
      <c r="K39" s="59" t="s">
        <v>129</v>
      </c>
      <c r="L39" s="60"/>
      <c r="M39" s="61"/>
      <c r="N39" s="61"/>
      <c r="O39" s="54" t="s">
        <v>260</v>
      </c>
      <c r="P39" s="54" t="s">
        <v>261</v>
      </c>
      <c r="Q39" s="76" t="s">
        <v>262</v>
      </c>
      <c r="R39" s="63"/>
      <c r="S39" s="64" t="str">
        <f aca="false">IF(ISBLANK(A39),"",CONCATENATE($BC$5,"-",MID($BC$3,3,2),"-M_",A39))</f>
        <v>PTUR-21-M_52021000000533</v>
      </c>
      <c r="T39" s="65" t="e">
        <f aca="false">IF(ISBLANK(B39),"",VLOOKUP(B39,$BI$2:$BJ$5,2,FALSE()))</f>
        <v>#N/A</v>
      </c>
      <c r="U39" s="66" t="str">
        <f aca="false">IF(ISBLANK(Q39),"ES",Q39)</f>
        <v>DE</v>
      </c>
      <c r="V39" s="64" t="n">
        <f aca="false">IF(ISBLANK(K39),"2",VLOOKUP(K39,$BG$2:$BH$3,2,FALSE()))</f>
        <v>2</v>
      </c>
      <c r="W39" s="66" t="str">
        <f aca="false">IF(ISBLANK(R39),"Sin observaciones",R39)</f>
        <v>Sin observaciones</v>
      </c>
      <c r="X39" s="64" t="n">
        <f aca="false">IF(ISERROR(VLOOKUP(J39,$BG$2:$BH$3,2,FALSE())),"",VLOOKUP(J39,$BG$2:$BH$3,2,FALSE()))</f>
        <v>1</v>
      </c>
      <c r="Z39" s="67"/>
    </row>
    <row r="40" customFormat="false" ht="26.4" hidden="false" customHeight="false" outlineLevel="0" collapsed="false">
      <c r="A40" s="54" t="s">
        <v>263</v>
      </c>
      <c r="B40" s="54" t="s">
        <v>126</v>
      </c>
      <c r="C40" s="54" t="s">
        <v>264</v>
      </c>
      <c r="D40" s="55" t="n">
        <v>1</v>
      </c>
      <c r="E40" s="56" t="n">
        <v>2500</v>
      </c>
      <c r="F40" s="57" t="n">
        <v>0</v>
      </c>
      <c r="G40" s="56" t="n">
        <v>2500</v>
      </c>
      <c r="H40" s="56" t="n">
        <v>0</v>
      </c>
      <c r="I40" s="58" t="n">
        <v>44272</v>
      </c>
      <c r="J40" s="54" t="s">
        <v>128</v>
      </c>
      <c r="K40" s="59" t="s">
        <v>129</v>
      </c>
      <c r="L40" s="60"/>
      <c r="M40" s="61"/>
      <c r="N40" s="61"/>
      <c r="O40" s="54" t="s">
        <v>265</v>
      </c>
      <c r="P40" s="54" t="s">
        <v>266</v>
      </c>
      <c r="Q40" s="76" t="s">
        <v>267</v>
      </c>
      <c r="R40" s="63"/>
      <c r="S40" s="64" t="str">
        <f aca="false">IF(ISBLANK(A40),"",CONCATENATE($BC$5,"-",MID($BC$3,3,2),"-M_",A40))</f>
        <v>PTUR-21-M_52021000000914</v>
      </c>
      <c r="T40" s="65" t="e">
        <f aca="false">IF(ISBLANK(B40),"",VLOOKUP(B40,$BI$2:$BJ$5,2,FALSE()))</f>
        <v>#N/A</v>
      </c>
      <c r="U40" s="66" t="str">
        <f aca="false">IF(ISBLANK(Q40),"ES",Q40)</f>
        <v>IT</v>
      </c>
      <c r="V40" s="64" t="n">
        <f aca="false">IF(ISBLANK(K40),"2",VLOOKUP(K40,$BG$2:$BH$3,2,FALSE()))</f>
        <v>2</v>
      </c>
      <c r="W40" s="66" t="str">
        <f aca="false">IF(ISBLANK(R40),"Sin observaciones",R40)</f>
        <v>Sin observaciones</v>
      </c>
      <c r="X40" s="64" t="n">
        <f aca="false">IF(ISERROR(VLOOKUP(J40,$BG$2:$BH$3,2,FALSE())),"",VLOOKUP(J40,$BG$2:$BH$3,2,FALSE()))</f>
        <v>1</v>
      </c>
      <c r="Z40" s="67"/>
    </row>
    <row r="41" customFormat="false" ht="26.4" hidden="false" customHeight="false" outlineLevel="0" collapsed="false">
      <c r="A41" s="54" t="s">
        <v>268</v>
      </c>
      <c r="B41" s="54" t="s">
        <v>126</v>
      </c>
      <c r="C41" s="54" t="s">
        <v>269</v>
      </c>
      <c r="D41" s="55" t="n">
        <v>1</v>
      </c>
      <c r="E41" s="56" t="n">
        <v>1502</v>
      </c>
      <c r="F41" s="57" t="n">
        <v>0</v>
      </c>
      <c r="G41" s="56" t="n">
        <v>1502</v>
      </c>
      <c r="H41" s="56" t="n">
        <v>0</v>
      </c>
      <c r="I41" s="58" t="n">
        <v>44272</v>
      </c>
      <c r="J41" s="54" t="s">
        <v>128</v>
      </c>
      <c r="K41" s="59" t="s">
        <v>129</v>
      </c>
      <c r="L41" s="60"/>
      <c r="M41" s="61"/>
      <c r="N41" s="61"/>
      <c r="O41" s="54" t="s">
        <v>265</v>
      </c>
      <c r="P41" s="54" t="s">
        <v>266</v>
      </c>
      <c r="Q41" s="76" t="s">
        <v>267</v>
      </c>
      <c r="R41" s="63"/>
      <c r="S41" s="64" t="str">
        <f aca="false">IF(ISBLANK(A41),"",CONCATENATE($BC$5,"-",MID($BC$3,3,2),"-M_",A41))</f>
        <v>PTUR-21-M_52021000000915</v>
      </c>
      <c r="T41" s="65" t="e">
        <f aca="false">IF(ISBLANK(B41),"",VLOOKUP(B41,$BI$2:$BJ$5,2,FALSE()))</f>
        <v>#N/A</v>
      </c>
      <c r="U41" s="66" t="str">
        <f aca="false">IF(ISBLANK(Q41),"ES",Q41)</f>
        <v>IT</v>
      </c>
      <c r="V41" s="64" t="n">
        <f aca="false">IF(ISBLANK(K41),"2",VLOOKUP(K41,$BG$2:$BH$3,2,FALSE()))</f>
        <v>2</v>
      </c>
      <c r="W41" s="66" t="str">
        <f aca="false">IF(ISBLANK(R41),"Sin observaciones",R41)</f>
        <v>Sin observaciones</v>
      </c>
      <c r="X41" s="64" t="n">
        <f aca="false">IF(ISERROR(VLOOKUP(J41,$BG$2:$BH$3,2,FALSE())),"",VLOOKUP(J41,$BG$2:$BH$3,2,FALSE()))</f>
        <v>1</v>
      </c>
      <c r="Z41" s="67"/>
    </row>
    <row r="42" customFormat="false" ht="66" hidden="false" customHeight="false" outlineLevel="0" collapsed="false">
      <c r="A42" s="54" t="s">
        <v>270</v>
      </c>
      <c r="B42" s="54" t="s">
        <v>126</v>
      </c>
      <c r="C42" s="54" t="s">
        <v>271</v>
      </c>
      <c r="D42" s="55" t="n">
        <v>0.03</v>
      </c>
      <c r="E42" s="56" t="n">
        <v>2082.5</v>
      </c>
      <c r="F42" s="57" t="n">
        <v>0</v>
      </c>
      <c r="G42" s="56" t="n">
        <v>2082.5</v>
      </c>
      <c r="H42" s="56" t="n">
        <v>0</v>
      </c>
      <c r="I42" s="58" t="n">
        <v>44284</v>
      </c>
      <c r="J42" s="54" t="s">
        <v>128</v>
      </c>
      <c r="K42" s="59" t="s">
        <v>129</v>
      </c>
      <c r="L42" s="60"/>
      <c r="M42" s="61"/>
      <c r="N42" s="61"/>
      <c r="O42" s="54" t="s">
        <v>272</v>
      </c>
      <c r="P42" s="54" t="s">
        <v>273</v>
      </c>
      <c r="Q42" s="76" t="s">
        <v>262</v>
      </c>
      <c r="R42" s="63"/>
      <c r="S42" s="64" t="str">
        <f aca="false">IF(ISBLANK(A42),"",CONCATENATE($BC$5,"-",MID($BC$3,3,2),"-M_",A42))</f>
        <v>PTUR-21-M_52021000000996</v>
      </c>
      <c r="T42" s="65" t="e">
        <f aca="false">IF(ISBLANK(B42),"",VLOOKUP(B42,$BI$2:$BJ$5,2,FALSE()))</f>
        <v>#N/A</v>
      </c>
      <c r="U42" s="66" t="str">
        <f aca="false">IF(ISBLANK(Q42),"ES",Q42)</f>
        <v>DE</v>
      </c>
      <c r="V42" s="64" t="n">
        <f aca="false">IF(ISBLANK(K42),"2",VLOOKUP(K42,$BG$2:$BH$3,2,FALSE()))</f>
        <v>2</v>
      </c>
      <c r="W42" s="66" t="str">
        <f aca="false">IF(ISBLANK(R42),"Sin observaciones",R42)</f>
        <v>Sin observaciones</v>
      </c>
      <c r="X42" s="64" t="n">
        <f aca="false">IF(ISERROR(VLOOKUP(J42,$BG$2:$BH$3,2,FALSE())),"",VLOOKUP(J42,$BG$2:$BH$3,2,FALSE()))</f>
        <v>1</v>
      </c>
      <c r="Z42" s="67"/>
    </row>
    <row r="43" customFormat="false" ht="118.8" hidden="false" customHeight="false" outlineLevel="0" collapsed="false">
      <c r="A43" s="54" t="s">
        <v>274</v>
      </c>
      <c r="B43" s="54" t="s">
        <v>126</v>
      </c>
      <c r="C43" s="54" t="s">
        <v>275</v>
      </c>
      <c r="D43" s="55" t="n">
        <v>0.03</v>
      </c>
      <c r="E43" s="56" t="n">
        <v>2737</v>
      </c>
      <c r="F43" s="57" t="n">
        <v>0</v>
      </c>
      <c r="G43" s="56" t="n">
        <v>2737</v>
      </c>
      <c r="H43" s="56" t="n">
        <v>0</v>
      </c>
      <c r="I43" s="58" t="n">
        <v>44284</v>
      </c>
      <c r="J43" s="54" t="s">
        <v>128</v>
      </c>
      <c r="K43" s="59" t="s">
        <v>129</v>
      </c>
      <c r="L43" s="60"/>
      <c r="M43" s="61"/>
      <c r="N43" s="61"/>
      <c r="O43" s="54" t="s">
        <v>272</v>
      </c>
      <c r="P43" s="54" t="s">
        <v>273</v>
      </c>
      <c r="Q43" s="76" t="s">
        <v>262</v>
      </c>
      <c r="R43" s="63"/>
      <c r="S43" s="64" t="str">
        <f aca="false">IF(ISBLANK(A43),"",CONCATENATE($BC$5,"-",MID($BC$3,3,2),"-M_",A43))</f>
        <v>PTUR-21-M_52021000000997</v>
      </c>
      <c r="T43" s="65" t="e">
        <f aca="false">IF(ISBLANK(B43),"",VLOOKUP(B43,$BI$2:$BJ$5,2,FALSE()))</f>
        <v>#N/A</v>
      </c>
      <c r="U43" s="66" t="str">
        <f aca="false">IF(ISBLANK(Q43),"ES",Q43)</f>
        <v>DE</v>
      </c>
      <c r="V43" s="64" t="n">
        <f aca="false">IF(ISBLANK(K43),"2",VLOOKUP(K43,$BG$2:$BH$3,2,FALSE()))</f>
        <v>2</v>
      </c>
      <c r="W43" s="66" t="str">
        <f aca="false">IF(ISBLANK(R43),"Sin observaciones",R43)</f>
        <v>Sin observaciones</v>
      </c>
      <c r="X43" s="64" t="n">
        <f aca="false">IF(ISERROR(VLOOKUP(J43,$BG$2:$BH$3,2,FALSE())),"",VLOOKUP(J43,$BG$2:$BH$3,2,FALSE()))</f>
        <v>1</v>
      </c>
      <c r="Z43" s="67"/>
    </row>
    <row r="44" customFormat="false" ht="79.2" hidden="false" customHeight="false" outlineLevel="0" collapsed="false">
      <c r="A44" s="54" t="s">
        <v>276</v>
      </c>
      <c r="B44" s="54" t="s">
        <v>126</v>
      </c>
      <c r="C44" s="54" t="s">
        <v>277</v>
      </c>
      <c r="D44" s="55" t="n">
        <v>0.03</v>
      </c>
      <c r="E44" s="56" t="n">
        <v>1487.5</v>
      </c>
      <c r="F44" s="57" t="n">
        <v>0</v>
      </c>
      <c r="G44" s="56" t="n">
        <v>1487.5</v>
      </c>
      <c r="H44" s="56" t="n">
        <v>0</v>
      </c>
      <c r="I44" s="58" t="n">
        <v>44284</v>
      </c>
      <c r="J44" s="54" t="s">
        <v>128</v>
      </c>
      <c r="K44" s="59" t="s">
        <v>129</v>
      </c>
      <c r="L44" s="60"/>
      <c r="M44" s="61"/>
      <c r="N44" s="61"/>
      <c r="O44" s="54" t="s">
        <v>272</v>
      </c>
      <c r="P44" s="54" t="s">
        <v>273</v>
      </c>
      <c r="Q44" s="76" t="s">
        <v>262</v>
      </c>
      <c r="R44" s="63"/>
      <c r="S44" s="64" t="str">
        <f aca="false">IF(ISBLANK(A44),"",CONCATENATE($BC$5,"-",MID($BC$3,3,2),"-M_",A44))</f>
        <v>PTUR-21-M_52021000000998</v>
      </c>
      <c r="T44" s="65" t="e">
        <f aca="false">IF(ISBLANK(B44),"",VLOOKUP(B44,$BI$2:$BJ$5,2,FALSE()))</f>
        <v>#N/A</v>
      </c>
      <c r="U44" s="66" t="str">
        <f aca="false">IF(ISBLANK(Q44),"ES",Q44)</f>
        <v>DE</v>
      </c>
      <c r="V44" s="64" t="n">
        <f aca="false">IF(ISBLANK(K44),"2",VLOOKUP(K44,$BG$2:$BH$3,2,FALSE()))</f>
        <v>2</v>
      </c>
      <c r="W44" s="66" t="str">
        <f aca="false">IF(ISBLANK(R44),"Sin observaciones",R44)</f>
        <v>Sin observaciones</v>
      </c>
      <c r="X44" s="64" t="n">
        <f aca="false">IF(ISERROR(VLOOKUP(J44,$BG$2:$BH$3,2,FALSE())),"",VLOOKUP(J44,$BG$2:$BH$3,2,FALSE()))</f>
        <v>1</v>
      </c>
      <c r="Z44" s="67"/>
    </row>
    <row r="45" customFormat="false" ht="66" hidden="false" customHeight="false" outlineLevel="0" collapsed="false">
      <c r="A45" s="54" t="s">
        <v>278</v>
      </c>
      <c r="B45" s="54" t="s">
        <v>126</v>
      </c>
      <c r="C45" s="54" t="s">
        <v>279</v>
      </c>
      <c r="D45" s="55" t="n">
        <v>0.03</v>
      </c>
      <c r="E45" s="56" t="n">
        <v>3094</v>
      </c>
      <c r="F45" s="57" t="n">
        <v>0</v>
      </c>
      <c r="G45" s="56" t="n">
        <v>3094</v>
      </c>
      <c r="H45" s="56" t="n">
        <v>0</v>
      </c>
      <c r="I45" s="58" t="n">
        <v>44284</v>
      </c>
      <c r="J45" s="54" t="s">
        <v>128</v>
      </c>
      <c r="K45" s="59" t="s">
        <v>129</v>
      </c>
      <c r="L45" s="60"/>
      <c r="M45" s="61"/>
      <c r="N45" s="61"/>
      <c r="O45" s="54" t="s">
        <v>272</v>
      </c>
      <c r="P45" s="54" t="s">
        <v>273</v>
      </c>
      <c r="Q45" s="76" t="s">
        <v>262</v>
      </c>
      <c r="R45" s="63"/>
      <c r="S45" s="64" t="str">
        <f aca="false">IF(ISBLANK(A45),"",CONCATENATE($BC$5,"-",MID($BC$3,3,2),"-M_",A45))</f>
        <v>PTUR-21-M_52021000001263</v>
      </c>
      <c r="T45" s="65" t="e">
        <f aca="false">IF(ISBLANK(B45),"",VLOOKUP(B45,$BI$2:$BJ$5,2,FALSE()))</f>
        <v>#N/A</v>
      </c>
      <c r="U45" s="66" t="str">
        <f aca="false">IF(ISBLANK(Q45),"ES",Q45)</f>
        <v>DE</v>
      </c>
      <c r="V45" s="64" t="n">
        <f aca="false">IF(ISBLANK(K45),"2",VLOOKUP(K45,$BG$2:$BH$3,2,FALSE()))</f>
        <v>2</v>
      </c>
      <c r="W45" s="66" t="str">
        <f aca="false">IF(ISBLANK(R45),"Sin observaciones",R45)</f>
        <v>Sin observaciones</v>
      </c>
      <c r="X45" s="64" t="n">
        <f aca="false">IF(ISERROR(VLOOKUP(J45,$BG$2:$BH$3,2,FALSE())),"",VLOOKUP(J45,$BG$2:$BH$3,2,FALSE()))</f>
        <v>1</v>
      </c>
      <c r="Z45" s="67"/>
    </row>
    <row r="46" customFormat="false" ht="52.8" hidden="false" customHeight="false" outlineLevel="0" collapsed="false">
      <c r="A46" s="54" t="s">
        <v>280</v>
      </c>
      <c r="B46" s="54" t="s">
        <v>126</v>
      </c>
      <c r="C46" s="54" t="s">
        <v>281</v>
      </c>
      <c r="D46" s="55" t="n">
        <v>0.03</v>
      </c>
      <c r="E46" s="56" t="n">
        <v>895.95</v>
      </c>
      <c r="F46" s="57" t="n">
        <v>0</v>
      </c>
      <c r="G46" s="56" t="n">
        <v>895.95</v>
      </c>
      <c r="H46" s="56" t="n">
        <v>0</v>
      </c>
      <c r="I46" s="58" t="n">
        <v>44271</v>
      </c>
      <c r="J46" s="54" t="s">
        <v>128</v>
      </c>
      <c r="K46" s="59" t="s">
        <v>129</v>
      </c>
      <c r="L46" s="60"/>
      <c r="M46" s="61"/>
      <c r="N46" s="61"/>
      <c r="O46" s="54" t="s">
        <v>282</v>
      </c>
      <c r="P46" s="54" t="s">
        <v>283</v>
      </c>
      <c r="Q46" s="76" t="s">
        <v>284</v>
      </c>
      <c r="R46" s="63"/>
      <c r="S46" s="64" t="str">
        <f aca="false">IF(ISBLANK(A46),"",CONCATENATE($BC$5,"-",MID($BC$3,3,2),"-M_",A46))</f>
        <v>PTUR-21-M_52021000000666</v>
      </c>
      <c r="T46" s="65" t="e">
        <f aca="false">IF(ISBLANK(B46),"",VLOOKUP(B46,$BI$2:$BJ$5,2,FALSE()))</f>
        <v>#N/A</v>
      </c>
      <c r="U46" s="66" t="str">
        <f aca="false">IF(ISBLANK(Q46),"ES",Q46)</f>
        <v>GB</v>
      </c>
      <c r="V46" s="64" t="n">
        <f aca="false">IF(ISBLANK(K46),"2",VLOOKUP(K46,$BG$2:$BH$3,2,FALSE()))</f>
        <v>2</v>
      </c>
      <c r="W46" s="66" t="str">
        <f aca="false">IF(ISBLANK(R46),"Sin observaciones",R46)</f>
        <v>Sin observaciones</v>
      </c>
      <c r="X46" s="64" t="n">
        <f aca="false">IF(ISERROR(VLOOKUP(J46,$BG$2:$BH$3,2,FALSE())),"",VLOOKUP(J46,$BG$2:$BH$3,2,FALSE()))</f>
        <v>1</v>
      </c>
      <c r="Z46" s="67"/>
    </row>
    <row r="47" customFormat="false" ht="79.2" hidden="false" customHeight="false" outlineLevel="0" collapsed="false">
      <c r="A47" s="54" t="s">
        <v>285</v>
      </c>
      <c r="B47" s="54" t="s">
        <v>126</v>
      </c>
      <c r="C47" s="54" t="s">
        <v>286</v>
      </c>
      <c r="D47" s="55" t="n">
        <v>0.03</v>
      </c>
      <c r="E47" s="56" t="n">
        <v>613.44</v>
      </c>
      <c r="F47" s="57" t="n">
        <v>0</v>
      </c>
      <c r="G47" s="56" t="n">
        <v>613.44</v>
      </c>
      <c r="H47" s="56" t="n">
        <v>0</v>
      </c>
      <c r="I47" s="58" t="n">
        <v>44284</v>
      </c>
      <c r="J47" s="54" t="s">
        <v>128</v>
      </c>
      <c r="K47" s="59" t="s">
        <v>129</v>
      </c>
      <c r="L47" s="60"/>
      <c r="M47" s="61"/>
      <c r="N47" s="61"/>
      <c r="O47" s="54" t="s">
        <v>287</v>
      </c>
      <c r="P47" s="54" t="s">
        <v>288</v>
      </c>
      <c r="Q47" s="76" t="s">
        <v>289</v>
      </c>
      <c r="R47" s="63"/>
      <c r="S47" s="64" t="str">
        <f aca="false">IF(ISBLANK(A47),"",CONCATENATE($BC$5,"-",MID($BC$3,3,2),"-M_",A47))</f>
        <v>PTUR-21-M_5202100000031 5</v>
      </c>
      <c r="T47" s="65" t="e">
        <f aca="false">IF(ISBLANK(B47),"",VLOOKUP(B47,$BI$2:$BJ$5,2,FALSE()))</f>
        <v>#N/A</v>
      </c>
      <c r="U47" s="66" t="str">
        <f aca="false">IF(ISBLANK(Q47),"ES",Q47)</f>
        <v>US</v>
      </c>
      <c r="V47" s="64" t="n">
        <f aca="false">IF(ISBLANK(K47),"2",VLOOKUP(K47,$BG$2:$BH$3,2,FALSE()))</f>
        <v>2</v>
      </c>
      <c r="W47" s="66" t="str">
        <f aca="false">IF(ISBLANK(R47),"Sin observaciones",R47)</f>
        <v>Sin observaciones</v>
      </c>
      <c r="X47" s="64" t="n">
        <f aca="false">IF(ISERROR(VLOOKUP(J47,$BG$2:$BH$3,2,FALSE())),"",VLOOKUP(J47,$BG$2:$BH$3,2,FALSE()))</f>
        <v>1</v>
      </c>
      <c r="Z47" s="67"/>
    </row>
    <row r="48" customFormat="false" ht="66" hidden="false" customHeight="false" outlineLevel="0" collapsed="false">
      <c r="A48" s="54" t="s">
        <v>290</v>
      </c>
      <c r="B48" s="54" t="s">
        <v>126</v>
      </c>
      <c r="C48" s="54" t="s">
        <v>291</v>
      </c>
      <c r="D48" s="55" t="n">
        <v>1</v>
      </c>
      <c r="E48" s="56" t="n">
        <v>1205.1</v>
      </c>
      <c r="F48" s="57" t="n">
        <v>0</v>
      </c>
      <c r="G48" s="56" t="n">
        <v>1205.1</v>
      </c>
      <c r="H48" s="56" t="n">
        <v>0</v>
      </c>
      <c r="I48" s="58" t="n">
        <v>44284</v>
      </c>
      <c r="J48" s="54" t="s">
        <v>128</v>
      </c>
      <c r="K48" s="59" t="s">
        <v>129</v>
      </c>
      <c r="L48" s="60"/>
      <c r="M48" s="61"/>
      <c r="N48" s="61"/>
      <c r="O48" s="54" t="s">
        <v>292</v>
      </c>
      <c r="P48" s="54" t="s">
        <v>293</v>
      </c>
      <c r="Q48" s="76" t="s">
        <v>284</v>
      </c>
      <c r="R48" s="63"/>
      <c r="S48" s="64" t="str">
        <f aca="false">IF(ISBLANK(A48),"",CONCATENATE($BC$5,"-",MID($BC$3,3,2),"-M_",A48))</f>
        <v>PTUR-21-M_52021000001003</v>
      </c>
      <c r="T48" s="65" t="e">
        <f aca="false">IF(ISBLANK(B48),"",VLOOKUP(B48,$BI$2:$BJ$5,2,FALSE()))</f>
        <v>#N/A</v>
      </c>
      <c r="U48" s="66" t="str">
        <f aca="false">IF(ISBLANK(Q48),"ES",Q48)</f>
        <v>GB</v>
      </c>
      <c r="V48" s="64" t="n">
        <f aca="false">IF(ISBLANK(K48),"2",VLOOKUP(K48,$BG$2:$BH$3,2,FALSE()))</f>
        <v>2</v>
      </c>
      <c r="W48" s="66" t="str">
        <f aca="false">IF(ISBLANK(R48),"Sin observaciones",R48)</f>
        <v>Sin observaciones</v>
      </c>
      <c r="X48" s="64" t="n">
        <f aca="false">IF(ISERROR(VLOOKUP(J48,$BG$2:$BH$3,2,FALSE())),"",VLOOKUP(J48,$BG$2:$BH$3,2,FALSE()))</f>
        <v>1</v>
      </c>
      <c r="Z48" s="67"/>
    </row>
    <row r="49" customFormat="false" ht="52.8" hidden="false" customHeight="false" outlineLevel="0" collapsed="false">
      <c r="A49" s="54" t="s">
        <v>294</v>
      </c>
      <c r="B49" s="54" t="s">
        <v>126</v>
      </c>
      <c r="C49" s="54" t="s">
        <v>295</v>
      </c>
      <c r="D49" s="55" t="n">
        <v>1</v>
      </c>
      <c r="E49" s="56" t="n">
        <v>1263.6</v>
      </c>
      <c r="F49" s="57" t="n">
        <v>0</v>
      </c>
      <c r="G49" s="56" t="n">
        <v>1263.6</v>
      </c>
      <c r="H49" s="56" t="n">
        <v>0</v>
      </c>
      <c r="I49" s="58" t="n">
        <v>44284</v>
      </c>
      <c r="J49" s="54" t="s">
        <v>128</v>
      </c>
      <c r="K49" s="59" t="s">
        <v>129</v>
      </c>
      <c r="L49" s="60"/>
      <c r="M49" s="61"/>
      <c r="N49" s="61"/>
      <c r="O49" s="54" t="s">
        <v>292</v>
      </c>
      <c r="P49" s="54" t="s">
        <v>293</v>
      </c>
      <c r="Q49" s="76" t="s">
        <v>284</v>
      </c>
      <c r="R49" s="63"/>
      <c r="S49" s="64" t="str">
        <f aca="false">IF(ISBLANK(A49),"",CONCATENATE($BC$5,"-",MID($BC$3,3,2),"-M_",A49))</f>
        <v>PTUR-21-M_52021000001004</v>
      </c>
      <c r="T49" s="65" t="e">
        <f aca="false">IF(ISBLANK(B49),"",VLOOKUP(B49,$BI$2:$BJ$5,2,FALSE()))</f>
        <v>#N/A</v>
      </c>
      <c r="U49" s="66" t="str">
        <f aca="false">IF(ISBLANK(Q49),"ES",Q49)</f>
        <v>GB</v>
      </c>
      <c r="V49" s="64" t="n">
        <f aca="false">IF(ISBLANK(K49),"2",VLOOKUP(K49,$BG$2:$BH$3,2,FALSE()))</f>
        <v>2</v>
      </c>
      <c r="W49" s="66" t="str">
        <f aca="false">IF(ISBLANK(R49),"Sin observaciones",R49)</f>
        <v>Sin observaciones</v>
      </c>
      <c r="X49" s="64" t="n">
        <f aca="false">IF(ISERROR(VLOOKUP(J49,$BG$2:$BH$3,2,FALSE())),"",VLOOKUP(J49,$BG$2:$BH$3,2,FALSE()))</f>
        <v>1</v>
      </c>
      <c r="Z49" s="67"/>
    </row>
    <row r="50" customFormat="false" ht="26.4" hidden="false" customHeight="false" outlineLevel="0" collapsed="false">
      <c r="A50" s="54" t="s">
        <v>296</v>
      </c>
      <c r="B50" s="54" t="s">
        <v>126</v>
      </c>
      <c r="C50" s="54" t="s">
        <v>297</v>
      </c>
      <c r="D50" s="55" t="n">
        <v>3</v>
      </c>
      <c r="E50" s="56" t="n">
        <v>6000</v>
      </c>
      <c r="F50" s="57" t="n">
        <v>0</v>
      </c>
      <c r="G50" s="56" t="n">
        <v>6000</v>
      </c>
      <c r="H50" s="56" t="n">
        <v>0</v>
      </c>
      <c r="I50" s="58" t="n">
        <v>44244</v>
      </c>
      <c r="J50" s="54" t="s">
        <v>128</v>
      </c>
      <c r="K50" s="59" t="s">
        <v>129</v>
      </c>
      <c r="L50" s="60"/>
      <c r="M50" s="61"/>
      <c r="N50" s="61"/>
      <c r="O50" s="54" t="s">
        <v>298</v>
      </c>
      <c r="P50" s="54" t="s">
        <v>299</v>
      </c>
      <c r="Q50" s="76" t="s">
        <v>300</v>
      </c>
      <c r="R50" s="63"/>
      <c r="S50" s="64" t="str">
        <f aca="false">IF(ISBLANK(A50),"",CONCATENATE($BC$5,"-",MID($BC$3,3,2),"-M_",A50))</f>
        <v>PTUR-21-M_52021000000344</v>
      </c>
      <c r="T50" s="65" t="e">
        <f aca="false">IF(ISBLANK(B50),"",VLOOKUP(B50,$BI$2:$BJ$5,2,FALSE()))</f>
        <v>#N/A</v>
      </c>
      <c r="U50" s="66" t="str">
        <f aca="false">IF(ISBLANK(Q50),"ES",Q50)</f>
        <v>NL</v>
      </c>
      <c r="V50" s="64" t="n">
        <f aca="false">IF(ISBLANK(K50),"2",VLOOKUP(K50,$BG$2:$BH$3,2,FALSE()))</f>
        <v>2</v>
      </c>
      <c r="W50" s="66" t="str">
        <f aca="false">IF(ISBLANK(R50),"Sin observaciones",R50)</f>
        <v>Sin observaciones</v>
      </c>
      <c r="X50" s="64" t="n">
        <f aca="false">IF(ISERROR(VLOOKUP(J50,$BG$2:$BH$3,2,FALSE())),"",VLOOKUP(J50,$BG$2:$BH$3,2,FALSE()))</f>
        <v>1</v>
      </c>
      <c r="Z50" s="67"/>
    </row>
    <row r="51" customFormat="false" ht="26.4" hidden="false" customHeight="false" outlineLevel="0" collapsed="false">
      <c r="A51" s="54" t="s">
        <v>301</v>
      </c>
      <c r="B51" s="54" t="s">
        <v>126</v>
      </c>
      <c r="C51" s="54" t="s">
        <v>302</v>
      </c>
      <c r="D51" s="55" t="n">
        <v>3</v>
      </c>
      <c r="E51" s="56" t="n">
        <v>6000</v>
      </c>
      <c r="F51" s="57" t="n">
        <v>0</v>
      </c>
      <c r="G51" s="56" t="n">
        <v>6000</v>
      </c>
      <c r="H51" s="56" t="n">
        <v>0</v>
      </c>
      <c r="I51" s="58" t="n">
        <v>44256</v>
      </c>
      <c r="J51" s="54" t="s">
        <v>128</v>
      </c>
      <c r="K51" s="59" t="s">
        <v>129</v>
      </c>
      <c r="L51" s="60"/>
      <c r="M51" s="61"/>
      <c r="N51" s="61"/>
      <c r="O51" s="54" t="s">
        <v>298</v>
      </c>
      <c r="P51" s="54" t="s">
        <v>299</v>
      </c>
      <c r="Q51" s="76" t="s">
        <v>300</v>
      </c>
      <c r="R51" s="63"/>
      <c r="S51" s="64" t="str">
        <f aca="false">IF(ISBLANK(A51),"",CONCATENATE($BC$5,"-",MID($BC$3,3,2),"-M_",A51))</f>
        <v>PTUR-21-M_52021000000456</v>
      </c>
      <c r="T51" s="65" t="e">
        <f aca="false">IF(ISBLANK(B51),"",VLOOKUP(B51,$BI$2:$BJ$5,2,FALSE()))</f>
        <v>#N/A</v>
      </c>
      <c r="U51" s="66" t="str">
        <f aca="false">IF(ISBLANK(Q51),"ES",Q51)</f>
        <v>NL</v>
      </c>
      <c r="V51" s="64" t="n">
        <f aca="false">IF(ISBLANK(K51),"2",VLOOKUP(K51,$BG$2:$BH$3,2,FALSE()))</f>
        <v>2</v>
      </c>
      <c r="W51" s="66" t="str">
        <f aca="false">IF(ISBLANK(R51),"Sin observaciones",R51)</f>
        <v>Sin observaciones</v>
      </c>
      <c r="X51" s="64" t="n">
        <f aca="false">IF(ISERROR(VLOOKUP(J51,$BG$2:$BH$3,2,FALSE())),"",VLOOKUP(J51,$BG$2:$BH$3,2,FALSE()))</f>
        <v>1</v>
      </c>
      <c r="Z51" s="67"/>
    </row>
    <row r="52" customFormat="false" ht="39.6" hidden="false" customHeight="false" outlineLevel="0" collapsed="false">
      <c r="A52" s="54" t="s">
        <v>303</v>
      </c>
      <c r="B52" s="54" t="s">
        <v>126</v>
      </c>
      <c r="C52" s="54" t="s">
        <v>304</v>
      </c>
      <c r="D52" s="55" t="n">
        <v>2</v>
      </c>
      <c r="E52" s="56" t="n">
        <v>11940.82</v>
      </c>
      <c r="F52" s="57" t="n">
        <v>0</v>
      </c>
      <c r="G52" s="56" t="n">
        <v>11940.82</v>
      </c>
      <c r="H52" s="56" t="n">
        <v>0</v>
      </c>
      <c r="I52" s="58" t="n">
        <v>44284</v>
      </c>
      <c r="J52" s="54" t="s">
        <v>128</v>
      </c>
      <c r="K52" s="59" t="s">
        <v>129</v>
      </c>
      <c r="L52" s="60"/>
      <c r="M52" s="61"/>
      <c r="N52" s="61"/>
      <c r="O52" s="54" t="s">
        <v>305</v>
      </c>
      <c r="P52" s="54" t="s">
        <v>306</v>
      </c>
      <c r="Q52" s="76" t="s">
        <v>284</v>
      </c>
      <c r="R52" s="63"/>
      <c r="S52" s="64" t="str">
        <f aca="false">IF(ISBLANK(A52),"",CONCATENATE($BC$5,"-",MID($BC$3,3,2),"-M_",A52))</f>
        <v>PTUR-21-M_52021000000995</v>
      </c>
      <c r="T52" s="65" t="e">
        <f aca="false">IF(ISBLANK(B52),"",VLOOKUP(B52,$BI$2:$BJ$5,2,FALSE()))</f>
        <v>#N/A</v>
      </c>
      <c r="U52" s="66" t="str">
        <f aca="false">IF(ISBLANK(Q52),"ES",Q52)</f>
        <v>GB</v>
      </c>
      <c r="V52" s="64" t="n">
        <f aca="false">IF(ISBLANK(K52),"2",VLOOKUP(K52,$BG$2:$BH$3,2,FALSE()))</f>
        <v>2</v>
      </c>
      <c r="W52" s="66" t="str">
        <f aca="false">IF(ISBLANK(R52),"Sin observaciones",R52)</f>
        <v>Sin observaciones</v>
      </c>
      <c r="X52" s="64" t="n">
        <f aca="false">IF(ISERROR(VLOOKUP(J52,$BG$2:$BH$3,2,FALSE())),"",VLOOKUP(J52,$BG$2:$BH$3,2,FALSE()))</f>
        <v>1</v>
      </c>
      <c r="Z52" s="67"/>
    </row>
    <row r="53" customFormat="false" ht="39.6" hidden="false" customHeight="false" outlineLevel="0" collapsed="false">
      <c r="A53" s="54" t="s">
        <v>307</v>
      </c>
      <c r="B53" s="54" t="s">
        <v>126</v>
      </c>
      <c r="C53" s="54" t="s">
        <v>308</v>
      </c>
      <c r="D53" s="55" t="n">
        <v>1</v>
      </c>
      <c r="E53" s="56" t="n">
        <v>704.29</v>
      </c>
      <c r="F53" s="57" t="n">
        <v>0</v>
      </c>
      <c r="G53" s="56" t="n">
        <v>704.29</v>
      </c>
      <c r="H53" s="56" t="n">
        <v>0</v>
      </c>
      <c r="I53" s="58" t="n">
        <v>44272</v>
      </c>
      <c r="J53" s="54" t="s">
        <v>128</v>
      </c>
      <c r="K53" s="59" t="s">
        <v>129</v>
      </c>
      <c r="L53" s="60"/>
      <c r="M53" s="61"/>
      <c r="N53" s="61"/>
      <c r="O53" s="54" t="s">
        <v>309</v>
      </c>
      <c r="P53" s="54" t="s">
        <v>310</v>
      </c>
      <c r="Q53" s="76" t="s">
        <v>311</v>
      </c>
      <c r="R53" s="63"/>
      <c r="S53" s="64" t="str">
        <f aca="false">IF(ISBLANK(A53),"",CONCATENATE($BC$5,"-",MID($BC$3,3,2),"-M_",A53))</f>
        <v>PTUR-21-M_52021000000922</v>
      </c>
      <c r="T53" s="65" t="e">
        <f aca="false">IF(ISBLANK(B53),"",VLOOKUP(B53,$BI$2:$BJ$5,2,FALSE()))</f>
        <v>#N/A</v>
      </c>
      <c r="U53" s="66" t="str">
        <f aca="false">IF(ISBLANK(Q53),"ES",Q53)</f>
        <v>IE</v>
      </c>
      <c r="V53" s="64" t="n">
        <f aca="false">IF(ISBLANK(K53),"2",VLOOKUP(K53,$BG$2:$BH$3,2,FALSE()))</f>
        <v>2</v>
      </c>
      <c r="W53" s="66" t="str">
        <f aca="false">IF(ISBLANK(R53),"Sin observaciones",R53)</f>
        <v>Sin observaciones</v>
      </c>
      <c r="X53" s="64" t="n">
        <f aca="false">IF(ISERROR(VLOOKUP(J53,$BG$2:$BH$3,2,FALSE())),"",VLOOKUP(J53,$BG$2:$BH$3,2,FALSE()))</f>
        <v>1</v>
      </c>
      <c r="Z53" s="67"/>
    </row>
    <row r="54" customFormat="false" ht="79.2" hidden="false" customHeight="false" outlineLevel="0" collapsed="false">
      <c r="A54" s="54" t="s">
        <v>312</v>
      </c>
      <c r="B54" s="54" t="s">
        <v>126</v>
      </c>
      <c r="C54" s="54" t="s">
        <v>313</v>
      </c>
      <c r="D54" s="55" t="n">
        <v>0.21</v>
      </c>
      <c r="E54" s="56" t="n">
        <v>966</v>
      </c>
      <c r="F54" s="57" t="n">
        <v>63.2</v>
      </c>
      <c r="G54" s="56" t="n">
        <v>966</v>
      </c>
      <c r="H54" s="56" t="n">
        <v>63.2</v>
      </c>
      <c r="I54" s="58" t="n">
        <v>44264</v>
      </c>
      <c r="J54" s="54" t="s">
        <v>128</v>
      </c>
      <c r="K54" s="59" t="s">
        <v>129</v>
      </c>
      <c r="L54" s="60"/>
      <c r="M54" s="61"/>
      <c r="N54" s="61"/>
      <c r="O54" s="54" t="s">
        <v>314</v>
      </c>
      <c r="P54" s="54" t="s">
        <v>315</v>
      </c>
      <c r="Q54" s="73" t="s">
        <v>132</v>
      </c>
      <c r="R54" s="63"/>
      <c r="S54" s="64" t="str">
        <f aca="false">IF(ISBLANK(A54),"",CONCATENATE($BC$5,"-",MID($BC$3,3,2),"-M_",A54))</f>
        <v>PTUR-21-M_52021000000531</v>
      </c>
      <c r="T54" s="65" t="e">
        <f aca="false">IF(ISBLANK(B54),"",VLOOKUP(B54,$BI$2:$BJ$5,2,FALSE()))</f>
        <v>#N/A</v>
      </c>
      <c r="U54" s="66" t="str">
        <f aca="false">IF(ISBLANK(Q54),"ES",Q54)</f>
        <v>ES</v>
      </c>
      <c r="V54" s="64" t="n">
        <f aca="false">IF(ISBLANK(K54),"2",VLOOKUP(K54,$BG$2:$BH$3,2,FALSE()))</f>
        <v>2</v>
      </c>
      <c r="W54" s="66" t="str">
        <f aca="false">IF(ISBLANK(R54),"Sin observaciones",R54)</f>
        <v>Sin observaciones</v>
      </c>
      <c r="X54" s="64" t="n">
        <f aca="false">IF(ISERROR(VLOOKUP(J54,$BG$2:$BH$3,2,FALSE())),"",VLOOKUP(J54,$BG$2:$BH$3,2,FALSE()))</f>
        <v>1</v>
      </c>
      <c r="Z54" s="67"/>
    </row>
    <row r="55" customFormat="false" ht="264" hidden="false" customHeight="false" outlineLevel="0" collapsed="false">
      <c r="A55" s="54" t="s">
        <v>316</v>
      </c>
      <c r="B55" s="54" t="s">
        <v>126</v>
      </c>
      <c r="C55" s="54" t="s">
        <v>317</v>
      </c>
      <c r="D55" s="55" t="n">
        <v>1</v>
      </c>
      <c r="E55" s="56" t="n">
        <v>811.42</v>
      </c>
      <c r="F55" s="57" t="n">
        <v>53.08</v>
      </c>
      <c r="G55" s="56" t="n">
        <v>811.42</v>
      </c>
      <c r="H55" s="56" t="n">
        <v>53.08</v>
      </c>
      <c r="I55" s="58" t="n">
        <v>44264</v>
      </c>
      <c r="J55" s="54" t="s">
        <v>128</v>
      </c>
      <c r="K55" s="59" t="s">
        <v>129</v>
      </c>
      <c r="L55" s="60"/>
      <c r="M55" s="61"/>
      <c r="N55" s="61"/>
      <c r="O55" s="54" t="s">
        <v>318</v>
      </c>
      <c r="P55" s="54" t="s">
        <v>319</v>
      </c>
      <c r="Q55" s="73" t="s">
        <v>132</v>
      </c>
      <c r="R55" s="63"/>
      <c r="S55" s="64" t="str">
        <f aca="false">IF(ISBLANK(A55),"",CONCATENATE($BC$5,"-",MID($BC$3,3,2),"-M_",A55))</f>
        <v>PTUR-21-M_5202100000126 7</v>
      </c>
      <c r="T55" s="65" t="e">
        <f aca="false">IF(ISBLANK(B55),"",VLOOKUP(B55,$BI$2:$BJ$5,2,FALSE()))</f>
        <v>#N/A</v>
      </c>
      <c r="U55" s="66" t="str">
        <f aca="false">IF(ISBLANK(Q55),"ES",Q55)</f>
        <v>ES</v>
      </c>
      <c r="V55" s="64" t="n">
        <f aca="false">IF(ISBLANK(K55),"2",VLOOKUP(K55,$BG$2:$BH$3,2,FALSE()))</f>
        <v>2</v>
      </c>
      <c r="W55" s="66" t="str">
        <f aca="false">IF(ISBLANK(R55),"Sin observaciones",R55)</f>
        <v>Sin observaciones</v>
      </c>
      <c r="X55" s="64" t="n">
        <f aca="false">IF(ISERROR(VLOOKUP(J55,$BG$2:$BH$3,2,FALSE())),"",VLOOKUP(J55,$BG$2:$BH$3,2,FALSE()))</f>
        <v>1</v>
      </c>
      <c r="Z55" s="67"/>
    </row>
    <row r="56" customFormat="false" ht="264" hidden="false" customHeight="false" outlineLevel="0" collapsed="false">
      <c r="A56" s="54" t="s">
        <v>320</v>
      </c>
      <c r="B56" s="54" t="s">
        <v>126</v>
      </c>
      <c r="C56" s="54" t="s">
        <v>321</v>
      </c>
      <c r="D56" s="55" t="n">
        <v>1</v>
      </c>
      <c r="E56" s="56" t="n">
        <v>519.02</v>
      </c>
      <c r="F56" s="57" t="n">
        <v>33.95</v>
      </c>
      <c r="G56" s="56" t="n">
        <v>519.02</v>
      </c>
      <c r="H56" s="56" t="n">
        <v>33.95</v>
      </c>
      <c r="I56" s="58" t="n">
        <v>44264</v>
      </c>
      <c r="J56" s="54" t="s">
        <v>128</v>
      </c>
      <c r="K56" s="59" t="s">
        <v>129</v>
      </c>
      <c r="L56" s="60"/>
      <c r="M56" s="61"/>
      <c r="N56" s="61"/>
      <c r="O56" s="54" t="s">
        <v>318</v>
      </c>
      <c r="P56" s="54" t="s">
        <v>319</v>
      </c>
      <c r="Q56" s="73" t="s">
        <v>132</v>
      </c>
      <c r="R56" s="63"/>
      <c r="S56" s="64" t="str">
        <f aca="false">IF(ISBLANK(A56),"",CONCATENATE($BC$5,"-",MID($BC$3,3,2),"-M_",A56))</f>
        <v>PTUR-21-M_5202100000126 9</v>
      </c>
      <c r="T56" s="65" t="e">
        <f aca="false">IF(ISBLANK(B56),"",VLOOKUP(B56,$BI$2:$BJ$5,2,FALSE()))</f>
        <v>#N/A</v>
      </c>
      <c r="U56" s="66" t="str">
        <f aca="false">IF(ISBLANK(Q56),"ES",Q56)</f>
        <v>ES</v>
      </c>
      <c r="V56" s="64" t="n">
        <f aca="false">IF(ISBLANK(K56),"2",VLOOKUP(K56,$BG$2:$BH$3,2,FALSE()))</f>
        <v>2</v>
      </c>
      <c r="W56" s="66" t="str">
        <f aca="false">IF(ISBLANK(R56),"Sin observaciones",R56)</f>
        <v>Sin observaciones</v>
      </c>
      <c r="X56" s="64" t="n">
        <f aca="false">IF(ISERROR(VLOOKUP(J56,$BG$2:$BH$3,2,FALSE())),"",VLOOKUP(J56,$BG$2:$BH$3,2,FALSE()))</f>
        <v>1</v>
      </c>
      <c r="Z56" s="67"/>
    </row>
    <row r="57" customFormat="false" ht="105.6" hidden="false" customHeight="false" outlineLevel="0" collapsed="false">
      <c r="A57" s="54" t="s">
        <v>322</v>
      </c>
      <c r="B57" s="54" t="s">
        <v>126</v>
      </c>
      <c r="C57" s="54" t="s">
        <v>323</v>
      </c>
      <c r="D57" s="55" t="n">
        <v>12</v>
      </c>
      <c r="E57" s="56" t="n">
        <v>542.8</v>
      </c>
      <c r="F57" s="57" t="n">
        <v>0</v>
      </c>
      <c r="G57" s="56" t="n">
        <v>542.8</v>
      </c>
      <c r="H57" s="56" t="n">
        <v>0</v>
      </c>
      <c r="I57" s="58" t="n">
        <v>44256</v>
      </c>
      <c r="J57" s="54" t="s">
        <v>128</v>
      </c>
      <c r="K57" s="59" t="s">
        <v>129</v>
      </c>
      <c r="L57" s="60"/>
      <c r="M57" s="61"/>
      <c r="N57" s="61"/>
      <c r="O57" s="54" t="s">
        <v>324</v>
      </c>
      <c r="P57" s="54" t="s">
        <v>325</v>
      </c>
      <c r="Q57" s="73" t="s">
        <v>132</v>
      </c>
      <c r="R57" s="63"/>
      <c r="S57" s="64" t="str">
        <f aca="false">IF(ISBLANK(A57),"",CONCATENATE($BC$5,"-",MID($BC$3,3,2),"-M_",A57))</f>
        <v>PTUR-21-M_52021000000467</v>
      </c>
      <c r="T57" s="65" t="e">
        <f aca="false">IF(ISBLANK(B57),"",VLOOKUP(B57,$BI$2:$BJ$5,2,FALSE()))</f>
        <v>#N/A</v>
      </c>
      <c r="U57" s="66" t="str">
        <f aca="false">IF(ISBLANK(Q57),"ES",Q57)</f>
        <v>ES</v>
      </c>
      <c r="V57" s="64" t="n">
        <f aca="false">IF(ISBLANK(K57),"2",VLOOKUP(K57,$BG$2:$BH$3,2,FALSE()))</f>
        <v>2</v>
      </c>
      <c r="W57" s="66" t="str">
        <f aca="false">IF(ISBLANK(R57),"Sin observaciones",R57)</f>
        <v>Sin observaciones</v>
      </c>
      <c r="X57" s="64" t="n">
        <f aca="false">IF(ISERROR(VLOOKUP(J57,$BG$2:$BH$3,2,FALSE())),"",VLOOKUP(J57,$BG$2:$BH$3,2,FALSE()))</f>
        <v>1</v>
      </c>
      <c r="Z57" s="67"/>
    </row>
    <row r="58" customFormat="false" ht="237.6" hidden="false" customHeight="false" outlineLevel="0" collapsed="false">
      <c r="A58" s="54" t="s">
        <v>326</v>
      </c>
      <c r="B58" s="54" t="s">
        <v>126</v>
      </c>
      <c r="C58" s="54" t="s">
        <v>327</v>
      </c>
      <c r="D58" s="55" t="n">
        <v>12</v>
      </c>
      <c r="E58" s="56" t="n">
        <v>630.4</v>
      </c>
      <c r="F58" s="57" t="n">
        <v>0</v>
      </c>
      <c r="G58" s="56" t="n">
        <v>630.4</v>
      </c>
      <c r="H58" s="56" t="n">
        <v>0</v>
      </c>
      <c r="I58" s="58" t="n">
        <v>44242</v>
      </c>
      <c r="J58" s="54" t="s">
        <v>128</v>
      </c>
      <c r="K58" s="59" t="s">
        <v>129</v>
      </c>
      <c r="L58" s="60"/>
      <c r="M58" s="61"/>
      <c r="N58" s="61"/>
      <c r="O58" s="54" t="s">
        <v>328</v>
      </c>
      <c r="P58" s="54" t="s">
        <v>329</v>
      </c>
      <c r="Q58" s="73" t="s">
        <v>132</v>
      </c>
      <c r="R58" s="63"/>
      <c r="S58" s="64" t="str">
        <f aca="false">IF(ISBLANK(A58),"",CONCATENATE($BC$5,"-",MID($BC$3,3,2),"-M_",A58))</f>
        <v>PTUR-21-M_52021000000310</v>
      </c>
      <c r="T58" s="65" t="e">
        <f aca="false">IF(ISBLANK(B58),"",VLOOKUP(B58,$BI$2:$BJ$5,2,FALSE()))</f>
        <v>#N/A</v>
      </c>
      <c r="U58" s="66" t="str">
        <f aca="false">IF(ISBLANK(Q58),"ES",Q58)</f>
        <v>ES</v>
      </c>
      <c r="V58" s="64" t="n">
        <f aca="false">IF(ISBLANK(K58),"2",VLOOKUP(K58,$BG$2:$BH$3,2,FALSE()))</f>
        <v>2</v>
      </c>
      <c r="W58" s="66" t="str">
        <f aca="false">IF(ISBLANK(R58),"Sin observaciones",R58)</f>
        <v>Sin observaciones</v>
      </c>
      <c r="X58" s="64" t="n">
        <f aca="false">IF(ISERROR(VLOOKUP(J58,$BG$2:$BH$3,2,FALSE())),"",VLOOKUP(J58,$BG$2:$BH$3,2,FALSE()))</f>
        <v>1</v>
      </c>
      <c r="Z58" s="67"/>
    </row>
    <row r="59" customFormat="false" ht="26.4" hidden="false" customHeight="false" outlineLevel="0" collapsed="false">
      <c r="A59" s="54" t="s">
        <v>330</v>
      </c>
      <c r="B59" s="54" t="s">
        <v>126</v>
      </c>
      <c r="C59" s="54" t="s">
        <v>331</v>
      </c>
      <c r="D59" s="55" t="n">
        <v>0.18</v>
      </c>
      <c r="E59" s="56" t="n">
        <v>731.4</v>
      </c>
      <c r="F59" s="57" t="n">
        <v>47.85</v>
      </c>
      <c r="G59" s="56" t="n">
        <v>731.4</v>
      </c>
      <c r="H59" s="56" t="n">
        <v>47.85</v>
      </c>
      <c r="I59" s="58" t="n">
        <v>44265</v>
      </c>
      <c r="J59" s="54" t="s">
        <v>128</v>
      </c>
      <c r="K59" s="59" t="s">
        <v>129</v>
      </c>
      <c r="L59" s="60"/>
      <c r="M59" s="61"/>
      <c r="N59" s="61"/>
      <c r="O59" s="54" t="s">
        <v>332</v>
      </c>
      <c r="P59" s="54" t="s">
        <v>333</v>
      </c>
      <c r="Q59" s="73" t="s">
        <v>132</v>
      </c>
      <c r="R59" s="63"/>
      <c r="S59" s="64" t="str">
        <f aca="false">IF(ISBLANK(A59),"",CONCATENATE($BC$5,"-",MID($BC$3,3,2),"-M_",A59))</f>
        <v>PTUR-21-M_52021000000560</v>
      </c>
      <c r="T59" s="65" t="e">
        <f aca="false">IF(ISBLANK(B59),"",VLOOKUP(B59,$BI$2:$BJ$5,2,FALSE()))</f>
        <v>#N/A</v>
      </c>
      <c r="U59" s="66" t="str">
        <f aca="false">IF(ISBLANK(Q59),"ES",Q59)</f>
        <v>ES</v>
      </c>
      <c r="V59" s="64" t="n">
        <f aca="false">IF(ISBLANK(K59),"2",VLOOKUP(K59,$BG$2:$BH$3,2,FALSE()))</f>
        <v>2</v>
      </c>
      <c r="W59" s="66" t="str">
        <f aca="false">IF(ISBLANK(R59),"Sin observaciones",R59)</f>
        <v>Sin observaciones</v>
      </c>
      <c r="X59" s="64" t="n">
        <f aca="false">IF(ISERROR(VLOOKUP(J59,$BG$2:$BH$3,2,FALSE())),"",VLOOKUP(J59,$BG$2:$BH$3,2,FALSE()))</f>
        <v>1</v>
      </c>
      <c r="Z59" s="67"/>
    </row>
    <row r="60" customFormat="false" ht="39.6" hidden="false" customHeight="false" outlineLevel="0" collapsed="false">
      <c r="A60" s="54" t="s">
        <v>334</v>
      </c>
      <c r="B60" s="54" t="s">
        <v>126</v>
      </c>
      <c r="C60" s="54" t="s">
        <v>335</v>
      </c>
      <c r="D60" s="55" t="n">
        <v>0.18</v>
      </c>
      <c r="E60" s="56" t="n">
        <v>731.4</v>
      </c>
      <c r="F60" s="57" t="n">
        <v>47.85</v>
      </c>
      <c r="G60" s="56" t="n">
        <v>731.4</v>
      </c>
      <c r="H60" s="56" t="n">
        <v>47.85</v>
      </c>
      <c r="I60" s="58" t="n">
        <v>44265</v>
      </c>
      <c r="J60" s="54" t="s">
        <v>128</v>
      </c>
      <c r="K60" s="59" t="s">
        <v>129</v>
      </c>
      <c r="L60" s="60"/>
      <c r="M60" s="61"/>
      <c r="N60" s="61"/>
      <c r="O60" s="54" t="s">
        <v>332</v>
      </c>
      <c r="P60" s="54" t="s">
        <v>333</v>
      </c>
      <c r="Q60" s="73" t="s">
        <v>132</v>
      </c>
      <c r="R60" s="63"/>
      <c r="S60" s="64" t="str">
        <f aca="false">IF(ISBLANK(A60),"",CONCATENATE($BC$5,"-",MID($BC$3,3,2),"-M_",A60))</f>
        <v>PTUR-21-M_52021000000561</v>
      </c>
      <c r="T60" s="65" t="e">
        <f aca="false">IF(ISBLANK(B60),"",VLOOKUP(B60,$BI$2:$BJ$5,2,FALSE()))</f>
        <v>#N/A</v>
      </c>
      <c r="U60" s="66" t="str">
        <f aca="false">IF(ISBLANK(Q60),"ES",Q60)</f>
        <v>ES</v>
      </c>
      <c r="V60" s="64" t="n">
        <f aca="false">IF(ISBLANK(K60),"2",VLOOKUP(K60,$BG$2:$BH$3,2,FALSE()))</f>
        <v>2</v>
      </c>
      <c r="W60" s="66" t="str">
        <f aca="false">IF(ISBLANK(R60),"Sin observaciones",R60)</f>
        <v>Sin observaciones</v>
      </c>
      <c r="X60" s="64" t="n">
        <f aca="false">IF(ISERROR(VLOOKUP(J60,$BG$2:$BH$3,2,FALSE())),"",VLOOKUP(J60,$BG$2:$BH$3,2,FALSE()))</f>
        <v>1</v>
      </c>
      <c r="Z60" s="67"/>
    </row>
    <row r="61" customFormat="false" ht="171.6" hidden="false" customHeight="false" outlineLevel="0" collapsed="false">
      <c r="A61" s="54" t="s">
        <v>336</v>
      </c>
      <c r="B61" s="54" t="s">
        <v>126</v>
      </c>
      <c r="C61" s="54" t="s">
        <v>337</v>
      </c>
      <c r="D61" s="55" t="n">
        <v>1</v>
      </c>
      <c r="E61" s="56" t="n">
        <v>1979.5</v>
      </c>
      <c r="F61" s="57" t="n">
        <v>129.5</v>
      </c>
      <c r="G61" s="56" t="n">
        <v>1979.5</v>
      </c>
      <c r="H61" s="56" t="n">
        <v>129.5</v>
      </c>
      <c r="I61" s="58" t="n">
        <v>44244</v>
      </c>
      <c r="J61" s="54" t="s">
        <v>128</v>
      </c>
      <c r="K61" s="59" t="s">
        <v>129</v>
      </c>
      <c r="L61" s="60"/>
      <c r="M61" s="61"/>
      <c r="N61" s="61"/>
      <c r="O61" s="54" t="s">
        <v>338</v>
      </c>
      <c r="P61" s="54" t="s">
        <v>339</v>
      </c>
      <c r="Q61" s="73" t="s">
        <v>132</v>
      </c>
      <c r="R61" s="63"/>
      <c r="S61" s="64" t="str">
        <f aca="false">IF(ISBLANK(A61),"",CONCATENATE($BC$5,"-",MID($BC$3,3,2),"-M_",A61))</f>
        <v>PTUR-21-M_52021000000345</v>
      </c>
      <c r="T61" s="65" t="e">
        <f aca="false">IF(ISBLANK(B61),"",VLOOKUP(B61,$BI$2:$BJ$5,2,FALSE()))</f>
        <v>#N/A</v>
      </c>
      <c r="U61" s="66" t="str">
        <f aca="false">IF(ISBLANK(Q61),"ES",Q61)</f>
        <v>ES</v>
      </c>
      <c r="V61" s="64" t="n">
        <f aca="false">IF(ISBLANK(K61),"2",VLOOKUP(K61,$BG$2:$BH$3,2,FALSE()))</f>
        <v>2</v>
      </c>
      <c r="W61" s="66" t="str">
        <f aca="false">IF(ISBLANK(R61),"Sin observaciones",R61)</f>
        <v>Sin observaciones</v>
      </c>
      <c r="X61" s="64" t="n">
        <f aca="false">IF(ISERROR(VLOOKUP(J61,$BG$2:$BH$3,2,FALSE())),"",VLOOKUP(J61,$BG$2:$BH$3,2,FALSE()))</f>
        <v>1</v>
      </c>
      <c r="Z61" s="67"/>
    </row>
    <row r="62" customFormat="false" ht="39.6" hidden="false" customHeight="false" outlineLevel="0" collapsed="false">
      <c r="A62" s="54" t="s">
        <v>340</v>
      </c>
      <c r="B62" s="54" t="s">
        <v>126</v>
      </c>
      <c r="C62" s="54" t="s">
        <v>341</v>
      </c>
      <c r="D62" s="55" t="n">
        <v>0.03</v>
      </c>
      <c r="E62" s="56" t="n">
        <v>14999</v>
      </c>
      <c r="F62" s="57" t="n">
        <v>0</v>
      </c>
      <c r="G62" s="56" t="n">
        <v>14999</v>
      </c>
      <c r="H62" s="56" t="n">
        <v>0</v>
      </c>
      <c r="I62" s="58" t="n">
        <v>44264</v>
      </c>
      <c r="J62" s="54" t="s">
        <v>128</v>
      </c>
      <c r="K62" s="59" t="s">
        <v>129</v>
      </c>
      <c r="L62" s="60"/>
      <c r="M62" s="61"/>
      <c r="N62" s="61"/>
      <c r="O62" s="54" t="s">
        <v>342</v>
      </c>
      <c r="P62" s="54" t="s">
        <v>343</v>
      </c>
      <c r="Q62" s="73" t="s">
        <v>132</v>
      </c>
      <c r="R62" s="63"/>
      <c r="S62" s="64" t="str">
        <f aca="false">IF(ISBLANK(A62),"",CONCATENATE($BC$5,"-",MID($BC$3,3,2),"-M_",A62))</f>
        <v>PTUR-21-M_52021000000528</v>
      </c>
      <c r="T62" s="65" t="e">
        <f aca="false">IF(ISBLANK(B62),"",VLOOKUP(B62,$BI$2:$BJ$5,2,FALSE()))</f>
        <v>#N/A</v>
      </c>
      <c r="U62" s="66" t="str">
        <f aca="false">IF(ISBLANK(Q62),"ES",Q62)</f>
        <v>ES</v>
      </c>
      <c r="V62" s="64" t="n">
        <f aca="false">IF(ISBLANK(K62),"2",VLOOKUP(K62,$BG$2:$BH$3,2,FALSE()))</f>
        <v>2</v>
      </c>
      <c r="W62" s="66" t="str">
        <f aca="false">IF(ISBLANK(R62),"Sin observaciones",R62)</f>
        <v>Sin observaciones</v>
      </c>
      <c r="X62" s="64" t="n">
        <f aca="false">IF(ISERROR(VLOOKUP(J62,$BG$2:$BH$3,2,FALSE())),"",VLOOKUP(J62,$BG$2:$BH$3,2,FALSE()))</f>
        <v>1</v>
      </c>
      <c r="Z62" s="67"/>
    </row>
    <row r="63" customFormat="false" ht="26.4" hidden="false" customHeight="false" outlineLevel="0" collapsed="false">
      <c r="A63" s="54" t="s">
        <v>344</v>
      </c>
      <c r="B63" s="54" t="s">
        <v>126</v>
      </c>
      <c r="C63" s="54" t="s">
        <v>345</v>
      </c>
      <c r="D63" s="55" t="n">
        <v>1</v>
      </c>
      <c r="E63" s="56" t="n">
        <v>2</v>
      </c>
      <c r="F63" s="57" t="n">
        <v>0.13</v>
      </c>
      <c r="G63" s="56" t="n">
        <v>2</v>
      </c>
      <c r="H63" s="56" t="n">
        <v>0.13</v>
      </c>
      <c r="I63" s="58" t="n">
        <v>44244</v>
      </c>
      <c r="J63" s="54" t="s">
        <v>128</v>
      </c>
      <c r="K63" s="59" t="s">
        <v>129</v>
      </c>
      <c r="L63" s="60"/>
      <c r="M63" s="61"/>
      <c r="N63" s="61"/>
      <c r="O63" s="54" t="s">
        <v>346</v>
      </c>
      <c r="P63" s="54" t="s">
        <v>347</v>
      </c>
      <c r="Q63" s="73" t="s">
        <v>132</v>
      </c>
      <c r="R63" s="63"/>
      <c r="S63" s="64" t="str">
        <f aca="false">IF(ISBLANK(A63),"",CONCATENATE($BC$5,"-",MID($BC$3,3,2),"-M_",A63))</f>
        <v>PTUR-21-M_52021000000341</v>
      </c>
      <c r="T63" s="65" t="e">
        <f aca="false">IF(ISBLANK(B63),"",VLOOKUP(B63,$BI$2:$BJ$5,2,FALSE()))</f>
        <v>#N/A</v>
      </c>
      <c r="U63" s="66" t="str">
        <f aca="false">IF(ISBLANK(Q63),"ES",Q63)</f>
        <v>ES</v>
      </c>
      <c r="V63" s="64" t="n">
        <f aca="false">IF(ISBLANK(K63),"2",VLOOKUP(K63,$BG$2:$BH$3,2,FALSE()))</f>
        <v>2</v>
      </c>
      <c r="W63" s="66" t="str">
        <f aca="false">IF(ISBLANK(R63),"Sin observaciones",R63)</f>
        <v>Sin observaciones</v>
      </c>
      <c r="X63" s="64" t="n">
        <f aca="false">IF(ISERROR(VLOOKUP(J63,$BG$2:$BH$3,2,FALSE())),"",VLOOKUP(J63,$BG$2:$BH$3,2,FALSE()))</f>
        <v>1</v>
      </c>
      <c r="Z63" s="67"/>
    </row>
    <row r="64" customFormat="false" ht="26.4" hidden="false" customHeight="false" outlineLevel="0" collapsed="false">
      <c r="A64" s="54" t="s">
        <v>348</v>
      </c>
      <c r="B64" s="54" t="s">
        <v>143</v>
      </c>
      <c r="C64" s="54" t="s">
        <v>349</v>
      </c>
      <c r="D64" s="55" t="n">
        <v>1</v>
      </c>
      <c r="E64" s="56" t="n">
        <v>273.7</v>
      </c>
      <c r="F64" s="57" t="n">
        <v>0</v>
      </c>
      <c r="G64" s="56" t="n">
        <v>273.7</v>
      </c>
      <c r="H64" s="56" t="n">
        <v>0</v>
      </c>
      <c r="I64" s="58" t="n">
        <v>44263</v>
      </c>
      <c r="J64" s="54" t="s">
        <v>128</v>
      </c>
      <c r="K64" s="59" t="s">
        <v>129</v>
      </c>
      <c r="L64" s="60"/>
      <c r="M64" s="61"/>
      <c r="N64" s="61"/>
      <c r="O64" s="54" t="s">
        <v>346</v>
      </c>
      <c r="P64" s="54" t="s">
        <v>347</v>
      </c>
      <c r="Q64" s="73" t="s">
        <v>132</v>
      </c>
      <c r="R64" s="63"/>
      <c r="S64" s="64" t="str">
        <f aca="false">IF(ISBLANK(A64),"",CONCATENATE($BC$5,"-",MID($BC$3,3,2),"-M_",A64))</f>
        <v>PTUR-21-M_52021000000408</v>
      </c>
      <c r="T64" s="65" t="str">
        <f aca="false">IF(ISBLANK(B64),"",VLOOKUP(B64,$BI$2:$BJ$5,2,FALSE()))</f>
        <v>C</v>
      </c>
      <c r="U64" s="66" t="str">
        <f aca="false">IF(ISBLANK(Q64),"ES",Q64)</f>
        <v>ES</v>
      </c>
      <c r="V64" s="64" t="n">
        <f aca="false">IF(ISBLANK(K64),"2",VLOOKUP(K64,$BG$2:$BH$3,2,FALSE()))</f>
        <v>2</v>
      </c>
      <c r="W64" s="66" t="str">
        <f aca="false">IF(ISBLANK(R64),"Sin observaciones",R64)</f>
        <v>Sin observaciones</v>
      </c>
      <c r="X64" s="64" t="n">
        <f aca="false">IF(ISERROR(VLOOKUP(J64,$BG$2:$BH$3,2,FALSE())),"",VLOOKUP(J64,$BG$2:$BH$3,2,FALSE()))</f>
        <v>1</v>
      </c>
      <c r="Z64" s="67"/>
    </row>
    <row r="65" customFormat="false" ht="26.4" hidden="false" customHeight="false" outlineLevel="0" collapsed="false">
      <c r="A65" s="54" t="s">
        <v>350</v>
      </c>
      <c r="B65" s="54" t="s">
        <v>143</v>
      </c>
      <c r="C65" s="54" t="s">
        <v>351</v>
      </c>
      <c r="D65" s="55" t="n">
        <v>1</v>
      </c>
      <c r="E65" s="56" t="n">
        <v>348.13</v>
      </c>
      <c r="F65" s="57" t="n">
        <v>0</v>
      </c>
      <c r="G65" s="56" t="n">
        <v>348.13</v>
      </c>
      <c r="H65" s="56" t="n">
        <v>0</v>
      </c>
      <c r="I65" s="58" t="n">
        <v>44263</v>
      </c>
      <c r="J65" s="54" t="s">
        <v>128</v>
      </c>
      <c r="K65" s="59" t="s">
        <v>129</v>
      </c>
      <c r="L65" s="60"/>
      <c r="M65" s="61"/>
      <c r="N65" s="61"/>
      <c r="O65" s="54" t="s">
        <v>346</v>
      </c>
      <c r="P65" s="54" t="s">
        <v>347</v>
      </c>
      <c r="Q65" s="73" t="s">
        <v>132</v>
      </c>
      <c r="R65" s="63"/>
      <c r="S65" s="64" t="str">
        <f aca="false">IF(ISBLANK(A65),"",CONCATENATE($BC$5,"-",MID($BC$3,3,2),"-M_",A65))</f>
        <v>PTUR-21-M_52021000000409</v>
      </c>
      <c r="T65" s="65" t="str">
        <f aca="false">IF(ISBLANK(B65),"",VLOOKUP(B65,$BI$2:$BJ$5,2,FALSE()))</f>
        <v>C</v>
      </c>
      <c r="U65" s="66" t="str">
        <f aca="false">IF(ISBLANK(Q65),"ES",Q65)</f>
        <v>ES</v>
      </c>
      <c r="V65" s="64" t="n">
        <f aca="false">IF(ISBLANK(K65),"2",VLOOKUP(K65,$BG$2:$BH$3,2,FALSE()))</f>
        <v>2</v>
      </c>
      <c r="W65" s="66" t="str">
        <f aca="false">IF(ISBLANK(R65),"Sin observaciones",R65)</f>
        <v>Sin observaciones</v>
      </c>
      <c r="X65" s="64" t="n">
        <f aca="false">IF(ISERROR(VLOOKUP(J65,$BG$2:$BH$3,2,FALSE())),"",VLOOKUP(J65,$BG$2:$BH$3,2,FALSE()))</f>
        <v>1</v>
      </c>
      <c r="Z65" s="67"/>
    </row>
    <row r="66" customFormat="false" ht="26.4" hidden="false" customHeight="false" outlineLevel="0" collapsed="false">
      <c r="A66" s="54" t="s">
        <v>352</v>
      </c>
      <c r="B66" s="54" t="s">
        <v>126</v>
      </c>
      <c r="C66" s="54" t="s">
        <v>353</v>
      </c>
      <c r="D66" s="55" t="n">
        <v>1</v>
      </c>
      <c r="E66" s="56" t="n">
        <v>11.66</v>
      </c>
      <c r="F66" s="57" t="n">
        <v>0.76</v>
      </c>
      <c r="G66" s="56" t="n">
        <v>11.66</v>
      </c>
      <c r="H66" s="56" t="n">
        <v>0.76</v>
      </c>
      <c r="I66" s="58" t="n">
        <v>44267</v>
      </c>
      <c r="J66" s="54" t="s">
        <v>128</v>
      </c>
      <c r="K66" s="59" t="s">
        <v>129</v>
      </c>
      <c r="L66" s="60"/>
      <c r="M66" s="61"/>
      <c r="N66" s="61"/>
      <c r="O66" s="54" t="s">
        <v>346</v>
      </c>
      <c r="P66" s="54" t="s">
        <v>347</v>
      </c>
      <c r="Q66" s="73" t="s">
        <v>132</v>
      </c>
      <c r="R66" s="63"/>
      <c r="S66" s="64" t="str">
        <f aca="false">IF(ISBLANK(A66),"",CONCATENATE($BC$5,"-",MID($BC$3,3,2),"-M_",A66))</f>
        <v>PTUR-21-M_52021000000842</v>
      </c>
      <c r="T66" s="65" t="e">
        <f aca="false">IF(ISBLANK(B66),"",VLOOKUP(B66,$BI$2:$BJ$5,2,FALSE()))</f>
        <v>#N/A</v>
      </c>
      <c r="U66" s="66" t="str">
        <f aca="false">IF(ISBLANK(Q66),"ES",Q66)</f>
        <v>ES</v>
      </c>
      <c r="V66" s="64" t="n">
        <f aca="false">IF(ISBLANK(K66),"2",VLOOKUP(K66,$BG$2:$BH$3,2,FALSE()))</f>
        <v>2</v>
      </c>
      <c r="W66" s="66" t="str">
        <f aca="false">IF(ISBLANK(R66),"Sin observaciones",R66)</f>
        <v>Sin observaciones</v>
      </c>
      <c r="X66" s="64" t="n">
        <f aca="false">IF(ISERROR(VLOOKUP(J66,$BG$2:$BH$3,2,FALSE())),"",VLOOKUP(J66,$BG$2:$BH$3,2,FALSE()))</f>
        <v>1</v>
      </c>
      <c r="Z66" s="67"/>
    </row>
    <row r="67" customFormat="false" ht="26.4" hidden="false" customHeight="false" outlineLevel="0" collapsed="false">
      <c r="A67" s="54" t="s">
        <v>354</v>
      </c>
      <c r="B67" s="54" t="s">
        <v>126</v>
      </c>
      <c r="C67" s="54" t="s">
        <v>355</v>
      </c>
      <c r="D67" s="55" t="n">
        <v>1</v>
      </c>
      <c r="E67" s="56" t="n">
        <v>19</v>
      </c>
      <c r="F67" s="57" t="n">
        <v>1.24</v>
      </c>
      <c r="G67" s="56" t="n">
        <v>19</v>
      </c>
      <c r="H67" s="56" t="n">
        <v>1.24</v>
      </c>
      <c r="I67" s="58" t="n">
        <v>44307</v>
      </c>
      <c r="J67" s="54" t="s">
        <v>128</v>
      </c>
      <c r="K67" s="59" t="s">
        <v>129</v>
      </c>
      <c r="L67" s="60"/>
      <c r="M67" s="61"/>
      <c r="N67" s="61"/>
      <c r="O67" s="54" t="s">
        <v>346</v>
      </c>
      <c r="P67" s="54" t="s">
        <v>347</v>
      </c>
      <c r="Q67" s="73" t="s">
        <v>132</v>
      </c>
      <c r="R67" s="63"/>
      <c r="S67" s="64" t="str">
        <f aca="false">IF(ISBLANK(A67),"",CONCATENATE($BC$5,"-",MID($BC$3,3,2),"-M_",A67))</f>
        <v>PTUR-21-M_5202100000122 7</v>
      </c>
      <c r="T67" s="65" t="e">
        <f aca="false">IF(ISBLANK(B67),"",VLOOKUP(B67,$BI$2:$BJ$5,2,FALSE()))</f>
        <v>#N/A</v>
      </c>
      <c r="U67" s="66" t="str">
        <f aca="false">IF(ISBLANK(Q67),"ES",Q67)</f>
        <v>ES</v>
      </c>
      <c r="V67" s="64" t="n">
        <f aca="false">IF(ISBLANK(K67),"2",VLOOKUP(K67,$BG$2:$BH$3,2,FALSE()))</f>
        <v>2</v>
      </c>
      <c r="W67" s="66" t="str">
        <f aca="false">IF(ISBLANK(R67),"Sin observaciones",R67)</f>
        <v>Sin observaciones</v>
      </c>
      <c r="X67" s="64" t="n">
        <f aca="false">IF(ISERROR(VLOOKUP(J67,$BG$2:$BH$3,2,FALSE())),"",VLOOKUP(J67,$BG$2:$BH$3,2,FALSE()))</f>
        <v>1</v>
      </c>
      <c r="Z67" s="67"/>
    </row>
    <row r="68" customFormat="false" ht="39.6" hidden="false" customHeight="false" outlineLevel="0" collapsed="false">
      <c r="A68" s="54" t="s">
        <v>356</v>
      </c>
      <c r="B68" s="54" t="s">
        <v>126</v>
      </c>
      <c r="C68" s="54" t="s">
        <v>357</v>
      </c>
      <c r="D68" s="55" t="n">
        <v>12</v>
      </c>
      <c r="E68" s="56" t="n">
        <v>13000</v>
      </c>
      <c r="F68" s="57" t="n">
        <v>0</v>
      </c>
      <c r="G68" s="56" t="n">
        <v>13000</v>
      </c>
      <c r="H68" s="56" t="n">
        <v>0</v>
      </c>
      <c r="I68" s="58" t="n">
        <v>44301</v>
      </c>
      <c r="J68" s="54" t="s">
        <v>128</v>
      </c>
      <c r="K68" s="59" t="s">
        <v>129</v>
      </c>
      <c r="L68" s="60"/>
      <c r="M68" s="61"/>
      <c r="N68" s="61"/>
      <c r="O68" s="54" t="s">
        <v>358</v>
      </c>
      <c r="P68" s="54" t="s">
        <v>359</v>
      </c>
      <c r="Q68" s="73" t="s">
        <v>132</v>
      </c>
      <c r="R68" s="63"/>
      <c r="S68" s="64" t="str">
        <f aca="false">IF(ISBLANK(A68),"",CONCATENATE($BC$5,"-",MID($BC$3,3,2),"-M_",A68))</f>
        <v>PTUR-21-M_5202100000109 9</v>
      </c>
      <c r="T68" s="65" t="e">
        <f aca="false">IF(ISBLANK(B68),"",VLOOKUP(B68,$BI$2:$BJ$5,2,FALSE()))</f>
        <v>#N/A</v>
      </c>
      <c r="U68" s="66" t="str">
        <f aca="false">IF(ISBLANK(Q68),"ES",Q68)</f>
        <v>ES</v>
      </c>
      <c r="V68" s="64" t="n">
        <f aca="false">IF(ISBLANK(K68),"2",VLOOKUP(K68,$BG$2:$BH$3,2,FALSE()))</f>
        <v>2</v>
      </c>
      <c r="W68" s="66" t="str">
        <f aca="false">IF(ISBLANK(R68),"Sin observaciones",R68)</f>
        <v>Sin observaciones</v>
      </c>
      <c r="X68" s="64" t="n">
        <f aca="false">IF(ISERROR(VLOOKUP(J68,$BG$2:$BH$3,2,FALSE())),"",VLOOKUP(J68,$BG$2:$BH$3,2,FALSE()))</f>
        <v>1</v>
      </c>
      <c r="Z68" s="67"/>
    </row>
    <row r="69" customFormat="false" ht="92.4" hidden="false" customHeight="false" outlineLevel="0" collapsed="false">
      <c r="A69" s="54" t="s">
        <v>360</v>
      </c>
      <c r="B69" s="54" t="s">
        <v>126</v>
      </c>
      <c r="C69" s="54" t="s">
        <v>361</v>
      </c>
      <c r="D69" s="55" t="n">
        <v>1</v>
      </c>
      <c r="E69" s="56" t="n">
        <v>368.02</v>
      </c>
      <c r="F69" s="57" t="n">
        <v>24.08</v>
      </c>
      <c r="G69" s="56" t="n">
        <v>368.02</v>
      </c>
      <c r="H69" s="56" t="n">
        <v>24.08</v>
      </c>
      <c r="I69" s="58" t="n">
        <v>44244</v>
      </c>
      <c r="J69" s="54" t="s">
        <v>128</v>
      </c>
      <c r="K69" s="59" t="s">
        <v>129</v>
      </c>
      <c r="L69" s="60"/>
      <c r="M69" s="61"/>
      <c r="N69" s="61"/>
      <c r="O69" s="54" t="s">
        <v>362</v>
      </c>
      <c r="P69" s="54" t="s">
        <v>363</v>
      </c>
      <c r="Q69" s="73" t="s">
        <v>132</v>
      </c>
      <c r="R69" s="63"/>
      <c r="S69" s="64" t="str">
        <f aca="false">IF(ISBLANK(A69),"",CONCATENATE($BC$5,"-",MID($BC$3,3,2),"-M_",A69))</f>
        <v>PTUR-21-M_52021000000334</v>
      </c>
      <c r="T69" s="65" t="e">
        <f aca="false">IF(ISBLANK(B69),"",VLOOKUP(B69,$BI$2:$BJ$5,2,FALSE()))</f>
        <v>#N/A</v>
      </c>
      <c r="U69" s="66" t="str">
        <f aca="false">IF(ISBLANK(Q69),"ES",Q69)</f>
        <v>ES</v>
      </c>
      <c r="V69" s="64" t="n">
        <f aca="false">IF(ISBLANK(K69),"2",VLOOKUP(K69,$BG$2:$BH$3,2,FALSE()))</f>
        <v>2</v>
      </c>
      <c r="W69" s="66" t="str">
        <f aca="false">IF(ISBLANK(R69),"Sin observaciones",R69)</f>
        <v>Sin observaciones</v>
      </c>
      <c r="X69" s="64" t="n">
        <f aca="false">IF(ISERROR(VLOOKUP(J69,$BG$2:$BH$3,2,FALSE())),"",VLOOKUP(J69,$BG$2:$BH$3,2,FALSE()))</f>
        <v>1</v>
      </c>
      <c r="Z69" s="67"/>
    </row>
    <row r="70" customFormat="false" ht="92.4" hidden="false" customHeight="false" outlineLevel="0" collapsed="false">
      <c r="A70" s="54" t="s">
        <v>364</v>
      </c>
      <c r="B70" s="54" t="s">
        <v>126</v>
      </c>
      <c r="C70" s="54" t="s">
        <v>365</v>
      </c>
      <c r="D70" s="55" t="n">
        <v>1</v>
      </c>
      <c r="E70" s="56" t="n">
        <v>368.02</v>
      </c>
      <c r="F70" s="57" t="n">
        <v>24.08</v>
      </c>
      <c r="G70" s="56" t="n">
        <v>368.02</v>
      </c>
      <c r="H70" s="56" t="n">
        <v>24.08</v>
      </c>
      <c r="I70" s="58" t="n">
        <v>44244</v>
      </c>
      <c r="J70" s="54" t="s">
        <v>128</v>
      </c>
      <c r="K70" s="59" t="s">
        <v>129</v>
      </c>
      <c r="L70" s="60"/>
      <c r="M70" s="61"/>
      <c r="N70" s="61"/>
      <c r="O70" s="54" t="s">
        <v>362</v>
      </c>
      <c r="P70" s="54" t="s">
        <v>363</v>
      </c>
      <c r="Q70" s="73" t="s">
        <v>132</v>
      </c>
      <c r="R70" s="63"/>
      <c r="S70" s="64" t="str">
        <f aca="false">IF(ISBLANK(A70),"",CONCATENATE($BC$5,"-",MID($BC$3,3,2),"-M_",A70))</f>
        <v>PTUR-21-M_52021000000335</v>
      </c>
      <c r="T70" s="65" t="e">
        <f aca="false">IF(ISBLANK(B70),"",VLOOKUP(B70,$BI$2:$BJ$5,2,FALSE()))</f>
        <v>#N/A</v>
      </c>
      <c r="U70" s="66" t="str">
        <f aca="false">IF(ISBLANK(Q70),"ES",Q70)</f>
        <v>ES</v>
      </c>
      <c r="V70" s="64" t="n">
        <f aca="false">IF(ISBLANK(K70),"2",VLOOKUP(K70,$BG$2:$BH$3,2,FALSE()))</f>
        <v>2</v>
      </c>
      <c r="W70" s="66" t="str">
        <f aca="false">IF(ISBLANK(R70),"Sin observaciones",R70)</f>
        <v>Sin observaciones</v>
      </c>
      <c r="X70" s="64" t="n">
        <f aca="false">IF(ISERROR(VLOOKUP(J70,$BG$2:$BH$3,2,FALSE())),"",VLOOKUP(J70,$BG$2:$BH$3,2,FALSE()))</f>
        <v>1</v>
      </c>
      <c r="Z70" s="67"/>
    </row>
    <row r="71" customFormat="false" ht="92.4" hidden="false" customHeight="false" outlineLevel="0" collapsed="false">
      <c r="A71" s="54" t="s">
        <v>366</v>
      </c>
      <c r="B71" s="54" t="s">
        <v>126</v>
      </c>
      <c r="C71" s="54" t="s">
        <v>367</v>
      </c>
      <c r="D71" s="55" t="n">
        <v>1</v>
      </c>
      <c r="E71" s="56" t="n">
        <v>368.02</v>
      </c>
      <c r="F71" s="57" t="n">
        <v>24.08</v>
      </c>
      <c r="G71" s="56" t="n">
        <v>368.02</v>
      </c>
      <c r="H71" s="56" t="n">
        <v>24.08</v>
      </c>
      <c r="I71" s="58" t="n">
        <v>44267</v>
      </c>
      <c r="J71" s="54" t="s">
        <v>128</v>
      </c>
      <c r="K71" s="59" t="s">
        <v>129</v>
      </c>
      <c r="L71" s="60"/>
      <c r="M71" s="61"/>
      <c r="N71" s="61"/>
      <c r="O71" s="54" t="s">
        <v>362</v>
      </c>
      <c r="P71" s="54" t="s">
        <v>363</v>
      </c>
      <c r="Q71" s="73" t="s">
        <v>132</v>
      </c>
      <c r="R71" s="63"/>
      <c r="S71" s="64" t="str">
        <f aca="false">IF(ISBLANK(A71),"",CONCATENATE($BC$5,"-",MID($BC$3,3,2),"-M_",A71))</f>
        <v>PTUR-21-M_52021000000837</v>
      </c>
      <c r="T71" s="65" t="e">
        <f aca="false">IF(ISBLANK(B71),"",VLOOKUP(B71,$BI$2:$BJ$5,2,FALSE()))</f>
        <v>#N/A</v>
      </c>
      <c r="U71" s="66" t="str">
        <f aca="false">IF(ISBLANK(Q71),"ES",Q71)</f>
        <v>ES</v>
      </c>
      <c r="V71" s="64" t="n">
        <f aca="false">IF(ISBLANK(K71),"2",VLOOKUP(K71,$BG$2:$BH$3,2,FALSE()))</f>
        <v>2</v>
      </c>
      <c r="W71" s="66" t="str">
        <f aca="false">IF(ISBLANK(R71),"Sin observaciones",R71)</f>
        <v>Sin observaciones</v>
      </c>
      <c r="X71" s="64" t="n">
        <f aca="false">IF(ISERROR(VLOOKUP(J71,$BG$2:$BH$3,2,FALSE())),"",VLOOKUP(J71,$BG$2:$BH$3,2,FALSE()))</f>
        <v>1</v>
      </c>
      <c r="Z71" s="67"/>
    </row>
    <row r="72" customFormat="false" ht="92.4" hidden="false" customHeight="false" outlineLevel="0" collapsed="false">
      <c r="A72" s="54" t="s">
        <v>368</v>
      </c>
      <c r="B72" s="54" t="s">
        <v>126</v>
      </c>
      <c r="C72" s="54" t="s">
        <v>369</v>
      </c>
      <c r="D72" s="55" t="n">
        <v>1</v>
      </c>
      <c r="E72" s="56" t="n">
        <v>368.02</v>
      </c>
      <c r="F72" s="57" t="n">
        <v>24.08</v>
      </c>
      <c r="G72" s="56" t="n">
        <v>368.02</v>
      </c>
      <c r="H72" s="56" t="n">
        <v>24.08</v>
      </c>
      <c r="I72" s="58" t="n">
        <v>44301</v>
      </c>
      <c r="J72" s="54" t="s">
        <v>128</v>
      </c>
      <c r="K72" s="59" t="s">
        <v>129</v>
      </c>
      <c r="L72" s="60"/>
      <c r="M72" s="61"/>
      <c r="N72" s="61"/>
      <c r="O72" s="54" t="s">
        <v>362</v>
      </c>
      <c r="P72" s="54" t="s">
        <v>363</v>
      </c>
      <c r="Q72" s="73" t="s">
        <v>132</v>
      </c>
      <c r="R72" s="63"/>
      <c r="S72" s="64" t="str">
        <f aca="false">IF(ISBLANK(A72),"",CONCATENATE($BC$5,"-",MID($BC$3,3,2),"-M_",A72))</f>
        <v>PTUR-21-M_52021000001101</v>
      </c>
      <c r="T72" s="65" t="e">
        <f aca="false">IF(ISBLANK(B72),"",VLOOKUP(B72,$BI$2:$BJ$5,2,FALSE()))</f>
        <v>#N/A</v>
      </c>
      <c r="U72" s="66" t="str">
        <f aca="false">IF(ISBLANK(Q72),"ES",Q72)</f>
        <v>ES</v>
      </c>
      <c r="V72" s="64" t="n">
        <f aca="false">IF(ISBLANK(K72),"2",VLOOKUP(K72,$BG$2:$BH$3,2,FALSE()))</f>
        <v>2</v>
      </c>
      <c r="W72" s="66" t="str">
        <f aca="false">IF(ISBLANK(R72),"Sin observaciones",R72)</f>
        <v>Sin observaciones</v>
      </c>
      <c r="X72" s="64" t="n">
        <f aca="false">IF(ISERROR(VLOOKUP(J72,$BG$2:$BH$3,2,FALSE())),"",VLOOKUP(J72,$BG$2:$BH$3,2,FALSE()))</f>
        <v>1</v>
      </c>
      <c r="Z72" s="67"/>
    </row>
    <row r="73" customFormat="false" ht="52.8" hidden="false" customHeight="false" outlineLevel="0" collapsed="false">
      <c r="A73" s="54" t="s">
        <v>370</v>
      </c>
      <c r="B73" s="54" t="s">
        <v>126</v>
      </c>
      <c r="C73" s="54" t="s">
        <v>371</v>
      </c>
      <c r="D73" s="55" t="n">
        <v>1</v>
      </c>
      <c r="E73" s="56" t="n">
        <v>127.82</v>
      </c>
      <c r="F73" s="57" t="n">
        <v>8.36</v>
      </c>
      <c r="G73" s="56" t="n">
        <v>127.82</v>
      </c>
      <c r="H73" s="56" t="n">
        <v>8.36</v>
      </c>
      <c r="I73" s="58" t="n">
        <v>44244</v>
      </c>
      <c r="J73" s="54" t="s">
        <v>128</v>
      </c>
      <c r="K73" s="59" t="s">
        <v>129</v>
      </c>
      <c r="L73" s="60"/>
      <c r="M73" s="61"/>
      <c r="N73" s="61"/>
      <c r="O73" s="54" t="s">
        <v>372</v>
      </c>
      <c r="P73" s="54" t="s">
        <v>373</v>
      </c>
      <c r="Q73" s="73" t="s">
        <v>132</v>
      </c>
      <c r="R73" s="63"/>
      <c r="S73" s="64" t="str">
        <f aca="false">IF(ISBLANK(A73),"",CONCATENATE($BC$5,"-",MID($BC$3,3,2),"-M_",A73))</f>
        <v>PTUR-21-M_52021000000333</v>
      </c>
      <c r="T73" s="65" t="e">
        <f aca="false">IF(ISBLANK(B73),"",VLOOKUP(B73,$BI$2:$BJ$5,2,FALSE()))</f>
        <v>#N/A</v>
      </c>
      <c r="U73" s="66" t="str">
        <f aca="false">IF(ISBLANK(Q73),"ES",Q73)</f>
        <v>ES</v>
      </c>
      <c r="V73" s="64" t="n">
        <f aca="false">IF(ISBLANK(K73),"2",VLOOKUP(K73,$BG$2:$BH$3,2,FALSE()))</f>
        <v>2</v>
      </c>
      <c r="W73" s="66" t="str">
        <f aca="false">IF(ISBLANK(R73),"Sin observaciones",R73)</f>
        <v>Sin observaciones</v>
      </c>
      <c r="X73" s="64" t="n">
        <f aca="false">IF(ISERROR(VLOOKUP(J73,$BG$2:$BH$3,2,FALSE())),"",VLOOKUP(J73,$BG$2:$BH$3,2,FALSE()))</f>
        <v>1</v>
      </c>
      <c r="Z73" s="67"/>
    </row>
    <row r="74" customFormat="false" ht="17.4" hidden="false" customHeight="false" outlineLevel="0" collapsed="false">
      <c r="A74" s="54" t="s">
        <v>374</v>
      </c>
      <c r="B74" s="54" t="s">
        <v>126</v>
      </c>
      <c r="C74" s="54" t="s">
        <v>375</v>
      </c>
      <c r="D74" s="55" t="n">
        <v>1</v>
      </c>
      <c r="E74" s="56" t="n">
        <v>2800</v>
      </c>
      <c r="F74" s="57" t="n">
        <v>0</v>
      </c>
      <c r="G74" s="56" t="n">
        <v>2800</v>
      </c>
      <c r="H74" s="56" t="n">
        <v>0</v>
      </c>
      <c r="I74" s="58" t="n">
        <v>44271</v>
      </c>
      <c r="J74" s="54" t="s">
        <v>128</v>
      </c>
      <c r="K74" s="59" t="s">
        <v>129</v>
      </c>
      <c r="L74" s="60"/>
      <c r="M74" s="61"/>
      <c r="N74" s="61"/>
      <c r="O74" s="54" t="s">
        <v>376</v>
      </c>
      <c r="P74" s="54" t="s">
        <v>377</v>
      </c>
      <c r="Q74" s="73" t="s">
        <v>132</v>
      </c>
      <c r="R74" s="63"/>
      <c r="S74" s="64" t="str">
        <f aca="false">IF(ISBLANK(A74),"",CONCATENATE($BC$5,"-",MID($BC$3,3,2),"-M_",A74))</f>
        <v>PTUR-21-M_52021000000823</v>
      </c>
      <c r="T74" s="65" t="e">
        <f aca="false">IF(ISBLANK(B74),"",VLOOKUP(B74,$BI$2:$BJ$5,2,FALSE()))</f>
        <v>#N/A</v>
      </c>
      <c r="U74" s="66" t="str">
        <f aca="false">IF(ISBLANK(Q74),"ES",Q74)</f>
        <v>ES</v>
      </c>
      <c r="V74" s="64" t="n">
        <f aca="false">IF(ISBLANK(K74),"2",VLOOKUP(K74,$BG$2:$BH$3,2,FALSE()))</f>
        <v>2</v>
      </c>
      <c r="W74" s="66" t="str">
        <f aca="false">IF(ISBLANK(R74),"Sin observaciones",R74)</f>
        <v>Sin observaciones</v>
      </c>
      <c r="X74" s="64" t="n">
        <f aca="false">IF(ISERROR(VLOOKUP(J74,$BG$2:$BH$3,2,FALSE())),"",VLOOKUP(J74,$BG$2:$BH$3,2,FALSE()))</f>
        <v>1</v>
      </c>
      <c r="Z74" s="67"/>
    </row>
    <row r="75" customFormat="false" ht="39.6" hidden="false" customHeight="false" outlineLevel="0" collapsed="false">
      <c r="A75" s="54" t="s">
        <v>378</v>
      </c>
      <c r="B75" s="54" t="s">
        <v>126</v>
      </c>
      <c r="C75" s="54" t="s">
        <v>379</v>
      </c>
      <c r="D75" s="55" t="n">
        <v>1</v>
      </c>
      <c r="E75" s="56" t="n">
        <v>4200</v>
      </c>
      <c r="F75" s="57" t="n">
        <v>0</v>
      </c>
      <c r="G75" s="56" t="n">
        <v>4200</v>
      </c>
      <c r="H75" s="56" t="n">
        <v>0</v>
      </c>
      <c r="I75" s="58" t="n">
        <v>44307</v>
      </c>
      <c r="J75" s="54" t="s">
        <v>128</v>
      </c>
      <c r="K75" s="59" t="s">
        <v>129</v>
      </c>
      <c r="L75" s="60"/>
      <c r="M75" s="61"/>
      <c r="N75" s="61"/>
      <c r="O75" s="54" t="s">
        <v>380</v>
      </c>
      <c r="P75" s="54" t="s">
        <v>381</v>
      </c>
      <c r="Q75" s="73" t="s">
        <v>132</v>
      </c>
      <c r="R75" s="63"/>
      <c r="S75" s="64" t="str">
        <f aca="false">IF(ISBLANK(A75),"",CONCATENATE($BC$5,"-",MID($BC$3,3,2),"-M_",A75))</f>
        <v>PTUR-21-M_5202100000125 0</v>
      </c>
      <c r="T75" s="65" t="e">
        <f aca="false">IF(ISBLANK(B75),"",VLOOKUP(B75,$BI$2:$BJ$5,2,FALSE()))</f>
        <v>#N/A</v>
      </c>
      <c r="U75" s="66" t="str">
        <f aca="false">IF(ISBLANK(Q75),"ES",Q75)</f>
        <v>ES</v>
      </c>
      <c r="V75" s="64" t="n">
        <f aca="false">IF(ISBLANK(K75),"2",VLOOKUP(K75,$BG$2:$BH$3,2,FALSE()))</f>
        <v>2</v>
      </c>
      <c r="W75" s="66" t="str">
        <f aca="false">IF(ISBLANK(R75),"Sin observaciones",R75)</f>
        <v>Sin observaciones</v>
      </c>
      <c r="X75" s="64" t="n">
        <f aca="false">IF(ISERROR(VLOOKUP(J75,$BG$2:$BH$3,2,FALSE())),"",VLOOKUP(J75,$BG$2:$BH$3,2,FALSE()))</f>
        <v>1</v>
      </c>
      <c r="Z75" s="67"/>
    </row>
    <row r="76" customFormat="false" ht="66" hidden="false" customHeight="false" outlineLevel="0" collapsed="false">
      <c r="A76" s="54" t="s">
        <v>382</v>
      </c>
      <c r="B76" s="54" t="s">
        <v>126</v>
      </c>
      <c r="C76" s="54" t="s">
        <v>383</v>
      </c>
      <c r="D76" s="55" t="n">
        <v>1</v>
      </c>
      <c r="E76" s="56" t="n">
        <v>1087</v>
      </c>
      <c r="F76" s="57" t="n">
        <v>0</v>
      </c>
      <c r="G76" s="56" t="n">
        <v>1087</v>
      </c>
      <c r="H76" s="56" t="n">
        <v>0</v>
      </c>
      <c r="I76" s="58" t="n">
        <v>44298</v>
      </c>
      <c r="J76" s="54" t="s">
        <v>128</v>
      </c>
      <c r="K76" s="59" t="s">
        <v>129</v>
      </c>
      <c r="L76" s="60"/>
      <c r="M76" s="61"/>
      <c r="N76" s="61"/>
      <c r="O76" s="54" t="s">
        <v>384</v>
      </c>
      <c r="P76" s="54" t="s">
        <v>385</v>
      </c>
      <c r="Q76" s="73" t="s">
        <v>132</v>
      </c>
      <c r="R76" s="63"/>
      <c r="S76" s="64" t="str">
        <f aca="false">IF(ISBLANK(A76),"",CONCATENATE($BC$5,"-",MID($BC$3,3,2),"-M_",A76))</f>
        <v>PTUR-21-M_5202100000105 4</v>
      </c>
      <c r="T76" s="65" t="e">
        <f aca="false">IF(ISBLANK(B76),"",VLOOKUP(B76,$BI$2:$BJ$5,2,FALSE()))</f>
        <v>#N/A</v>
      </c>
      <c r="U76" s="66" t="str">
        <f aca="false">IF(ISBLANK(Q76),"ES",Q76)</f>
        <v>ES</v>
      </c>
      <c r="V76" s="64" t="n">
        <f aca="false">IF(ISBLANK(K76),"2",VLOOKUP(K76,$BG$2:$BH$3,2,FALSE()))</f>
        <v>2</v>
      </c>
      <c r="W76" s="66" t="str">
        <f aca="false">IF(ISBLANK(R76),"Sin observaciones",R76)</f>
        <v>Sin observaciones</v>
      </c>
      <c r="X76" s="64" t="n">
        <f aca="false">IF(ISERROR(VLOOKUP(J76,$BG$2:$BH$3,2,FALSE())),"",VLOOKUP(J76,$BG$2:$BH$3,2,FALSE()))</f>
        <v>1</v>
      </c>
      <c r="Z76" s="67"/>
    </row>
    <row r="77" customFormat="false" ht="66" hidden="false" customHeight="false" outlineLevel="0" collapsed="false">
      <c r="A77" s="54" t="s">
        <v>386</v>
      </c>
      <c r="B77" s="54" t="s">
        <v>126</v>
      </c>
      <c r="C77" s="54" t="s">
        <v>383</v>
      </c>
      <c r="D77" s="55" t="n">
        <v>1</v>
      </c>
      <c r="E77" s="56" t="n">
        <v>1087</v>
      </c>
      <c r="F77" s="57" t="n">
        <v>0</v>
      </c>
      <c r="G77" s="56" t="n">
        <v>1087</v>
      </c>
      <c r="H77" s="56" t="n">
        <v>0</v>
      </c>
      <c r="I77" s="58" t="n">
        <v>44298</v>
      </c>
      <c r="J77" s="54" t="s">
        <v>128</v>
      </c>
      <c r="K77" s="59" t="s">
        <v>129</v>
      </c>
      <c r="L77" s="60"/>
      <c r="M77" s="61"/>
      <c r="N77" s="61"/>
      <c r="O77" s="54" t="s">
        <v>384</v>
      </c>
      <c r="P77" s="54" t="s">
        <v>385</v>
      </c>
      <c r="Q77" s="73" t="s">
        <v>132</v>
      </c>
      <c r="R77" s="63"/>
      <c r="S77" s="64" t="str">
        <f aca="false">IF(ISBLANK(A77),"",CONCATENATE($BC$5,"-",MID($BC$3,3,2),"-M_",A77))</f>
        <v>PTUR-21-M_5202100000105 5</v>
      </c>
      <c r="T77" s="65" t="e">
        <f aca="false">IF(ISBLANK(B77),"",VLOOKUP(B77,$BI$2:$BJ$5,2,FALSE()))</f>
        <v>#N/A</v>
      </c>
      <c r="U77" s="66" t="str">
        <f aca="false">IF(ISBLANK(Q77),"ES",Q77)</f>
        <v>ES</v>
      </c>
      <c r="V77" s="64" t="n">
        <f aca="false">IF(ISBLANK(K77),"2",VLOOKUP(K77,$BG$2:$BH$3,2,FALSE()))</f>
        <v>2</v>
      </c>
      <c r="W77" s="66" t="str">
        <f aca="false">IF(ISBLANK(R77),"Sin observaciones",R77)</f>
        <v>Sin observaciones</v>
      </c>
      <c r="X77" s="64" t="n">
        <f aca="false">IF(ISERROR(VLOOKUP(J77,$BG$2:$BH$3,2,FALSE())),"",VLOOKUP(J77,$BG$2:$BH$3,2,FALSE()))</f>
        <v>1</v>
      </c>
      <c r="Z77" s="67"/>
    </row>
    <row r="78" customFormat="false" ht="118.8" hidden="false" customHeight="false" outlineLevel="0" collapsed="false">
      <c r="A78" s="54" t="s">
        <v>387</v>
      </c>
      <c r="B78" s="54" t="s">
        <v>126</v>
      </c>
      <c r="C78" s="54" t="s">
        <v>388</v>
      </c>
      <c r="D78" s="55" t="n">
        <v>1</v>
      </c>
      <c r="E78" s="56" t="n">
        <v>163.57</v>
      </c>
      <c r="F78" s="57" t="n">
        <v>10.7</v>
      </c>
      <c r="G78" s="56" t="n">
        <v>163.57</v>
      </c>
      <c r="H78" s="56" t="n">
        <v>10.7</v>
      </c>
      <c r="I78" s="58" t="n">
        <v>44242</v>
      </c>
      <c r="J78" s="54" t="s">
        <v>128</v>
      </c>
      <c r="K78" s="59" t="s">
        <v>129</v>
      </c>
      <c r="L78" s="60"/>
      <c r="M78" s="61"/>
      <c r="N78" s="61"/>
      <c r="O78" s="54" t="s">
        <v>389</v>
      </c>
      <c r="P78" s="54" t="s">
        <v>390</v>
      </c>
      <c r="Q78" s="73" t="s">
        <v>132</v>
      </c>
      <c r="R78" s="63"/>
      <c r="S78" s="64" t="str">
        <f aca="false">IF(ISBLANK(A78),"",CONCATENATE($BC$5,"-",MID($BC$3,3,2),"-M_",A78))</f>
        <v>PTUR-21-M_52021000000309</v>
      </c>
      <c r="T78" s="65" t="e">
        <f aca="false">IF(ISBLANK(B78),"",VLOOKUP(B78,$BI$2:$BJ$5,2,FALSE()))</f>
        <v>#N/A</v>
      </c>
      <c r="U78" s="66" t="str">
        <f aca="false">IF(ISBLANK(Q78),"ES",Q78)</f>
        <v>ES</v>
      </c>
      <c r="V78" s="64" t="n">
        <f aca="false">IF(ISBLANK(K78),"2",VLOOKUP(K78,$BG$2:$BH$3,2,FALSE()))</f>
        <v>2</v>
      </c>
      <c r="W78" s="66" t="str">
        <f aca="false">IF(ISBLANK(R78),"Sin observaciones",R78)</f>
        <v>Sin observaciones</v>
      </c>
      <c r="X78" s="64" t="n">
        <f aca="false">IF(ISERROR(VLOOKUP(J78,$BG$2:$BH$3,2,FALSE())),"",VLOOKUP(J78,$BG$2:$BH$3,2,FALSE()))</f>
        <v>1</v>
      </c>
      <c r="Z78" s="67"/>
    </row>
    <row r="79" customFormat="false" ht="52.8" hidden="false" customHeight="false" outlineLevel="0" collapsed="false">
      <c r="A79" s="54" t="s">
        <v>391</v>
      </c>
      <c r="B79" s="54" t="s">
        <v>126</v>
      </c>
      <c r="C79" s="54" t="s">
        <v>392</v>
      </c>
      <c r="D79" s="55" t="n">
        <v>1</v>
      </c>
      <c r="E79" s="56" t="n">
        <v>62.62</v>
      </c>
      <c r="F79" s="57" t="n">
        <v>4.1</v>
      </c>
      <c r="G79" s="56" t="n">
        <v>62.62</v>
      </c>
      <c r="H79" s="56" t="n">
        <v>4.1</v>
      </c>
      <c r="I79" s="58" t="n">
        <v>44264</v>
      </c>
      <c r="J79" s="54" t="s">
        <v>128</v>
      </c>
      <c r="K79" s="59" t="s">
        <v>129</v>
      </c>
      <c r="L79" s="60"/>
      <c r="M79" s="61"/>
      <c r="N79" s="61"/>
      <c r="O79" s="54" t="s">
        <v>389</v>
      </c>
      <c r="P79" s="54" t="s">
        <v>390</v>
      </c>
      <c r="Q79" s="73" t="s">
        <v>132</v>
      </c>
      <c r="R79" s="63"/>
      <c r="S79" s="64" t="str">
        <f aca="false">IF(ISBLANK(A79),"",CONCATENATE($BC$5,"-",MID($BC$3,3,2),"-M_",A79))</f>
        <v>PTUR-21-M_52021000000530</v>
      </c>
      <c r="T79" s="65" t="e">
        <f aca="false">IF(ISBLANK(B79),"",VLOOKUP(B79,$BI$2:$BJ$5,2,FALSE()))</f>
        <v>#N/A</v>
      </c>
      <c r="U79" s="66" t="str">
        <f aca="false">IF(ISBLANK(Q79),"ES",Q79)</f>
        <v>ES</v>
      </c>
      <c r="V79" s="64" t="n">
        <f aca="false">IF(ISBLANK(K79),"2",VLOOKUP(K79,$BG$2:$BH$3,2,FALSE()))</f>
        <v>2</v>
      </c>
      <c r="W79" s="66" t="str">
        <f aca="false">IF(ISBLANK(R79),"Sin observaciones",R79)</f>
        <v>Sin observaciones</v>
      </c>
      <c r="X79" s="64" t="n">
        <f aca="false">IF(ISERROR(VLOOKUP(J79,$BG$2:$BH$3,2,FALSE())),"",VLOOKUP(J79,$BG$2:$BH$3,2,FALSE()))</f>
        <v>1</v>
      </c>
      <c r="Z79" s="67"/>
    </row>
    <row r="80" customFormat="false" ht="118.8" hidden="false" customHeight="false" outlineLevel="0" collapsed="false">
      <c r="A80" s="54" t="s">
        <v>393</v>
      </c>
      <c r="B80" s="54" t="s">
        <v>126</v>
      </c>
      <c r="C80" s="54" t="s">
        <v>388</v>
      </c>
      <c r="D80" s="55" t="n">
        <v>1</v>
      </c>
      <c r="E80" s="56" t="n">
        <v>163.57</v>
      </c>
      <c r="F80" s="57" t="n">
        <v>10.7</v>
      </c>
      <c r="G80" s="56" t="n">
        <v>163.57</v>
      </c>
      <c r="H80" s="56" t="n">
        <v>10.7</v>
      </c>
      <c r="I80" s="58" t="n">
        <v>44264</v>
      </c>
      <c r="J80" s="54" t="s">
        <v>128</v>
      </c>
      <c r="K80" s="59" t="s">
        <v>129</v>
      </c>
      <c r="L80" s="60"/>
      <c r="M80" s="61"/>
      <c r="N80" s="61"/>
      <c r="O80" s="54" t="s">
        <v>389</v>
      </c>
      <c r="P80" s="54" t="s">
        <v>390</v>
      </c>
      <c r="Q80" s="73" t="s">
        <v>132</v>
      </c>
      <c r="R80" s="63"/>
      <c r="S80" s="64" t="str">
        <f aca="false">IF(ISBLANK(A80),"",CONCATENATE($BC$5,"-",MID($BC$3,3,2),"-M_",A80))</f>
        <v>PTUR-21-M_52021000000532</v>
      </c>
      <c r="T80" s="65" t="e">
        <f aca="false">IF(ISBLANK(B80),"",VLOOKUP(B80,$BI$2:$BJ$5,2,FALSE()))</f>
        <v>#N/A</v>
      </c>
      <c r="U80" s="66" t="str">
        <f aca="false">IF(ISBLANK(Q80),"ES",Q80)</f>
        <v>ES</v>
      </c>
      <c r="V80" s="64" t="n">
        <f aca="false">IF(ISBLANK(K80),"2",VLOOKUP(K80,$BG$2:$BH$3,2,FALSE()))</f>
        <v>2</v>
      </c>
      <c r="W80" s="66" t="str">
        <f aca="false">IF(ISBLANK(R80),"Sin observaciones",R80)</f>
        <v>Sin observaciones</v>
      </c>
      <c r="X80" s="64" t="n">
        <f aca="false">IF(ISERROR(VLOOKUP(J80,$BG$2:$BH$3,2,FALSE())),"",VLOOKUP(J80,$BG$2:$BH$3,2,FALSE()))</f>
        <v>1</v>
      </c>
      <c r="Z80" s="67"/>
    </row>
    <row r="81" customFormat="false" ht="52.8" hidden="false" customHeight="false" outlineLevel="0" collapsed="false">
      <c r="A81" s="54" t="s">
        <v>394</v>
      </c>
      <c r="B81" s="54" t="s">
        <v>126</v>
      </c>
      <c r="C81" s="54" t="s">
        <v>392</v>
      </c>
      <c r="D81" s="55" t="n">
        <v>1</v>
      </c>
      <c r="E81" s="56" t="n">
        <v>62.01</v>
      </c>
      <c r="F81" s="57" t="n">
        <v>4.06</v>
      </c>
      <c r="G81" s="56" t="n">
        <v>62.01</v>
      </c>
      <c r="H81" s="56" t="n">
        <v>4.06</v>
      </c>
      <c r="I81" s="58" t="n">
        <v>44264</v>
      </c>
      <c r="J81" s="54" t="s">
        <v>128</v>
      </c>
      <c r="K81" s="59" t="s">
        <v>129</v>
      </c>
      <c r="L81" s="60"/>
      <c r="M81" s="61"/>
      <c r="N81" s="61"/>
      <c r="O81" s="54" t="s">
        <v>389</v>
      </c>
      <c r="P81" s="54" t="s">
        <v>390</v>
      </c>
      <c r="Q81" s="73" t="s">
        <v>132</v>
      </c>
      <c r="R81" s="63"/>
      <c r="S81" s="64" t="str">
        <f aca="false">IF(ISBLANK(A81),"",CONCATENATE($BC$5,"-",MID($BC$3,3,2),"-M_",A81))</f>
        <v>PTUR-21-M_52021000000535</v>
      </c>
      <c r="T81" s="65" t="e">
        <f aca="false">IF(ISBLANK(B81),"",VLOOKUP(B81,$BI$2:$BJ$5,2,FALSE()))</f>
        <v>#N/A</v>
      </c>
      <c r="U81" s="66" t="str">
        <f aca="false">IF(ISBLANK(Q81),"ES",Q81)</f>
        <v>ES</v>
      </c>
      <c r="V81" s="64" t="n">
        <f aca="false">IF(ISBLANK(K81),"2",VLOOKUP(K81,$BG$2:$BH$3,2,FALSE()))</f>
        <v>2</v>
      </c>
      <c r="W81" s="66" t="str">
        <f aca="false">IF(ISBLANK(R81),"Sin observaciones",R81)</f>
        <v>Sin observaciones</v>
      </c>
      <c r="X81" s="64" t="n">
        <f aca="false">IF(ISERROR(VLOOKUP(J81,$BG$2:$BH$3,2,FALSE())),"",VLOOKUP(J81,$BG$2:$BH$3,2,FALSE()))</f>
        <v>1</v>
      </c>
      <c r="Z81" s="67"/>
    </row>
    <row r="82" customFormat="false" ht="118.8" hidden="false" customHeight="false" outlineLevel="0" collapsed="false">
      <c r="A82" s="54" t="s">
        <v>395</v>
      </c>
      <c r="B82" s="54" t="s">
        <v>126</v>
      </c>
      <c r="C82" s="54" t="s">
        <v>388</v>
      </c>
      <c r="D82" s="55" t="n">
        <v>1</v>
      </c>
      <c r="E82" s="56" t="n">
        <v>163.57</v>
      </c>
      <c r="F82" s="57" t="n">
        <v>10.7</v>
      </c>
      <c r="G82" s="56" t="n">
        <v>163.57</v>
      </c>
      <c r="H82" s="56" t="n">
        <v>10.7</v>
      </c>
      <c r="I82" s="58" t="n">
        <v>44265</v>
      </c>
      <c r="J82" s="54" t="s">
        <v>128</v>
      </c>
      <c r="K82" s="59" t="s">
        <v>129</v>
      </c>
      <c r="L82" s="60"/>
      <c r="M82" s="61"/>
      <c r="N82" s="61"/>
      <c r="O82" s="54" t="s">
        <v>389</v>
      </c>
      <c r="P82" s="54" t="s">
        <v>390</v>
      </c>
      <c r="Q82" s="73" t="s">
        <v>132</v>
      </c>
      <c r="R82" s="63"/>
      <c r="S82" s="64" t="str">
        <f aca="false">IF(ISBLANK(A82),"",CONCATENATE($BC$5,"-",MID($BC$3,3,2),"-M_",A82))</f>
        <v>PTUR-21-M_52021000000539</v>
      </c>
      <c r="T82" s="65" t="e">
        <f aca="false">IF(ISBLANK(B82),"",VLOOKUP(B82,$BI$2:$BJ$5,2,FALSE()))</f>
        <v>#N/A</v>
      </c>
      <c r="U82" s="66" t="str">
        <f aca="false">IF(ISBLANK(Q82),"ES",Q82)</f>
        <v>ES</v>
      </c>
      <c r="V82" s="64" t="n">
        <f aca="false">IF(ISBLANK(K82),"2",VLOOKUP(K82,$BG$2:$BH$3,2,FALSE()))</f>
        <v>2</v>
      </c>
      <c r="W82" s="66" t="str">
        <f aca="false">IF(ISBLANK(R82),"Sin observaciones",R82)</f>
        <v>Sin observaciones</v>
      </c>
      <c r="X82" s="64" t="n">
        <f aca="false">IF(ISERROR(VLOOKUP(J82,$BG$2:$BH$3,2,FALSE())),"",VLOOKUP(J82,$BG$2:$BH$3,2,FALSE()))</f>
        <v>1</v>
      </c>
      <c r="Z82" s="67"/>
    </row>
    <row r="83" customFormat="false" ht="26.4" hidden="false" customHeight="false" outlineLevel="0" collapsed="false">
      <c r="A83" s="54" t="s">
        <v>396</v>
      </c>
      <c r="B83" s="54" t="s">
        <v>126</v>
      </c>
      <c r="C83" s="54" t="s">
        <v>397</v>
      </c>
      <c r="D83" s="55" t="n">
        <v>1</v>
      </c>
      <c r="E83" s="56" t="n">
        <v>60.65</v>
      </c>
      <c r="F83" s="57" t="n">
        <v>3.97</v>
      </c>
      <c r="G83" s="56" t="n">
        <v>60.65</v>
      </c>
      <c r="H83" s="56" t="n">
        <v>3.97</v>
      </c>
      <c r="I83" s="58" t="n">
        <v>44272</v>
      </c>
      <c r="J83" s="54" t="s">
        <v>128</v>
      </c>
      <c r="K83" s="59" t="s">
        <v>129</v>
      </c>
      <c r="L83" s="60"/>
      <c r="M83" s="61"/>
      <c r="N83" s="61"/>
      <c r="O83" s="54" t="s">
        <v>389</v>
      </c>
      <c r="P83" s="54" t="s">
        <v>390</v>
      </c>
      <c r="Q83" s="73" t="s">
        <v>132</v>
      </c>
      <c r="R83" s="63"/>
      <c r="S83" s="64" t="str">
        <f aca="false">IF(ISBLANK(A83),"",CONCATENATE($BC$5,"-",MID($BC$3,3,2),"-M_",A83))</f>
        <v>PTUR-21-M_52021000000911</v>
      </c>
      <c r="T83" s="65" t="e">
        <f aca="false">IF(ISBLANK(B83),"",VLOOKUP(B83,$BI$2:$BJ$5,2,FALSE()))</f>
        <v>#N/A</v>
      </c>
      <c r="U83" s="66" t="str">
        <f aca="false">IF(ISBLANK(Q83),"ES",Q83)</f>
        <v>ES</v>
      </c>
      <c r="V83" s="64" t="n">
        <f aca="false">IF(ISBLANK(K83),"2",VLOOKUP(K83,$BG$2:$BH$3,2,FALSE()))</f>
        <v>2</v>
      </c>
      <c r="W83" s="66" t="str">
        <f aca="false">IF(ISBLANK(R83),"Sin observaciones",R83)</f>
        <v>Sin observaciones</v>
      </c>
      <c r="X83" s="64" t="n">
        <f aca="false">IF(ISERROR(VLOOKUP(J83,$BG$2:$BH$3,2,FALSE())),"",VLOOKUP(J83,$BG$2:$BH$3,2,FALSE()))</f>
        <v>1</v>
      </c>
      <c r="Z83" s="67"/>
    </row>
    <row r="84" customFormat="false" ht="132" hidden="false" customHeight="false" outlineLevel="0" collapsed="false">
      <c r="A84" s="54" t="s">
        <v>398</v>
      </c>
      <c r="B84" s="54" t="s">
        <v>126</v>
      </c>
      <c r="C84" s="54" t="s">
        <v>399</v>
      </c>
      <c r="D84" s="55" t="n">
        <v>1</v>
      </c>
      <c r="E84" s="56" t="n">
        <v>190.82</v>
      </c>
      <c r="F84" s="57" t="n">
        <v>12.48</v>
      </c>
      <c r="G84" s="56" t="n">
        <v>190.82</v>
      </c>
      <c r="H84" s="56" t="n">
        <v>12.48</v>
      </c>
      <c r="I84" s="58" t="n">
        <v>44284</v>
      </c>
      <c r="J84" s="54" t="s">
        <v>128</v>
      </c>
      <c r="K84" s="59" t="s">
        <v>129</v>
      </c>
      <c r="L84" s="60"/>
      <c r="M84" s="61"/>
      <c r="N84" s="61"/>
      <c r="O84" s="54" t="s">
        <v>389</v>
      </c>
      <c r="P84" s="54" t="s">
        <v>390</v>
      </c>
      <c r="Q84" s="73" t="s">
        <v>132</v>
      </c>
      <c r="R84" s="63"/>
      <c r="S84" s="64" t="str">
        <f aca="false">IF(ISBLANK(A84),"",CONCATENATE($BC$5,"-",MID($BC$3,3,2),"-M_",A84))</f>
        <v>PTUR-21-M_52021000000999</v>
      </c>
      <c r="T84" s="65" t="e">
        <f aca="false">IF(ISBLANK(B84),"",VLOOKUP(B84,$BI$2:$BJ$5,2,FALSE()))</f>
        <v>#N/A</v>
      </c>
      <c r="U84" s="66" t="str">
        <f aca="false">IF(ISBLANK(Q84),"ES",Q84)</f>
        <v>ES</v>
      </c>
      <c r="V84" s="64" t="n">
        <f aca="false">IF(ISBLANK(K84),"2",VLOOKUP(K84,$BG$2:$BH$3,2,FALSE()))</f>
        <v>2</v>
      </c>
      <c r="W84" s="66" t="str">
        <f aca="false">IF(ISBLANK(R84),"Sin observaciones",R84)</f>
        <v>Sin observaciones</v>
      </c>
      <c r="X84" s="64" t="n">
        <f aca="false">IF(ISERROR(VLOOKUP(J84,$BG$2:$BH$3,2,FALSE())),"",VLOOKUP(J84,$BG$2:$BH$3,2,FALSE()))</f>
        <v>1</v>
      </c>
      <c r="Z84" s="67"/>
    </row>
    <row r="85" customFormat="false" ht="52.8" hidden="false" customHeight="false" outlineLevel="0" collapsed="false">
      <c r="A85" s="54" t="s">
        <v>400</v>
      </c>
      <c r="B85" s="54" t="s">
        <v>126</v>
      </c>
      <c r="C85" s="54" t="s">
        <v>401</v>
      </c>
      <c r="D85" s="55" t="n">
        <v>1</v>
      </c>
      <c r="E85" s="56" t="n">
        <v>225.27</v>
      </c>
      <c r="F85" s="57" t="n">
        <v>14.74</v>
      </c>
      <c r="G85" s="56" t="n">
        <v>225.27</v>
      </c>
      <c r="H85" s="56" t="n">
        <v>14.74</v>
      </c>
      <c r="I85" s="58" t="n">
        <v>44284</v>
      </c>
      <c r="J85" s="54" t="s">
        <v>128</v>
      </c>
      <c r="K85" s="59" t="s">
        <v>129</v>
      </c>
      <c r="L85" s="60"/>
      <c r="M85" s="61"/>
      <c r="N85" s="61"/>
      <c r="O85" s="54" t="s">
        <v>389</v>
      </c>
      <c r="P85" s="54" t="s">
        <v>390</v>
      </c>
      <c r="Q85" s="73" t="s">
        <v>132</v>
      </c>
      <c r="R85" s="63"/>
      <c r="S85" s="64" t="str">
        <f aca="false">IF(ISBLANK(A85),"",CONCATENATE($BC$5,"-",MID($BC$3,3,2),"-M_",A85))</f>
        <v>PTUR-21-M_52021000001000</v>
      </c>
      <c r="T85" s="65" t="e">
        <f aca="false">IF(ISBLANK(B85),"",VLOOKUP(B85,$BI$2:$BJ$5,2,FALSE()))</f>
        <v>#N/A</v>
      </c>
      <c r="U85" s="66" t="str">
        <f aca="false">IF(ISBLANK(Q85),"ES",Q85)</f>
        <v>ES</v>
      </c>
      <c r="V85" s="64" t="n">
        <f aca="false">IF(ISBLANK(K85),"2",VLOOKUP(K85,$BG$2:$BH$3,2,FALSE()))</f>
        <v>2</v>
      </c>
      <c r="W85" s="66" t="str">
        <f aca="false">IF(ISBLANK(R85),"Sin observaciones",R85)</f>
        <v>Sin observaciones</v>
      </c>
      <c r="X85" s="64" t="n">
        <f aca="false">IF(ISERROR(VLOOKUP(J85,$BG$2:$BH$3,2,FALSE())),"",VLOOKUP(J85,$BG$2:$BH$3,2,FALSE()))</f>
        <v>1</v>
      </c>
      <c r="Z85" s="67"/>
    </row>
    <row r="86" customFormat="false" ht="26.4" hidden="false" customHeight="false" outlineLevel="0" collapsed="false">
      <c r="A86" s="54" t="s">
        <v>402</v>
      </c>
      <c r="B86" s="54" t="s">
        <v>126</v>
      </c>
      <c r="C86" s="54" t="s">
        <v>397</v>
      </c>
      <c r="D86" s="55" t="n">
        <v>1</v>
      </c>
      <c r="E86" s="56" t="n">
        <v>62.65</v>
      </c>
      <c r="F86" s="57" t="n">
        <v>4.1</v>
      </c>
      <c r="G86" s="56" t="n">
        <v>62.65</v>
      </c>
      <c r="H86" s="56" t="n">
        <v>4.1</v>
      </c>
      <c r="I86" s="58" t="n">
        <v>44307</v>
      </c>
      <c r="J86" s="54" t="s">
        <v>128</v>
      </c>
      <c r="K86" s="59" t="s">
        <v>129</v>
      </c>
      <c r="L86" s="60"/>
      <c r="M86" s="61"/>
      <c r="N86" s="61"/>
      <c r="O86" s="54" t="s">
        <v>389</v>
      </c>
      <c r="P86" s="54" t="s">
        <v>390</v>
      </c>
      <c r="Q86" s="73" t="s">
        <v>132</v>
      </c>
      <c r="R86" s="63"/>
      <c r="S86" s="64" t="str">
        <f aca="false">IF(ISBLANK(A86),"",CONCATENATE($BC$5,"-",MID($BC$3,3,2),"-M_",A86))</f>
        <v>PTUR-21-M_5202100000125 1</v>
      </c>
      <c r="T86" s="65" t="e">
        <f aca="false">IF(ISBLANK(B86),"",VLOOKUP(B86,$BI$2:$BJ$5,2,FALSE()))</f>
        <v>#N/A</v>
      </c>
      <c r="U86" s="66" t="str">
        <f aca="false">IF(ISBLANK(Q86),"ES",Q86)</f>
        <v>ES</v>
      </c>
      <c r="V86" s="64" t="n">
        <f aca="false">IF(ISBLANK(K86),"2",VLOOKUP(K86,$BG$2:$BH$3,2,FALSE()))</f>
        <v>2</v>
      </c>
      <c r="W86" s="66" t="str">
        <f aca="false">IF(ISBLANK(R86),"Sin observaciones",R86)</f>
        <v>Sin observaciones</v>
      </c>
      <c r="X86" s="64" t="n">
        <f aca="false">IF(ISERROR(VLOOKUP(J86,$BG$2:$BH$3,2,FALSE())),"",VLOOKUP(J86,$BG$2:$BH$3,2,FALSE()))</f>
        <v>1</v>
      </c>
      <c r="Z86" s="67"/>
    </row>
    <row r="87" customFormat="false" ht="66" hidden="false" customHeight="false" outlineLevel="0" collapsed="false">
      <c r="A87" s="54" t="s">
        <v>403</v>
      </c>
      <c r="B87" s="54" t="s">
        <v>126</v>
      </c>
      <c r="C87" s="54" t="s">
        <v>404</v>
      </c>
      <c r="D87" s="55" t="n">
        <v>0.03</v>
      </c>
      <c r="E87" s="56" t="n">
        <v>423.72</v>
      </c>
      <c r="F87" s="57" t="n">
        <v>27.72</v>
      </c>
      <c r="G87" s="56" t="n">
        <v>423.72</v>
      </c>
      <c r="H87" s="56" t="n">
        <v>27.72</v>
      </c>
      <c r="I87" s="58" t="n">
        <v>44265</v>
      </c>
      <c r="J87" s="54" t="s">
        <v>128</v>
      </c>
      <c r="K87" s="59" t="s">
        <v>129</v>
      </c>
      <c r="L87" s="60"/>
      <c r="M87" s="61"/>
      <c r="N87" s="61"/>
      <c r="O87" s="54" t="s">
        <v>405</v>
      </c>
      <c r="P87" s="54" t="s">
        <v>406</v>
      </c>
      <c r="Q87" s="73" t="s">
        <v>132</v>
      </c>
      <c r="R87" s="63"/>
      <c r="S87" s="64" t="str">
        <f aca="false">IF(ISBLANK(A87),"",CONCATENATE($BC$5,"-",MID($BC$3,3,2),"-M_",A87))</f>
        <v>PTUR-21-M_52021000000540</v>
      </c>
      <c r="T87" s="65" t="e">
        <f aca="false">IF(ISBLANK(B87),"",VLOOKUP(B87,$BI$2:$BJ$5,2,FALSE()))</f>
        <v>#N/A</v>
      </c>
      <c r="U87" s="66" t="str">
        <f aca="false">IF(ISBLANK(Q87),"ES",Q87)</f>
        <v>ES</v>
      </c>
      <c r="V87" s="64" t="n">
        <f aca="false">IF(ISBLANK(K87),"2",VLOOKUP(K87,$BG$2:$BH$3,2,FALSE()))</f>
        <v>2</v>
      </c>
      <c r="W87" s="66" t="str">
        <f aca="false">IF(ISBLANK(R87),"Sin observaciones",R87)</f>
        <v>Sin observaciones</v>
      </c>
      <c r="X87" s="64" t="n">
        <f aca="false">IF(ISERROR(VLOOKUP(J87,$BG$2:$BH$3,2,FALSE())),"",VLOOKUP(J87,$BG$2:$BH$3,2,FALSE()))</f>
        <v>1</v>
      </c>
      <c r="Z87" s="67"/>
    </row>
    <row r="88" customFormat="false" ht="39.6" hidden="false" customHeight="false" outlineLevel="0" collapsed="false">
      <c r="A88" s="54" t="s">
        <v>407</v>
      </c>
      <c r="B88" s="54" t="s">
        <v>126</v>
      </c>
      <c r="C88" s="54" t="s">
        <v>408</v>
      </c>
      <c r="D88" s="55" t="n">
        <v>0.03</v>
      </c>
      <c r="E88" s="56" t="n">
        <v>853.33</v>
      </c>
      <c r="F88" s="57" t="n">
        <v>55.83</v>
      </c>
      <c r="G88" s="56" t="n">
        <v>853.33</v>
      </c>
      <c r="H88" s="56" t="n">
        <v>55.83</v>
      </c>
      <c r="I88" s="58" t="n">
        <v>44265</v>
      </c>
      <c r="J88" s="54" t="s">
        <v>128</v>
      </c>
      <c r="K88" s="59" t="s">
        <v>129</v>
      </c>
      <c r="L88" s="60"/>
      <c r="M88" s="61"/>
      <c r="N88" s="61"/>
      <c r="O88" s="54" t="s">
        <v>405</v>
      </c>
      <c r="P88" s="54" t="s">
        <v>406</v>
      </c>
      <c r="Q88" s="73" t="s">
        <v>132</v>
      </c>
      <c r="R88" s="63"/>
      <c r="S88" s="64" t="str">
        <f aca="false">IF(ISBLANK(A88),"",CONCATENATE($BC$5,"-",MID($BC$3,3,2),"-M_",A88))</f>
        <v>PTUR-21-M_52021000000563</v>
      </c>
      <c r="T88" s="65" t="e">
        <f aca="false">IF(ISBLANK(B88),"",VLOOKUP(B88,$BI$2:$BJ$5,2,FALSE()))</f>
        <v>#N/A</v>
      </c>
      <c r="U88" s="66" t="str">
        <f aca="false">IF(ISBLANK(Q88),"ES",Q88)</f>
        <v>ES</v>
      </c>
      <c r="V88" s="64" t="n">
        <f aca="false">IF(ISBLANK(K88),"2",VLOOKUP(K88,$BG$2:$BH$3,2,FALSE()))</f>
        <v>2</v>
      </c>
      <c r="W88" s="66" t="str">
        <f aca="false">IF(ISBLANK(R88),"Sin observaciones",R88)</f>
        <v>Sin observaciones</v>
      </c>
      <c r="X88" s="64" t="n">
        <f aca="false">IF(ISERROR(VLOOKUP(J88,$BG$2:$BH$3,2,FALSE())),"",VLOOKUP(J88,$BG$2:$BH$3,2,FALSE()))</f>
        <v>1</v>
      </c>
      <c r="Z88" s="67"/>
    </row>
    <row r="89" customFormat="false" ht="158.4" hidden="false" customHeight="false" outlineLevel="0" collapsed="false">
      <c r="A89" s="54" t="s">
        <v>409</v>
      </c>
      <c r="B89" s="54" t="s">
        <v>126</v>
      </c>
      <c r="C89" s="54" t="s">
        <v>410</v>
      </c>
      <c r="D89" s="55" t="n">
        <v>0.12</v>
      </c>
      <c r="E89" s="56" t="n">
        <v>480</v>
      </c>
      <c r="F89" s="57" t="n">
        <v>31.4</v>
      </c>
      <c r="G89" s="56" t="n">
        <v>480</v>
      </c>
      <c r="H89" s="56" t="n">
        <v>31.4</v>
      </c>
      <c r="I89" s="58" t="n">
        <v>44256</v>
      </c>
      <c r="J89" s="54" t="s">
        <v>128</v>
      </c>
      <c r="K89" s="59" t="s">
        <v>129</v>
      </c>
      <c r="L89" s="60"/>
      <c r="M89" s="61"/>
      <c r="N89" s="61"/>
      <c r="O89" s="54" t="s">
        <v>411</v>
      </c>
      <c r="P89" s="54" t="s">
        <v>412</v>
      </c>
      <c r="Q89" s="73" t="s">
        <v>132</v>
      </c>
      <c r="R89" s="63"/>
      <c r="S89" s="64" t="str">
        <f aca="false">IF(ISBLANK(A89),"",CONCATENATE($BC$5,"-",MID($BC$3,3,2),"-M_",A89))</f>
        <v>PTUR-21-M_52021000000457</v>
      </c>
      <c r="T89" s="65" t="e">
        <f aca="false">IF(ISBLANK(B89),"",VLOOKUP(B89,$BI$2:$BJ$5,2,FALSE()))</f>
        <v>#N/A</v>
      </c>
      <c r="U89" s="66" t="str">
        <f aca="false">IF(ISBLANK(Q89),"ES",Q89)</f>
        <v>ES</v>
      </c>
      <c r="V89" s="64" t="n">
        <f aca="false">IF(ISBLANK(K89),"2",VLOOKUP(K89,$BG$2:$BH$3,2,FALSE()))</f>
        <v>2</v>
      </c>
      <c r="W89" s="66" t="str">
        <f aca="false">IF(ISBLANK(R89),"Sin observaciones",R89)</f>
        <v>Sin observaciones</v>
      </c>
      <c r="X89" s="64" t="n">
        <f aca="false">IF(ISERROR(VLOOKUP(J89,$BG$2:$BH$3,2,FALSE())),"",VLOOKUP(J89,$BG$2:$BH$3,2,FALSE()))</f>
        <v>1</v>
      </c>
      <c r="Z89" s="67"/>
    </row>
    <row r="90" customFormat="false" ht="39.6" hidden="false" customHeight="false" outlineLevel="0" collapsed="false">
      <c r="A90" s="54" t="s">
        <v>413</v>
      </c>
      <c r="B90" s="54" t="s">
        <v>126</v>
      </c>
      <c r="C90" s="54" t="s">
        <v>414</v>
      </c>
      <c r="D90" s="55" t="n">
        <v>12</v>
      </c>
      <c r="E90" s="56" t="n">
        <v>3600</v>
      </c>
      <c r="F90" s="57" t="n">
        <v>0</v>
      </c>
      <c r="G90" s="56" t="n">
        <v>3600</v>
      </c>
      <c r="H90" s="56" t="n">
        <v>0</v>
      </c>
      <c r="I90" s="58" t="n">
        <v>44278</v>
      </c>
      <c r="J90" s="54" t="s">
        <v>128</v>
      </c>
      <c r="K90" s="59" t="s">
        <v>129</v>
      </c>
      <c r="L90" s="60"/>
      <c r="M90" s="61"/>
      <c r="N90" s="61"/>
      <c r="O90" s="54" t="s">
        <v>415</v>
      </c>
      <c r="P90" s="54" t="s">
        <v>416</v>
      </c>
      <c r="Q90" s="73" t="s">
        <v>132</v>
      </c>
      <c r="R90" s="63"/>
      <c r="S90" s="64" t="str">
        <f aca="false">IF(ISBLANK(A90),"",CONCATENATE($BC$5,"-",MID($BC$3,3,2),"-M_",A90))</f>
        <v>PTUR-21-M_52021000000966</v>
      </c>
      <c r="T90" s="65" t="e">
        <f aca="false">IF(ISBLANK(B90),"",VLOOKUP(B90,$BI$2:$BJ$5,2,FALSE()))</f>
        <v>#N/A</v>
      </c>
      <c r="U90" s="66" t="str">
        <f aca="false">IF(ISBLANK(Q90),"ES",Q90)</f>
        <v>ES</v>
      </c>
      <c r="V90" s="64" t="n">
        <f aca="false">IF(ISBLANK(K90),"2",VLOOKUP(K90,$BG$2:$BH$3,2,FALSE()))</f>
        <v>2</v>
      </c>
      <c r="W90" s="66" t="str">
        <f aca="false">IF(ISBLANK(R90),"Sin observaciones",R90)</f>
        <v>Sin observaciones</v>
      </c>
      <c r="X90" s="64" t="n">
        <f aca="false">IF(ISERROR(VLOOKUP(J90,$BG$2:$BH$3,2,FALSE())),"",VLOOKUP(J90,$BG$2:$BH$3,2,FALSE()))</f>
        <v>1</v>
      </c>
      <c r="Z90" s="67"/>
    </row>
    <row r="91" customFormat="false" ht="290.4" hidden="false" customHeight="false" outlineLevel="0" collapsed="false">
      <c r="A91" s="54" t="s">
        <v>417</v>
      </c>
      <c r="B91" s="54" t="s">
        <v>126</v>
      </c>
      <c r="C91" s="54" t="s">
        <v>418</v>
      </c>
      <c r="D91" s="55" t="n">
        <v>2</v>
      </c>
      <c r="E91" s="56" t="n">
        <v>1707.5</v>
      </c>
      <c r="F91" s="57" t="n">
        <v>0</v>
      </c>
      <c r="G91" s="56" t="n">
        <v>1707.5</v>
      </c>
      <c r="H91" s="56" t="n">
        <v>0</v>
      </c>
      <c r="I91" s="58" t="n">
        <v>44272</v>
      </c>
      <c r="J91" s="54" t="s">
        <v>128</v>
      </c>
      <c r="K91" s="59" t="s">
        <v>129</v>
      </c>
      <c r="L91" s="60"/>
      <c r="M91" s="61"/>
      <c r="N91" s="61"/>
      <c r="O91" s="54" t="s">
        <v>419</v>
      </c>
      <c r="P91" s="54" t="s">
        <v>420</v>
      </c>
      <c r="Q91" s="73" t="s">
        <v>132</v>
      </c>
      <c r="R91" s="63"/>
      <c r="S91" s="64" t="str">
        <f aca="false">IF(ISBLANK(A91),"",CONCATENATE($BC$5,"-",MID($BC$3,3,2),"-M_",A91))</f>
        <v>PTUR-21-M_52021000000912</v>
      </c>
      <c r="T91" s="65" t="e">
        <f aca="false">IF(ISBLANK(B91),"",VLOOKUP(B91,$BI$2:$BJ$5,2,FALSE()))</f>
        <v>#N/A</v>
      </c>
      <c r="U91" s="66" t="str">
        <f aca="false">IF(ISBLANK(Q91),"ES",Q91)</f>
        <v>ES</v>
      </c>
      <c r="V91" s="64" t="n">
        <f aca="false">IF(ISBLANK(K91),"2",VLOOKUP(K91,$BG$2:$BH$3,2,FALSE()))</f>
        <v>2</v>
      </c>
      <c r="W91" s="66" t="str">
        <f aca="false">IF(ISBLANK(R91),"Sin observaciones",R91)</f>
        <v>Sin observaciones</v>
      </c>
      <c r="X91" s="64" t="n">
        <f aca="false">IF(ISERROR(VLOOKUP(J91,$BG$2:$BH$3,2,FALSE())),"",VLOOKUP(J91,$BG$2:$BH$3,2,FALSE()))</f>
        <v>1</v>
      </c>
      <c r="Z91" s="67"/>
    </row>
    <row r="92" customFormat="false" ht="26.4" hidden="false" customHeight="false" outlineLevel="0" collapsed="false">
      <c r="A92" s="54" t="s">
        <v>421</v>
      </c>
      <c r="B92" s="54" t="s">
        <v>126</v>
      </c>
      <c r="C92" s="54" t="s">
        <v>422</v>
      </c>
      <c r="D92" s="55" t="n">
        <v>1</v>
      </c>
      <c r="E92" s="56" t="n">
        <v>2400.51</v>
      </c>
      <c r="F92" s="57" t="n">
        <v>0</v>
      </c>
      <c r="G92" s="56" t="n">
        <v>2400.51</v>
      </c>
      <c r="H92" s="56" t="n">
        <v>0</v>
      </c>
      <c r="I92" s="58" t="n">
        <v>44264</v>
      </c>
      <c r="J92" s="54" t="s">
        <v>128</v>
      </c>
      <c r="K92" s="59" t="s">
        <v>129</v>
      </c>
      <c r="L92" s="60"/>
      <c r="M92" s="61"/>
      <c r="N92" s="61"/>
      <c r="O92" s="54" t="s">
        <v>423</v>
      </c>
      <c r="P92" s="54" t="s">
        <v>424</v>
      </c>
      <c r="Q92" s="73" t="s">
        <v>132</v>
      </c>
      <c r="R92" s="63"/>
      <c r="S92" s="64" t="str">
        <f aca="false">IF(ISBLANK(A92),"",CONCATENATE($BC$5,"-",MID($BC$3,3,2),"-M_",A92))</f>
        <v>PTUR-21-M_52021000000493</v>
      </c>
      <c r="T92" s="65" t="e">
        <f aca="false">IF(ISBLANK(B92),"",VLOOKUP(B92,$BI$2:$BJ$5,2,FALSE()))</f>
        <v>#N/A</v>
      </c>
      <c r="U92" s="66" t="str">
        <f aca="false">IF(ISBLANK(Q92),"ES",Q92)</f>
        <v>ES</v>
      </c>
      <c r="V92" s="64" t="n">
        <f aca="false">IF(ISBLANK(K92),"2",VLOOKUP(K92,$BG$2:$BH$3,2,FALSE()))</f>
        <v>2</v>
      </c>
      <c r="W92" s="66" t="str">
        <f aca="false">IF(ISBLANK(R92),"Sin observaciones",R92)</f>
        <v>Sin observaciones</v>
      </c>
      <c r="X92" s="64" t="n">
        <f aca="false">IF(ISERROR(VLOOKUP(J92,$BG$2:$BH$3,2,FALSE())),"",VLOOKUP(J92,$BG$2:$BH$3,2,FALSE()))</f>
        <v>1</v>
      </c>
      <c r="Z92" s="67"/>
    </row>
    <row r="93" customFormat="false" ht="52.8" hidden="false" customHeight="false" outlineLevel="0" collapsed="false">
      <c r="A93" s="54" t="s">
        <v>425</v>
      </c>
      <c r="B93" s="54" t="s">
        <v>143</v>
      </c>
      <c r="C93" s="54" t="s">
        <v>426</v>
      </c>
      <c r="D93" s="55" t="n">
        <v>0.03</v>
      </c>
      <c r="E93" s="56" t="n">
        <v>171.08</v>
      </c>
      <c r="F93" s="57" t="n">
        <v>4.98</v>
      </c>
      <c r="G93" s="56" t="n">
        <v>171.08</v>
      </c>
      <c r="H93" s="56" t="n">
        <v>4.98</v>
      </c>
      <c r="I93" s="58" t="n">
        <v>44242</v>
      </c>
      <c r="J93" s="54" t="s">
        <v>128</v>
      </c>
      <c r="K93" s="59" t="s">
        <v>129</v>
      </c>
      <c r="L93" s="60"/>
      <c r="M93" s="61"/>
      <c r="N93" s="61"/>
      <c r="O93" s="54" t="s">
        <v>427</v>
      </c>
      <c r="P93" s="54" t="s">
        <v>428</v>
      </c>
      <c r="Q93" s="73" t="s">
        <v>132</v>
      </c>
      <c r="R93" s="63"/>
      <c r="S93" s="64" t="str">
        <f aca="false">IF(ISBLANK(A93),"",CONCATENATE($BC$5,"-",MID($BC$3,3,2),"-M_",A93))</f>
        <v>PTUR-21-M_52021000000313</v>
      </c>
      <c r="T93" s="65" t="str">
        <f aca="false">IF(ISBLANK(B93),"",VLOOKUP(B93,$BI$2:$BJ$5,2,FALSE()))</f>
        <v>C</v>
      </c>
      <c r="U93" s="66" t="str">
        <f aca="false">IF(ISBLANK(Q93),"ES",Q93)</f>
        <v>ES</v>
      </c>
      <c r="V93" s="64" t="n">
        <f aca="false">IF(ISBLANK(K93),"2",VLOOKUP(K93,$BG$2:$BH$3,2,FALSE()))</f>
        <v>2</v>
      </c>
      <c r="W93" s="66" t="str">
        <f aca="false">IF(ISBLANK(R93),"Sin observaciones",R93)</f>
        <v>Sin observaciones</v>
      </c>
      <c r="X93" s="64" t="n">
        <f aca="false">IF(ISERROR(VLOOKUP(J93,$BG$2:$BH$3,2,FALSE())),"",VLOOKUP(J93,$BG$2:$BH$3,2,FALSE()))</f>
        <v>1</v>
      </c>
      <c r="Z93" s="67"/>
    </row>
    <row r="94" customFormat="false" ht="66" hidden="false" customHeight="false" outlineLevel="0" collapsed="false">
      <c r="A94" s="54" t="s">
        <v>429</v>
      </c>
      <c r="B94" s="54" t="s">
        <v>143</v>
      </c>
      <c r="C94" s="54" t="s">
        <v>430</v>
      </c>
      <c r="D94" s="55" t="n">
        <v>0.03</v>
      </c>
      <c r="E94" s="56" t="n">
        <v>139.05</v>
      </c>
      <c r="F94" s="57" t="n">
        <v>4.05</v>
      </c>
      <c r="G94" s="56" t="n">
        <v>139.05</v>
      </c>
      <c r="H94" s="56" t="n">
        <v>4.05</v>
      </c>
      <c r="I94" s="58" t="n">
        <v>44264</v>
      </c>
      <c r="J94" s="54" t="s">
        <v>128</v>
      </c>
      <c r="K94" s="59" t="s">
        <v>129</v>
      </c>
      <c r="L94" s="60"/>
      <c r="M94" s="61"/>
      <c r="N94" s="61"/>
      <c r="O94" s="54" t="s">
        <v>427</v>
      </c>
      <c r="P94" s="54" t="s">
        <v>428</v>
      </c>
      <c r="Q94" s="73" t="s">
        <v>132</v>
      </c>
      <c r="R94" s="63"/>
      <c r="S94" s="64" t="str">
        <f aca="false">IF(ISBLANK(A94),"",CONCATENATE($BC$5,"-",MID($BC$3,3,2),"-M_",A94))</f>
        <v>PTUR-21-M_52021000000498</v>
      </c>
      <c r="T94" s="65" t="str">
        <f aca="false">IF(ISBLANK(B94),"",VLOOKUP(B94,$BI$2:$BJ$5,2,FALSE()))</f>
        <v>C</v>
      </c>
      <c r="U94" s="66" t="str">
        <f aca="false">IF(ISBLANK(Q94),"ES",Q94)</f>
        <v>ES</v>
      </c>
      <c r="V94" s="64" t="n">
        <f aca="false">IF(ISBLANK(K94),"2",VLOOKUP(K94,$BG$2:$BH$3,2,FALSE()))</f>
        <v>2</v>
      </c>
      <c r="W94" s="66" t="str">
        <f aca="false">IF(ISBLANK(R94),"Sin observaciones",R94)</f>
        <v>Sin observaciones</v>
      </c>
      <c r="X94" s="64" t="n">
        <f aca="false">IF(ISERROR(VLOOKUP(J94,$BG$2:$BH$3,2,FALSE())),"",VLOOKUP(J94,$BG$2:$BH$3,2,FALSE()))</f>
        <v>1</v>
      </c>
      <c r="Z94" s="67"/>
    </row>
    <row r="95" customFormat="false" ht="66" hidden="false" customHeight="false" outlineLevel="0" collapsed="false">
      <c r="A95" s="54" t="s">
        <v>431</v>
      </c>
      <c r="B95" s="54" t="s">
        <v>143</v>
      </c>
      <c r="C95" s="54" t="s">
        <v>430</v>
      </c>
      <c r="D95" s="55" t="n">
        <v>0.03</v>
      </c>
      <c r="E95" s="56" t="n">
        <v>420.51</v>
      </c>
      <c r="F95" s="57" t="n">
        <v>27.51</v>
      </c>
      <c r="G95" s="56" t="n">
        <v>420.51</v>
      </c>
      <c r="H95" s="56" t="n">
        <v>27.51</v>
      </c>
      <c r="I95" s="58" t="n">
        <v>44264</v>
      </c>
      <c r="J95" s="54" t="s">
        <v>128</v>
      </c>
      <c r="K95" s="59" t="s">
        <v>129</v>
      </c>
      <c r="L95" s="60"/>
      <c r="M95" s="61"/>
      <c r="N95" s="61"/>
      <c r="O95" s="54" t="s">
        <v>427</v>
      </c>
      <c r="P95" s="54" t="s">
        <v>428</v>
      </c>
      <c r="Q95" s="73" t="s">
        <v>132</v>
      </c>
      <c r="R95" s="63"/>
      <c r="S95" s="64" t="str">
        <f aca="false">IF(ISBLANK(A95),"",CONCATENATE($BC$5,"-",MID($BC$3,3,2),"-M_",A95))</f>
        <v>PTUR-21-M_5202100000049 8</v>
      </c>
      <c r="T95" s="65" t="str">
        <f aca="false">IF(ISBLANK(B95),"",VLOOKUP(B95,$BI$2:$BJ$5,2,FALSE()))</f>
        <v>C</v>
      </c>
      <c r="U95" s="66" t="str">
        <f aca="false">IF(ISBLANK(Q95),"ES",Q95)</f>
        <v>ES</v>
      </c>
      <c r="V95" s="64" t="n">
        <f aca="false">IF(ISBLANK(K95),"2",VLOOKUP(K95,$BG$2:$BH$3,2,FALSE()))</f>
        <v>2</v>
      </c>
      <c r="W95" s="66" t="str">
        <f aca="false">IF(ISBLANK(R95),"Sin observaciones",R95)</f>
        <v>Sin observaciones</v>
      </c>
      <c r="X95" s="64" t="n">
        <f aca="false">IF(ISERROR(VLOOKUP(J95,$BG$2:$BH$3,2,FALSE())),"",VLOOKUP(J95,$BG$2:$BH$3,2,FALSE()))</f>
        <v>1</v>
      </c>
      <c r="Z95" s="67"/>
    </row>
    <row r="96" customFormat="false" ht="66" hidden="false" customHeight="false" outlineLevel="0" collapsed="false">
      <c r="A96" s="54" t="s">
        <v>432</v>
      </c>
      <c r="B96" s="54" t="s">
        <v>126</v>
      </c>
      <c r="C96" s="54" t="s">
        <v>433</v>
      </c>
      <c r="D96" s="55" t="n">
        <v>0.03</v>
      </c>
      <c r="E96" s="56" t="n">
        <v>1741.47</v>
      </c>
      <c r="F96" s="57" t="n">
        <v>113.93</v>
      </c>
      <c r="G96" s="56" t="n">
        <v>1741.47</v>
      </c>
      <c r="H96" s="56" t="n">
        <v>113.93</v>
      </c>
      <c r="I96" s="58" t="n">
        <v>44272</v>
      </c>
      <c r="J96" s="54" t="s">
        <v>128</v>
      </c>
      <c r="K96" s="59" t="s">
        <v>129</v>
      </c>
      <c r="L96" s="60"/>
      <c r="M96" s="61"/>
      <c r="N96" s="61"/>
      <c r="O96" s="54" t="s">
        <v>434</v>
      </c>
      <c r="P96" s="54" t="s">
        <v>435</v>
      </c>
      <c r="Q96" s="73" t="s">
        <v>132</v>
      </c>
      <c r="R96" s="63"/>
      <c r="S96" s="64" t="str">
        <f aca="false">IF(ISBLANK(A96),"",CONCATENATE($BC$5,"-",MID($BC$3,3,2),"-M_",A96))</f>
        <v>PTUR-21-M_52021000000919</v>
      </c>
      <c r="T96" s="65" t="e">
        <f aca="false">IF(ISBLANK(B96),"",VLOOKUP(B96,$BI$2:$BJ$5,2,FALSE()))</f>
        <v>#N/A</v>
      </c>
      <c r="U96" s="66" t="str">
        <f aca="false">IF(ISBLANK(Q96),"ES",Q96)</f>
        <v>ES</v>
      </c>
      <c r="V96" s="64" t="n">
        <f aca="false">IF(ISBLANK(K96),"2",VLOOKUP(K96,$BG$2:$BH$3,2,FALSE()))</f>
        <v>2</v>
      </c>
      <c r="W96" s="66" t="str">
        <f aca="false">IF(ISBLANK(R96),"Sin observaciones",R96)</f>
        <v>Sin observaciones</v>
      </c>
      <c r="X96" s="64" t="n">
        <f aca="false">IF(ISERROR(VLOOKUP(J96,$BG$2:$BH$3,2,FALSE())),"",VLOOKUP(J96,$BG$2:$BH$3,2,FALSE()))</f>
        <v>1</v>
      </c>
      <c r="Z96" s="67"/>
    </row>
    <row r="97" customFormat="false" ht="26.4" hidden="false" customHeight="false" outlineLevel="0" collapsed="false">
      <c r="A97" s="54" t="s">
        <v>436</v>
      </c>
      <c r="B97" s="54" t="s">
        <v>126</v>
      </c>
      <c r="C97" s="54" t="s">
        <v>437</v>
      </c>
      <c r="D97" s="55" t="n">
        <v>1</v>
      </c>
      <c r="E97" s="56" t="n">
        <v>6432.36</v>
      </c>
      <c r="F97" s="57" t="n">
        <v>1116.36</v>
      </c>
      <c r="G97" s="56" t="n">
        <v>6432.36</v>
      </c>
      <c r="H97" s="56" t="n">
        <v>1116.36</v>
      </c>
      <c r="I97" s="58" t="n">
        <v>44264</v>
      </c>
      <c r="J97" s="54" t="s">
        <v>128</v>
      </c>
      <c r="K97" s="59" t="s">
        <v>129</v>
      </c>
      <c r="L97" s="60"/>
      <c r="M97" s="61"/>
      <c r="N97" s="61"/>
      <c r="O97" s="54" t="s">
        <v>438</v>
      </c>
      <c r="P97" s="54" t="s">
        <v>439</v>
      </c>
      <c r="Q97" s="73" t="s">
        <v>132</v>
      </c>
      <c r="R97" s="63"/>
      <c r="S97" s="64" t="str">
        <f aca="false">IF(ISBLANK(A97),"",CONCATENATE($BC$5,"-",MID($BC$3,3,2),"-M_",A97))</f>
        <v>PTUR-21-M_52021000000529</v>
      </c>
      <c r="T97" s="65" t="e">
        <f aca="false">IF(ISBLANK(B97),"",VLOOKUP(B97,$BI$2:$BJ$5,2,FALSE()))</f>
        <v>#N/A</v>
      </c>
      <c r="U97" s="66" t="str">
        <f aca="false">IF(ISBLANK(Q97),"ES",Q97)</f>
        <v>ES</v>
      </c>
      <c r="V97" s="64" t="n">
        <f aca="false">IF(ISBLANK(K97),"2",VLOOKUP(K97,$BG$2:$BH$3,2,FALSE()))</f>
        <v>2</v>
      </c>
      <c r="W97" s="66" t="str">
        <f aca="false">IF(ISBLANK(R97),"Sin observaciones",R97)</f>
        <v>Sin observaciones</v>
      </c>
      <c r="X97" s="64" t="n">
        <f aca="false">IF(ISERROR(VLOOKUP(J97,$BG$2:$BH$3,2,FALSE())),"",VLOOKUP(J97,$BG$2:$BH$3,2,FALSE()))</f>
        <v>1</v>
      </c>
      <c r="Z97" s="67"/>
    </row>
    <row r="98" customFormat="false" ht="17.4" hidden="false" customHeight="false" outlineLevel="0" collapsed="false">
      <c r="A98" s="54" t="s">
        <v>440</v>
      </c>
      <c r="B98" s="54" t="s">
        <v>143</v>
      </c>
      <c r="C98" s="54" t="s">
        <v>441</v>
      </c>
      <c r="D98" s="55" t="n">
        <v>0.03</v>
      </c>
      <c r="E98" s="56" t="n">
        <v>8.82</v>
      </c>
      <c r="F98" s="57" t="n">
        <v>0.26</v>
      </c>
      <c r="G98" s="56" t="n">
        <v>8.82</v>
      </c>
      <c r="H98" s="56" t="n">
        <v>0.26</v>
      </c>
      <c r="I98" s="58" t="n">
        <v>44278</v>
      </c>
      <c r="J98" s="54" t="s">
        <v>128</v>
      </c>
      <c r="K98" s="59" t="s">
        <v>129</v>
      </c>
      <c r="L98" s="60"/>
      <c r="M98" s="61"/>
      <c r="N98" s="61"/>
      <c r="O98" s="54" t="s">
        <v>442</v>
      </c>
      <c r="P98" s="54" t="s">
        <v>443</v>
      </c>
      <c r="Q98" s="73" t="s">
        <v>132</v>
      </c>
      <c r="R98" s="63"/>
      <c r="S98" s="64" t="str">
        <f aca="false">IF(ISBLANK(A98),"",CONCATENATE($BC$5,"-",MID($BC$3,3,2),"-M_",A98))</f>
        <v>PTUR-21-M_52021000000950</v>
      </c>
      <c r="T98" s="65" t="str">
        <f aca="false">IF(ISBLANK(B98),"",VLOOKUP(B98,$BI$2:$BJ$5,2,FALSE()))</f>
        <v>C</v>
      </c>
      <c r="U98" s="66" t="str">
        <f aca="false">IF(ISBLANK(Q98),"ES",Q98)</f>
        <v>ES</v>
      </c>
      <c r="V98" s="64" t="n">
        <f aca="false">IF(ISBLANK(K98),"2",VLOOKUP(K98,$BG$2:$BH$3,2,FALSE()))</f>
        <v>2</v>
      </c>
      <c r="W98" s="66" t="str">
        <f aca="false">IF(ISBLANK(R98),"Sin observaciones",R98)</f>
        <v>Sin observaciones</v>
      </c>
      <c r="X98" s="64" t="n">
        <f aca="false">IF(ISERROR(VLOOKUP(J98,$BG$2:$BH$3,2,FALSE())),"",VLOOKUP(J98,$BG$2:$BH$3,2,FALSE()))</f>
        <v>1</v>
      </c>
      <c r="Z98" s="67"/>
    </row>
    <row r="99" customFormat="false" ht="52.8" hidden="false" customHeight="false" outlineLevel="0" collapsed="false">
      <c r="A99" s="54" t="s">
        <v>444</v>
      </c>
      <c r="B99" s="54" t="s">
        <v>143</v>
      </c>
      <c r="C99" s="54" t="s">
        <v>445</v>
      </c>
      <c r="D99" s="55" t="n">
        <v>0.03</v>
      </c>
      <c r="E99" s="56" t="n">
        <v>321.75</v>
      </c>
      <c r="F99" s="57" t="n">
        <v>21.05</v>
      </c>
      <c r="G99" s="56" t="n">
        <v>321.75</v>
      </c>
      <c r="H99" s="56" t="n">
        <v>21.05</v>
      </c>
      <c r="I99" s="58" t="n">
        <v>44242</v>
      </c>
      <c r="J99" s="54" t="s">
        <v>128</v>
      </c>
      <c r="K99" s="59" t="s">
        <v>129</v>
      </c>
      <c r="L99" s="60"/>
      <c r="M99" s="61"/>
      <c r="N99" s="61"/>
      <c r="O99" s="54" t="s">
        <v>446</v>
      </c>
      <c r="P99" s="54" t="s">
        <v>447</v>
      </c>
      <c r="Q99" s="73" t="s">
        <v>132</v>
      </c>
      <c r="R99" s="63"/>
      <c r="S99" s="64" t="str">
        <f aca="false">IF(ISBLANK(A99),"",CONCATENATE($BC$5,"-",MID($BC$3,3,2),"-M_",A99))</f>
        <v>PTUR-21-M_52021000000318</v>
      </c>
      <c r="T99" s="65" t="str">
        <f aca="false">IF(ISBLANK(B99),"",VLOOKUP(B99,$BI$2:$BJ$5,2,FALSE()))</f>
        <v>C</v>
      </c>
      <c r="U99" s="66" t="str">
        <f aca="false">IF(ISBLANK(Q99),"ES",Q99)</f>
        <v>ES</v>
      </c>
      <c r="V99" s="64" t="n">
        <f aca="false">IF(ISBLANK(K99),"2",VLOOKUP(K99,$BG$2:$BH$3,2,FALSE()))</f>
        <v>2</v>
      </c>
      <c r="W99" s="66" t="str">
        <f aca="false">IF(ISBLANK(R99),"Sin observaciones",R99)</f>
        <v>Sin observaciones</v>
      </c>
      <c r="X99" s="64" t="n">
        <f aca="false">IF(ISERROR(VLOOKUP(J99,$BG$2:$BH$3,2,FALSE())),"",VLOOKUP(J99,$BG$2:$BH$3,2,FALSE()))</f>
        <v>1</v>
      </c>
      <c r="Z99" s="67"/>
    </row>
    <row r="100" customFormat="false" ht="52.8" hidden="false" customHeight="false" outlineLevel="0" collapsed="false">
      <c r="A100" s="54" t="s">
        <v>448</v>
      </c>
      <c r="B100" s="54" t="s">
        <v>143</v>
      </c>
      <c r="C100" s="54" t="s">
        <v>445</v>
      </c>
      <c r="D100" s="55" t="n">
        <v>0.03</v>
      </c>
      <c r="E100" s="56" t="n">
        <v>6.5</v>
      </c>
      <c r="F100" s="57" t="n">
        <v>0.19</v>
      </c>
      <c r="G100" s="56" t="n">
        <v>6.5</v>
      </c>
      <c r="H100" s="56" t="n">
        <v>0.19</v>
      </c>
      <c r="I100" s="58" t="n">
        <v>44242</v>
      </c>
      <c r="J100" s="54" t="s">
        <v>128</v>
      </c>
      <c r="K100" s="59" t="s">
        <v>129</v>
      </c>
      <c r="L100" s="60"/>
      <c r="M100" s="61"/>
      <c r="N100" s="61"/>
      <c r="O100" s="54" t="s">
        <v>446</v>
      </c>
      <c r="P100" s="54" t="s">
        <v>447</v>
      </c>
      <c r="Q100" s="73" t="s">
        <v>132</v>
      </c>
      <c r="R100" s="63"/>
      <c r="S100" s="64" t="str">
        <f aca="false">IF(ISBLANK(A100),"",CONCATENATE($BC$5,"-",MID($BC$3,3,2),"-M_",A100))</f>
        <v>PTUR-21-M_5202100000031 8</v>
      </c>
      <c r="T100" s="65" t="str">
        <f aca="false">IF(ISBLANK(B100),"",VLOOKUP(B100,$BI$2:$BJ$5,2,FALSE()))</f>
        <v>C</v>
      </c>
      <c r="U100" s="66" t="str">
        <f aca="false">IF(ISBLANK(Q100),"ES",Q100)</f>
        <v>ES</v>
      </c>
      <c r="V100" s="64" t="n">
        <f aca="false">IF(ISBLANK(K100),"2",VLOOKUP(K100,$BG$2:$BH$3,2,FALSE()))</f>
        <v>2</v>
      </c>
      <c r="W100" s="66" t="str">
        <f aca="false">IF(ISBLANK(R100),"Sin observaciones",R100)</f>
        <v>Sin observaciones</v>
      </c>
      <c r="X100" s="64" t="n">
        <f aca="false">IF(ISERROR(VLOOKUP(J100,$BG$2:$BH$3,2,FALSE())),"",VLOOKUP(J100,$BG$2:$BH$3,2,FALSE()))</f>
        <v>1</v>
      </c>
      <c r="Z100" s="67"/>
    </row>
    <row r="101" customFormat="false" ht="39.6" hidden="false" customHeight="false" outlineLevel="0" collapsed="false">
      <c r="A101" s="54" t="s">
        <v>449</v>
      </c>
      <c r="B101" s="54" t="s">
        <v>143</v>
      </c>
      <c r="C101" s="54" t="s">
        <v>450</v>
      </c>
      <c r="D101" s="55" t="n">
        <v>0.03</v>
      </c>
      <c r="E101" s="56" t="n">
        <v>27.85</v>
      </c>
      <c r="F101" s="57" t="n">
        <v>1.82</v>
      </c>
      <c r="G101" s="56" t="n">
        <v>27.85</v>
      </c>
      <c r="H101" s="56" t="n">
        <v>1.82</v>
      </c>
      <c r="I101" s="58" t="n">
        <v>44242</v>
      </c>
      <c r="J101" s="54" t="s">
        <v>128</v>
      </c>
      <c r="K101" s="59" t="s">
        <v>129</v>
      </c>
      <c r="L101" s="60"/>
      <c r="M101" s="61"/>
      <c r="N101" s="61"/>
      <c r="O101" s="54" t="s">
        <v>446</v>
      </c>
      <c r="P101" s="54" t="s">
        <v>447</v>
      </c>
      <c r="Q101" s="73" t="s">
        <v>132</v>
      </c>
      <c r="R101" s="63"/>
      <c r="S101" s="64" t="str">
        <f aca="false">IF(ISBLANK(A101),"",CONCATENATE($BC$5,"-",MID($BC$3,3,2),"-M_",A101))</f>
        <v>PTUR-21-M_52021000000319</v>
      </c>
      <c r="T101" s="65" t="str">
        <f aca="false">IF(ISBLANK(B101),"",VLOOKUP(B101,$BI$2:$BJ$5,2,FALSE()))</f>
        <v>C</v>
      </c>
      <c r="U101" s="66" t="str">
        <f aca="false">IF(ISBLANK(Q101),"ES",Q101)</f>
        <v>ES</v>
      </c>
      <c r="V101" s="64" t="n">
        <f aca="false">IF(ISBLANK(K101),"2",VLOOKUP(K101,$BG$2:$BH$3,2,FALSE()))</f>
        <v>2</v>
      </c>
      <c r="W101" s="66" t="str">
        <f aca="false">IF(ISBLANK(R101),"Sin observaciones",R101)</f>
        <v>Sin observaciones</v>
      </c>
      <c r="X101" s="64" t="n">
        <f aca="false">IF(ISERROR(VLOOKUP(J101,$BG$2:$BH$3,2,FALSE())),"",VLOOKUP(J101,$BG$2:$BH$3,2,FALSE()))</f>
        <v>1</v>
      </c>
      <c r="Z101" s="67"/>
    </row>
    <row r="102" customFormat="false" ht="26.4" hidden="false" customHeight="false" outlineLevel="0" collapsed="false">
      <c r="A102" s="54" t="s">
        <v>451</v>
      </c>
      <c r="B102" s="54" t="s">
        <v>143</v>
      </c>
      <c r="C102" s="54" t="s">
        <v>452</v>
      </c>
      <c r="D102" s="55" t="n">
        <v>0.03</v>
      </c>
      <c r="E102" s="56" t="n">
        <v>101.53</v>
      </c>
      <c r="F102" s="57" t="n">
        <v>6.64</v>
      </c>
      <c r="G102" s="56" t="n">
        <v>101.53</v>
      </c>
      <c r="H102" s="56" t="n">
        <v>6.64</v>
      </c>
      <c r="I102" s="58" t="n">
        <v>44278</v>
      </c>
      <c r="J102" s="54" t="s">
        <v>128</v>
      </c>
      <c r="K102" s="59" t="s">
        <v>129</v>
      </c>
      <c r="L102" s="60"/>
      <c r="M102" s="61"/>
      <c r="N102" s="61"/>
      <c r="O102" s="54" t="s">
        <v>446</v>
      </c>
      <c r="P102" s="54" t="s">
        <v>447</v>
      </c>
      <c r="Q102" s="73" t="s">
        <v>132</v>
      </c>
      <c r="R102" s="63"/>
      <c r="S102" s="64" t="str">
        <f aca="false">IF(ISBLANK(A102),"",CONCATENATE($BC$5,"-",MID($BC$3,3,2),"-M_",A102))</f>
        <v>PTUR-21-M_52021000000954</v>
      </c>
      <c r="T102" s="65" t="str">
        <f aca="false">IF(ISBLANK(B102),"",VLOOKUP(B102,$BI$2:$BJ$5,2,FALSE()))</f>
        <v>C</v>
      </c>
      <c r="U102" s="66" t="str">
        <f aca="false">IF(ISBLANK(Q102),"ES",Q102)</f>
        <v>ES</v>
      </c>
      <c r="V102" s="64" t="n">
        <f aca="false">IF(ISBLANK(K102),"2",VLOOKUP(K102,$BG$2:$BH$3,2,FALSE()))</f>
        <v>2</v>
      </c>
      <c r="W102" s="66" t="str">
        <f aca="false">IF(ISBLANK(R102),"Sin observaciones",R102)</f>
        <v>Sin observaciones</v>
      </c>
      <c r="X102" s="64" t="n">
        <f aca="false">IF(ISERROR(VLOOKUP(J102,$BG$2:$BH$3,2,FALSE())),"",VLOOKUP(J102,$BG$2:$BH$3,2,FALSE()))</f>
        <v>1</v>
      </c>
      <c r="Z102" s="67"/>
    </row>
    <row r="103" customFormat="false" ht="26.4" hidden="false" customHeight="false" outlineLevel="0" collapsed="false">
      <c r="A103" s="54" t="s">
        <v>453</v>
      </c>
      <c r="B103" s="54" t="s">
        <v>143</v>
      </c>
      <c r="C103" s="54" t="s">
        <v>454</v>
      </c>
      <c r="D103" s="55" t="n">
        <v>0.03</v>
      </c>
      <c r="E103" s="56" t="n">
        <v>117.42</v>
      </c>
      <c r="F103" s="57" t="n">
        <v>3.42</v>
      </c>
      <c r="G103" s="56" t="n">
        <v>117.42</v>
      </c>
      <c r="H103" s="56" t="n">
        <v>3.42</v>
      </c>
      <c r="I103" s="58" t="n">
        <v>44278</v>
      </c>
      <c r="J103" s="54" t="s">
        <v>128</v>
      </c>
      <c r="K103" s="59" t="s">
        <v>129</v>
      </c>
      <c r="L103" s="60"/>
      <c r="M103" s="61"/>
      <c r="N103" s="61"/>
      <c r="O103" s="54" t="s">
        <v>446</v>
      </c>
      <c r="P103" s="54" t="s">
        <v>447</v>
      </c>
      <c r="Q103" s="73" t="s">
        <v>132</v>
      </c>
      <c r="R103" s="63"/>
      <c r="S103" s="64" t="str">
        <f aca="false">IF(ISBLANK(A103),"",CONCATENATE($BC$5,"-",MID($BC$3,3,2),"-M_",A103))</f>
        <v>PTUR-21-M_52021000000955</v>
      </c>
      <c r="T103" s="65" t="str">
        <f aca="false">IF(ISBLANK(B103),"",VLOOKUP(B103,$BI$2:$BJ$5,2,FALSE()))</f>
        <v>C</v>
      </c>
      <c r="U103" s="66" t="str">
        <f aca="false">IF(ISBLANK(Q103),"ES",Q103)</f>
        <v>ES</v>
      </c>
      <c r="V103" s="64" t="n">
        <f aca="false">IF(ISBLANK(K103),"2",VLOOKUP(K103,$BG$2:$BH$3,2,FALSE()))</f>
        <v>2</v>
      </c>
      <c r="W103" s="66" t="str">
        <f aca="false">IF(ISBLANK(R103),"Sin observaciones",R103)</f>
        <v>Sin observaciones</v>
      </c>
      <c r="X103" s="64" t="n">
        <f aca="false">IF(ISERROR(VLOOKUP(J103,$BG$2:$BH$3,2,FALSE())),"",VLOOKUP(J103,$BG$2:$BH$3,2,FALSE()))</f>
        <v>1</v>
      </c>
      <c r="Z103" s="67"/>
    </row>
    <row r="104" customFormat="false" ht="26.4" hidden="false" customHeight="false" outlineLevel="0" collapsed="false">
      <c r="A104" s="54" t="s">
        <v>455</v>
      </c>
      <c r="B104" s="54" t="s">
        <v>143</v>
      </c>
      <c r="C104" s="54" t="s">
        <v>456</v>
      </c>
      <c r="D104" s="55" t="n">
        <v>0.03</v>
      </c>
      <c r="E104" s="56" t="n">
        <v>18.47</v>
      </c>
      <c r="F104" s="57" t="n">
        <v>1.21</v>
      </c>
      <c r="G104" s="56" t="n">
        <v>18.47</v>
      </c>
      <c r="H104" s="56" t="n">
        <v>1.21</v>
      </c>
      <c r="I104" s="58" t="n">
        <v>44278</v>
      </c>
      <c r="J104" s="54" t="s">
        <v>128</v>
      </c>
      <c r="K104" s="59" t="s">
        <v>129</v>
      </c>
      <c r="L104" s="60"/>
      <c r="M104" s="61"/>
      <c r="N104" s="61"/>
      <c r="O104" s="54" t="s">
        <v>446</v>
      </c>
      <c r="P104" s="54" t="s">
        <v>447</v>
      </c>
      <c r="Q104" s="73" t="s">
        <v>132</v>
      </c>
      <c r="R104" s="63"/>
      <c r="S104" s="64" t="str">
        <f aca="false">IF(ISBLANK(A104),"",CONCATENATE($BC$5,"-",MID($BC$3,3,2),"-M_",A104))</f>
        <v>PTUR-21-M_52021000000962</v>
      </c>
      <c r="T104" s="65" t="str">
        <f aca="false">IF(ISBLANK(B104),"",VLOOKUP(B104,$BI$2:$BJ$5,2,FALSE()))</f>
        <v>C</v>
      </c>
      <c r="U104" s="66" t="str">
        <f aca="false">IF(ISBLANK(Q104),"ES",Q104)</f>
        <v>ES</v>
      </c>
      <c r="V104" s="64" t="n">
        <f aca="false">IF(ISBLANK(K104),"2",VLOOKUP(K104,$BG$2:$BH$3,2,FALSE()))</f>
        <v>2</v>
      </c>
      <c r="W104" s="66" t="str">
        <f aca="false">IF(ISBLANK(R104),"Sin observaciones",R104)</f>
        <v>Sin observaciones</v>
      </c>
      <c r="X104" s="64" t="n">
        <f aca="false">IF(ISERROR(VLOOKUP(J104,$BG$2:$BH$3,2,FALSE())),"",VLOOKUP(J104,$BG$2:$BH$3,2,FALSE()))</f>
        <v>1</v>
      </c>
      <c r="Z104" s="67"/>
    </row>
    <row r="105" customFormat="false" ht="184.8" hidden="false" customHeight="false" outlineLevel="0" collapsed="false">
      <c r="A105" s="54" t="s">
        <v>457</v>
      </c>
      <c r="B105" s="54" t="s">
        <v>143</v>
      </c>
      <c r="C105" s="54" t="s">
        <v>458</v>
      </c>
      <c r="D105" s="55" t="n">
        <v>0.03</v>
      </c>
      <c r="E105" s="56" t="n">
        <v>87.65</v>
      </c>
      <c r="F105" s="57" t="n">
        <v>5.74</v>
      </c>
      <c r="G105" s="56" t="n">
        <v>87.65</v>
      </c>
      <c r="H105" s="56" t="n">
        <v>5.74</v>
      </c>
      <c r="I105" s="58" t="n">
        <v>44278</v>
      </c>
      <c r="J105" s="54" t="s">
        <v>128</v>
      </c>
      <c r="K105" s="59" t="s">
        <v>129</v>
      </c>
      <c r="L105" s="60"/>
      <c r="M105" s="61"/>
      <c r="N105" s="61"/>
      <c r="O105" s="54" t="s">
        <v>446</v>
      </c>
      <c r="P105" s="54" t="s">
        <v>447</v>
      </c>
      <c r="Q105" s="73" t="s">
        <v>132</v>
      </c>
      <c r="R105" s="63"/>
      <c r="S105" s="64" t="str">
        <f aca="false">IF(ISBLANK(A105),"",CONCATENATE($BC$5,"-",MID($BC$3,3,2),"-M_",A105))</f>
        <v>PTUR-21-M_5202100000125 2</v>
      </c>
      <c r="T105" s="65" t="str">
        <f aca="false">IF(ISBLANK(B105),"",VLOOKUP(B105,$BI$2:$BJ$5,2,FALSE()))</f>
        <v>C</v>
      </c>
      <c r="U105" s="66" t="str">
        <f aca="false">IF(ISBLANK(Q105),"ES",Q105)</f>
        <v>ES</v>
      </c>
      <c r="V105" s="64" t="n">
        <f aca="false">IF(ISBLANK(K105),"2",VLOOKUP(K105,$BG$2:$BH$3,2,FALSE()))</f>
        <v>2</v>
      </c>
      <c r="W105" s="66" t="str">
        <f aca="false">IF(ISBLANK(R105),"Sin observaciones",R105)</f>
        <v>Sin observaciones</v>
      </c>
      <c r="X105" s="64" t="n">
        <f aca="false">IF(ISERROR(VLOOKUP(J105,$BG$2:$BH$3,2,FALSE())),"",VLOOKUP(J105,$BG$2:$BH$3,2,FALSE()))</f>
        <v>1</v>
      </c>
      <c r="Z105" s="67"/>
    </row>
    <row r="106" customFormat="false" ht="184.8" hidden="false" customHeight="false" outlineLevel="0" collapsed="false">
      <c r="A106" s="77" t="s">
        <v>459</v>
      </c>
      <c r="B106" s="54" t="s">
        <v>143</v>
      </c>
      <c r="C106" s="54" t="s">
        <v>458</v>
      </c>
      <c r="D106" s="55" t="n">
        <v>0.03</v>
      </c>
      <c r="E106" s="56" t="n">
        <v>16.04</v>
      </c>
      <c r="F106" s="57" t="n">
        <v>0.47</v>
      </c>
      <c r="G106" s="56" t="n">
        <v>16.04</v>
      </c>
      <c r="H106" s="56" t="n">
        <v>0.47</v>
      </c>
      <c r="I106" s="58" t="n">
        <v>44278</v>
      </c>
      <c r="J106" s="54" t="s">
        <v>128</v>
      </c>
      <c r="K106" s="59" t="s">
        <v>129</v>
      </c>
      <c r="L106" s="60"/>
      <c r="M106" s="61"/>
      <c r="N106" s="61"/>
      <c r="O106" s="54" t="s">
        <v>446</v>
      </c>
      <c r="P106" s="54" t="s">
        <v>447</v>
      </c>
      <c r="Q106" s="73" t="s">
        <v>132</v>
      </c>
      <c r="R106" s="63"/>
      <c r="S106" s="64" t="str">
        <f aca="false">IF(ISBLANK(A106),"",CONCATENATE($BC$5,"-",MID($BC$3,3,2),"-M_",A106))</f>
        <v>PTUR-21-M_520210000012 52</v>
      </c>
      <c r="T106" s="65" t="str">
        <f aca="false">IF(ISBLANK(B106),"",VLOOKUP(B106,$BI$2:$BJ$5,2,FALSE()))</f>
        <v>C</v>
      </c>
      <c r="U106" s="66" t="str">
        <f aca="false">IF(ISBLANK(Q106),"ES",Q106)</f>
        <v>ES</v>
      </c>
      <c r="V106" s="64" t="n">
        <f aca="false">IF(ISBLANK(K106),"2",VLOOKUP(K106,$BG$2:$BH$3,2,FALSE()))</f>
        <v>2</v>
      </c>
      <c r="W106" s="66" t="str">
        <f aca="false">IF(ISBLANK(R106),"Sin observaciones",R106)</f>
        <v>Sin observaciones</v>
      </c>
      <c r="X106" s="64" t="n">
        <f aca="false">IF(ISERROR(VLOOKUP(J106,$BG$2:$BH$3,2,FALSE())),"",VLOOKUP(J106,$BG$2:$BH$3,2,FALSE()))</f>
        <v>1</v>
      </c>
      <c r="Z106" s="67"/>
    </row>
    <row r="107" customFormat="false" ht="26.4" hidden="false" customHeight="false" outlineLevel="0" collapsed="false">
      <c r="A107" s="54" t="s">
        <v>460</v>
      </c>
      <c r="B107" s="54" t="s">
        <v>126</v>
      </c>
      <c r="C107" s="54" t="s">
        <v>461</v>
      </c>
      <c r="D107" s="55" t="n">
        <v>0.03</v>
      </c>
      <c r="E107" s="56" t="n">
        <v>377.59</v>
      </c>
      <c r="F107" s="57" t="n">
        <v>24.7</v>
      </c>
      <c r="G107" s="56" t="n">
        <v>377.59</v>
      </c>
      <c r="H107" s="56" t="n">
        <v>24.7</v>
      </c>
      <c r="I107" s="58" t="n">
        <v>44298</v>
      </c>
      <c r="J107" s="54" t="s">
        <v>128</v>
      </c>
      <c r="K107" s="59" t="s">
        <v>129</v>
      </c>
      <c r="L107" s="60"/>
      <c r="M107" s="61"/>
      <c r="N107" s="61"/>
      <c r="O107" s="54" t="s">
        <v>462</v>
      </c>
      <c r="P107" s="54" t="s">
        <v>463</v>
      </c>
      <c r="Q107" s="73" t="s">
        <v>132</v>
      </c>
      <c r="R107" s="63"/>
      <c r="S107" s="64" t="str">
        <f aca="false">IF(ISBLANK(A107),"",CONCATENATE($BC$5,"-",MID($BC$3,3,2),"-M_",A107))</f>
        <v>PTUR-21-M_520210000010 43</v>
      </c>
      <c r="T107" s="65" t="e">
        <f aca="false">IF(ISBLANK(B107),"",VLOOKUP(B107,$BI$2:$BJ$5,2,FALSE()))</f>
        <v>#N/A</v>
      </c>
      <c r="U107" s="66" t="str">
        <f aca="false">IF(ISBLANK(Q107),"ES",Q107)</f>
        <v>ES</v>
      </c>
      <c r="V107" s="64" t="n">
        <f aca="false">IF(ISBLANK(K107),"2",VLOOKUP(K107,$BG$2:$BH$3,2,FALSE()))</f>
        <v>2</v>
      </c>
      <c r="W107" s="66" t="str">
        <f aca="false">IF(ISBLANK(R107),"Sin observaciones",R107)</f>
        <v>Sin observaciones</v>
      </c>
      <c r="X107" s="64" t="n">
        <f aca="false">IF(ISERROR(VLOOKUP(J107,$BG$2:$BH$3,2,FALSE())),"",VLOOKUP(J107,$BG$2:$BH$3,2,FALSE()))</f>
        <v>1</v>
      </c>
      <c r="Z107" s="67"/>
    </row>
    <row r="108" customFormat="false" ht="26.4" hidden="false" customHeight="false" outlineLevel="0" collapsed="false">
      <c r="A108" s="54" t="s">
        <v>464</v>
      </c>
      <c r="B108" s="54" t="s">
        <v>126</v>
      </c>
      <c r="C108" s="54" t="s">
        <v>461</v>
      </c>
      <c r="D108" s="55" t="n">
        <v>0.03</v>
      </c>
      <c r="E108" s="56" t="n">
        <v>343.41</v>
      </c>
      <c r="F108" s="57" t="n">
        <v>0</v>
      </c>
      <c r="G108" s="56" t="n">
        <v>343.41</v>
      </c>
      <c r="H108" s="56" t="n">
        <v>0</v>
      </c>
      <c r="I108" s="58" t="n">
        <v>44298</v>
      </c>
      <c r="J108" s="54" t="s">
        <v>128</v>
      </c>
      <c r="K108" s="59" t="s">
        <v>129</v>
      </c>
      <c r="L108" s="60"/>
      <c r="M108" s="61"/>
      <c r="N108" s="61"/>
      <c r="O108" s="54" t="s">
        <v>462</v>
      </c>
      <c r="P108" s="54" t="s">
        <v>463</v>
      </c>
      <c r="Q108" s="73" t="s">
        <v>132</v>
      </c>
      <c r="R108" s="63"/>
      <c r="S108" s="64" t="str">
        <f aca="false">IF(ISBLANK(A108),"",CONCATENATE($BC$5,"-",MID($BC$3,3,2),"-M_",A108))</f>
        <v>PTUR-21-M_520210000010 4 3</v>
      </c>
      <c r="T108" s="65" t="e">
        <f aca="false">IF(ISBLANK(B108),"",VLOOKUP(B108,$BI$2:$BJ$5,2,FALSE()))</f>
        <v>#N/A</v>
      </c>
      <c r="U108" s="66" t="str">
        <f aca="false">IF(ISBLANK(Q108),"ES",Q108)</f>
        <v>ES</v>
      </c>
      <c r="V108" s="64" t="n">
        <f aca="false">IF(ISBLANK(K108),"2",VLOOKUP(K108,$BG$2:$BH$3,2,FALSE()))</f>
        <v>2</v>
      </c>
      <c r="W108" s="66" t="str">
        <f aca="false">IF(ISBLANK(R108),"Sin observaciones",R108)</f>
        <v>Sin observaciones</v>
      </c>
      <c r="X108" s="64" t="n">
        <f aca="false">IF(ISERROR(VLOOKUP(J108,$BG$2:$BH$3,2,FALSE())),"",VLOOKUP(J108,$BG$2:$BH$3,2,FALSE()))</f>
        <v>1</v>
      </c>
      <c r="Z108" s="67"/>
    </row>
    <row r="109" customFormat="false" ht="92.4" hidden="false" customHeight="false" outlineLevel="0" collapsed="false">
      <c r="A109" s="54" t="s">
        <v>465</v>
      </c>
      <c r="B109" s="54" t="s">
        <v>126</v>
      </c>
      <c r="C109" s="54" t="s">
        <v>466</v>
      </c>
      <c r="D109" s="55" t="n">
        <v>0.03</v>
      </c>
      <c r="E109" s="56" t="n">
        <v>235</v>
      </c>
      <c r="F109" s="57" t="n">
        <v>15.37</v>
      </c>
      <c r="G109" s="56" t="n">
        <v>235</v>
      </c>
      <c r="H109" s="56" t="n">
        <v>15.37</v>
      </c>
      <c r="I109" s="58" t="n">
        <v>44278</v>
      </c>
      <c r="J109" s="54" t="s">
        <v>128</v>
      </c>
      <c r="K109" s="59" t="s">
        <v>129</v>
      </c>
      <c r="L109" s="60"/>
      <c r="M109" s="61"/>
      <c r="N109" s="61"/>
      <c r="O109" s="54" t="s">
        <v>467</v>
      </c>
      <c r="P109" s="54" t="s">
        <v>468</v>
      </c>
      <c r="Q109" s="73" t="s">
        <v>132</v>
      </c>
      <c r="R109" s="63"/>
      <c r="S109" s="64" t="str">
        <f aca="false">IF(ISBLANK(A109),"",CONCATENATE($BC$5,"-",MID($BC$3,3,2),"-M_",A109))</f>
        <v>PTUR-21-M_52021000000953</v>
      </c>
      <c r="T109" s="65" t="e">
        <f aca="false">IF(ISBLANK(B109),"",VLOOKUP(B109,$BI$2:$BJ$5,2,FALSE()))</f>
        <v>#N/A</v>
      </c>
      <c r="U109" s="66" t="str">
        <f aca="false">IF(ISBLANK(Q109),"ES",Q109)</f>
        <v>ES</v>
      </c>
      <c r="V109" s="64" t="n">
        <f aca="false">IF(ISBLANK(K109),"2",VLOOKUP(K109,$BG$2:$BH$3,2,FALSE()))</f>
        <v>2</v>
      </c>
      <c r="W109" s="66" t="str">
        <f aca="false">IF(ISBLANK(R109),"Sin observaciones",R109)</f>
        <v>Sin observaciones</v>
      </c>
      <c r="X109" s="64" t="n">
        <f aca="false">IF(ISERROR(VLOOKUP(J109,$BG$2:$BH$3,2,FALSE())),"",VLOOKUP(J109,$BG$2:$BH$3,2,FALSE()))</f>
        <v>1</v>
      </c>
      <c r="Z109" s="67"/>
    </row>
    <row r="110" customFormat="false" ht="52.8" hidden="false" customHeight="false" outlineLevel="0" collapsed="false">
      <c r="A110" s="54" t="s">
        <v>469</v>
      </c>
      <c r="B110" s="54" t="s">
        <v>126</v>
      </c>
      <c r="C110" s="54" t="s">
        <v>470</v>
      </c>
      <c r="D110" s="55" t="n">
        <v>0.15</v>
      </c>
      <c r="E110" s="56" t="n">
        <v>698.4</v>
      </c>
      <c r="F110" s="57" t="n">
        <v>45.69</v>
      </c>
      <c r="G110" s="56" t="n">
        <v>698.4</v>
      </c>
      <c r="H110" s="56" t="n">
        <v>45.69</v>
      </c>
      <c r="I110" s="58" t="n">
        <v>44298</v>
      </c>
      <c r="J110" s="54" t="s">
        <v>128</v>
      </c>
      <c r="K110" s="59" t="s">
        <v>129</v>
      </c>
      <c r="L110" s="60"/>
      <c r="M110" s="61"/>
      <c r="N110" s="61"/>
      <c r="O110" s="54" t="s">
        <v>471</v>
      </c>
      <c r="P110" s="54" t="s">
        <v>472</v>
      </c>
      <c r="Q110" s="73" t="s">
        <v>132</v>
      </c>
      <c r="R110" s="63"/>
      <c r="S110" s="64" t="str">
        <f aca="false">IF(ISBLANK(A110),"",CONCATENATE($BC$5,"-",MID($BC$3,3,2),"-M_",A110))</f>
        <v>PTUR-21-M_5202100000105 6</v>
      </c>
      <c r="T110" s="65" t="e">
        <f aca="false">IF(ISBLANK(B110),"",VLOOKUP(B110,$BI$2:$BJ$5,2,FALSE()))</f>
        <v>#N/A</v>
      </c>
      <c r="U110" s="66" t="str">
        <f aca="false">IF(ISBLANK(Q110),"ES",Q110)</f>
        <v>ES</v>
      </c>
      <c r="V110" s="64" t="n">
        <f aca="false">IF(ISBLANK(K110),"2",VLOOKUP(K110,$BG$2:$BH$3,2,FALSE()))</f>
        <v>2</v>
      </c>
      <c r="W110" s="66" t="str">
        <f aca="false">IF(ISBLANK(R110),"Sin observaciones",R110)</f>
        <v>Sin observaciones</v>
      </c>
      <c r="X110" s="64" t="n">
        <f aca="false">IF(ISERROR(VLOOKUP(J110,$BG$2:$BH$3,2,FALSE())),"",VLOOKUP(J110,$BG$2:$BH$3,2,FALSE()))</f>
        <v>1</v>
      </c>
      <c r="Z110" s="67"/>
    </row>
    <row r="111" customFormat="false" ht="198" hidden="false" customHeight="false" outlineLevel="0" collapsed="false">
      <c r="A111" s="54" t="s">
        <v>473</v>
      </c>
      <c r="B111" s="54" t="s">
        <v>126</v>
      </c>
      <c r="C111" s="54" t="s">
        <v>474</v>
      </c>
      <c r="D111" s="55" t="n">
        <v>0.03</v>
      </c>
      <c r="E111" s="56" t="n">
        <v>4258.6</v>
      </c>
      <c r="F111" s="57" t="n">
        <v>278.6</v>
      </c>
      <c r="G111" s="56" t="n">
        <v>4258.6</v>
      </c>
      <c r="H111" s="56" t="n">
        <v>278.6</v>
      </c>
      <c r="I111" s="58" t="n">
        <v>44298</v>
      </c>
      <c r="J111" s="54" t="s">
        <v>128</v>
      </c>
      <c r="K111" s="59" t="s">
        <v>129</v>
      </c>
      <c r="L111" s="60"/>
      <c r="M111" s="61"/>
      <c r="N111" s="61"/>
      <c r="O111" s="54" t="s">
        <v>475</v>
      </c>
      <c r="P111" s="54" t="s">
        <v>476</v>
      </c>
      <c r="Q111" s="73" t="s">
        <v>132</v>
      </c>
      <c r="R111" s="63"/>
      <c r="S111" s="64" t="str">
        <f aca="false">IF(ISBLANK(A111),"",CONCATENATE($BC$5,"-",MID($BC$3,3,2),"-M_",A111))</f>
        <v>PTUR-21-M_5202100000126 2</v>
      </c>
      <c r="T111" s="65" t="e">
        <f aca="false">IF(ISBLANK(B111),"",VLOOKUP(B111,$BI$2:$BJ$5,2,FALSE()))</f>
        <v>#N/A</v>
      </c>
      <c r="U111" s="66" t="str">
        <f aca="false">IF(ISBLANK(Q111),"ES",Q111)</f>
        <v>ES</v>
      </c>
      <c r="V111" s="64" t="n">
        <f aca="false">IF(ISBLANK(K111),"2",VLOOKUP(K111,$BG$2:$BH$3,2,FALSE()))</f>
        <v>2</v>
      </c>
      <c r="W111" s="66" t="str">
        <f aca="false">IF(ISBLANK(R111),"Sin observaciones",R111)</f>
        <v>Sin observaciones</v>
      </c>
      <c r="X111" s="64" t="n">
        <f aca="false">IF(ISERROR(VLOOKUP(J111,$BG$2:$BH$3,2,FALSE())),"",VLOOKUP(J111,$BG$2:$BH$3,2,FALSE()))</f>
        <v>1</v>
      </c>
      <c r="Z111" s="67"/>
    </row>
    <row r="112" customFormat="false" ht="52.8" hidden="false" customHeight="false" outlineLevel="0" collapsed="false">
      <c r="A112" s="54" t="s">
        <v>477</v>
      </c>
      <c r="B112" s="54" t="s">
        <v>126</v>
      </c>
      <c r="C112" s="54" t="s">
        <v>478</v>
      </c>
      <c r="D112" s="55" t="n">
        <v>0.03</v>
      </c>
      <c r="E112" s="56" t="n">
        <v>625.95</v>
      </c>
      <c r="F112" s="57" t="n">
        <v>40.95</v>
      </c>
      <c r="G112" s="56" t="n">
        <v>625.95</v>
      </c>
      <c r="H112" s="56" t="n">
        <v>40.95</v>
      </c>
      <c r="I112" s="58" t="n">
        <v>44271</v>
      </c>
      <c r="J112" s="54" t="s">
        <v>128</v>
      </c>
      <c r="K112" s="59" t="s">
        <v>129</v>
      </c>
      <c r="L112" s="60"/>
      <c r="M112" s="61"/>
      <c r="N112" s="61"/>
      <c r="O112" s="54" t="s">
        <v>479</v>
      </c>
      <c r="P112" s="54" t="s">
        <v>480</v>
      </c>
      <c r="Q112" s="73" t="s">
        <v>132</v>
      </c>
      <c r="R112" s="63"/>
      <c r="S112" s="64" t="str">
        <f aca="false">IF(ISBLANK(A112),"",CONCATENATE($BC$5,"-",MID($BC$3,3,2),"-M_",A112))</f>
        <v>PTUR-21-M_52021000000662</v>
      </c>
      <c r="T112" s="65" t="e">
        <f aca="false">IF(ISBLANK(B112),"",VLOOKUP(B112,$BI$2:$BJ$5,2,FALSE()))</f>
        <v>#N/A</v>
      </c>
      <c r="U112" s="66" t="str">
        <f aca="false">IF(ISBLANK(Q112),"ES",Q112)</f>
        <v>ES</v>
      </c>
      <c r="V112" s="64" t="n">
        <f aca="false">IF(ISBLANK(K112),"2",VLOOKUP(K112,$BG$2:$BH$3,2,FALSE()))</f>
        <v>2</v>
      </c>
      <c r="W112" s="66" t="str">
        <f aca="false">IF(ISBLANK(R112),"Sin observaciones",R112)</f>
        <v>Sin observaciones</v>
      </c>
      <c r="X112" s="64" t="n">
        <f aca="false">IF(ISERROR(VLOOKUP(J112,$BG$2:$BH$3,2,FALSE())),"",VLOOKUP(J112,$BG$2:$BH$3,2,FALSE()))</f>
        <v>1</v>
      </c>
      <c r="Z112" s="67"/>
    </row>
    <row r="113" customFormat="false" ht="66" hidden="false" customHeight="false" outlineLevel="0" collapsed="false">
      <c r="A113" s="54" t="s">
        <v>481</v>
      </c>
      <c r="B113" s="54" t="s">
        <v>126</v>
      </c>
      <c r="C113" s="54" t="s">
        <v>482</v>
      </c>
      <c r="D113" s="55" t="n">
        <v>0.03</v>
      </c>
      <c r="E113" s="56" t="n">
        <v>145.52</v>
      </c>
      <c r="F113" s="57" t="n">
        <v>9.52</v>
      </c>
      <c r="G113" s="56" t="n">
        <v>145.52</v>
      </c>
      <c r="H113" s="56" t="n">
        <v>9.52</v>
      </c>
      <c r="I113" s="58" t="n">
        <v>44284</v>
      </c>
      <c r="J113" s="54" t="s">
        <v>128</v>
      </c>
      <c r="K113" s="59" t="s">
        <v>129</v>
      </c>
      <c r="L113" s="60"/>
      <c r="M113" s="61"/>
      <c r="N113" s="61"/>
      <c r="O113" s="54" t="s">
        <v>479</v>
      </c>
      <c r="P113" s="54" t="s">
        <v>480</v>
      </c>
      <c r="Q113" s="73" t="s">
        <v>132</v>
      </c>
      <c r="R113" s="63"/>
      <c r="S113" s="64" t="str">
        <f aca="false">IF(ISBLANK(A113),"",CONCATENATE($BC$5,"-",MID($BC$3,3,2),"-M_",A113))</f>
        <v>PTUR-21-M_52021000001005</v>
      </c>
      <c r="T113" s="65" t="e">
        <f aca="false">IF(ISBLANK(B113),"",VLOOKUP(B113,$BI$2:$BJ$5,2,FALSE()))</f>
        <v>#N/A</v>
      </c>
      <c r="U113" s="66" t="str">
        <f aca="false">IF(ISBLANK(Q113),"ES",Q113)</f>
        <v>ES</v>
      </c>
      <c r="V113" s="64" t="n">
        <f aca="false">IF(ISBLANK(K113),"2",VLOOKUP(K113,$BG$2:$BH$3,2,FALSE()))</f>
        <v>2</v>
      </c>
      <c r="W113" s="66" t="str">
        <f aca="false">IF(ISBLANK(R113),"Sin observaciones",R113)</f>
        <v>Sin observaciones</v>
      </c>
      <c r="X113" s="64" t="n">
        <f aca="false">IF(ISERROR(VLOOKUP(J113,$BG$2:$BH$3,2,FALSE())),"",VLOOKUP(J113,$BG$2:$BH$3,2,FALSE()))</f>
        <v>1</v>
      </c>
      <c r="Z113" s="67"/>
    </row>
    <row r="114" customFormat="false" ht="39.6" hidden="false" customHeight="false" outlineLevel="0" collapsed="false">
      <c r="A114" s="54" t="s">
        <v>483</v>
      </c>
      <c r="B114" s="54" t="s">
        <v>143</v>
      </c>
      <c r="C114" s="54" t="s">
        <v>484</v>
      </c>
      <c r="D114" s="55" t="n">
        <v>0.03</v>
      </c>
      <c r="E114" s="56" t="n">
        <v>229</v>
      </c>
      <c r="F114" s="57" t="n">
        <v>14.98</v>
      </c>
      <c r="G114" s="56" t="n">
        <v>229</v>
      </c>
      <c r="H114" s="56" t="n">
        <v>14.98</v>
      </c>
      <c r="I114" s="58" t="n">
        <v>44267</v>
      </c>
      <c r="J114" s="54" t="s">
        <v>128</v>
      </c>
      <c r="K114" s="59" t="s">
        <v>129</v>
      </c>
      <c r="L114" s="60"/>
      <c r="M114" s="61"/>
      <c r="N114" s="61"/>
      <c r="O114" s="54" t="s">
        <v>485</v>
      </c>
      <c r="P114" s="54" t="s">
        <v>486</v>
      </c>
      <c r="Q114" s="73" t="s">
        <v>132</v>
      </c>
      <c r="R114" s="63"/>
      <c r="S114" s="64" t="str">
        <f aca="false">IF(ISBLANK(A114),"",CONCATENATE($BC$5,"-",MID($BC$3,3,2),"-M_",A114))</f>
        <v>PTUR-21-M_52021000000845</v>
      </c>
      <c r="T114" s="65" t="str">
        <f aca="false">IF(ISBLANK(B114),"",VLOOKUP(B114,$BI$2:$BJ$5,2,FALSE()))</f>
        <v>C</v>
      </c>
      <c r="U114" s="66" t="str">
        <f aca="false">IF(ISBLANK(Q114),"ES",Q114)</f>
        <v>ES</v>
      </c>
      <c r="V114" s="64" t="n">
        <f aca="false">IF(ISBLANK(K114),"2",VLOOKUP(K114,$BG$2:$BH$3,2,FALSE()))</f>
        <v>2</v>
      </c>
      <c r="W114" s="66" t="str">
        <f aca="false">IF(ISBLANK(R114),"Sin observaciones",R114)</f>
        <v>Sin observaciones</v>
      </c>
      <c r="X114" s="64" t="n">
        <f aca="false">IF(ISERROR(VLOOKUP(J114,$BG$2:$BH$3,2,FALSE())),"",VLOOKUP(J114,$BG$2:$BH$3,2,FALSE()))</f>
        <v>1</v>
      </c>
      <c r="Z114" s="67"/>
    </row>
    <row r="115" customFormat="false" ht="171.6" hidden="false" customHeight="false" outlineLevel="0" collapsed="false">
      <c r="A115" s="54" t="s">
        <v>487</v>
      </c>
      <c r="B115" s="54" t="s">
        <v>143</v>
      </c>
      <c r="C115" s="54" t="s">
        <v>488</v>
      </c>
      <c r="D115" s="55" t="n">
        <v>0.03</v>
      </c>
      <c r="E115" s="56" t="n">
        <v>119.85</v>
      </c>
      <c r="F115" s="57" t="n">
        <v>7.84</v>
      </c>
      <c r="G115" s="56" t="n">
        <v>119.85</v>
      </c>
      <c r="H115" s="56" t="n">
        <v>7.84</v>
      </c>
      <c r="I115" s="58" t="n">
        <v>44301</v>
      </c>
      <c r="J115" s="54" t="s">
        <v>128</v>
      </c>
      <c r="K115" s="59" t="s">
        <v>129</v>
      </c>
      <c r="L115" s="60"/>
      <c r="M115" s="61"/>
      <c r="N115" s="61"/>
      <c r="O115" s="54" t="s">
        <v>485</v>
      </c>
      <c r="P115" s="54" t="s">
        <v>486</v>
      </c>
      <c r="Q115" s="73" t="s">
        <v>132</v>
      </c>
      <c r="R115" s="63"/>
      <c r="S115" s="64" t="str">
        <f aca="false">IF(ISBLANK(A115),"",CONCATENATE($BC$5,"-",MID($BC$3,3,2),"-M_",A115))</f>
        <v>PTUR-21-M_5202100000110 0</v>
      </c>
      <c r="T115" s="65" t="str">
        <f aca="false">IF(ISBLANK(B115),"",VLOOKUP(B115,$BI$2:$BJ$5,2,FALSE()))</f>
        <v>C</v>
      </c>
      <c r="U115" s="66" t="str">
        <f aca="false">IF(ISBLANK(Q115),"ES",Q115)</f>
        <v>ES</v>
      </c>
      <c r="V115" s="64" t="n">
        <f aca="false">IF(ISBLANK(K115),"2",VLOOKUP(K115,$BG$2:$BH$3,2,FALSE()))</f>
        <v>2</v>
      </c>
      <c r="W115" s="66" t="str">
        <f aca="false">IF(ISBLANK(R115),"Sin observaciones",R115)</f>
        <v>Sin observaciones</v>
      </c>
      <c r="X115" s="64" t="n">
        <f aca="false">IF(ISERROR(VLOOKUP(J115,$BG$2:$BH$3,2,FALSE())),"",VLOOKUP(J115,$BG$2:$BH$3,2,FALSE()))</f>
        <v>1</v>
      </c>
      <c r="Z115" s="67"/>
    </row>
    <row r="116" customFormat="false" ht="26.4" hidden="false" customHeight="false" outlineLevel="0" collapsed="false">
      <c r="A116" s="54" t="s">
        <v>489</v>
      </c>
      <c r="B116" s="54" t="s">
        <v>126</v>
      </c>
      <c r="C116" s="54" t="s">
        <v>490</v>
      </c>
      <c r="D116" s="55" t="n">
        <v>0.03</v>
      </c>
      <c r="E116" s="56" t="n">
        <v>535</v>
      </c>
      <c r="F116" s="57" t="n">
        <v>35</v>
      </c>
      <c r="G116" s="56" t="n">
        <v>535</v>
      </c>
      <c r="H116" s="56" t="n">
        <v>35</v>
      </c>
      <c r="I116" s="58" t="n">
        <v>44307</v>
      </c>
      <c r="J116" s="54" t="s">
        <v>128</v>
      </c>
      <c r="K116" s="59" t="s">
        <v>129</v>
      </c>
      <c r="L116" s="60"/>
      <c r="M116" s="61"/>
      <c r="N116" s="61"/>
      <c r="O116" s="54" t="s">
        <v>491</v>
      </c>
      <c r="P116" s="54" t="s">
        <v>492</v>
      </c>
      <c r="Q116" s="73" t="s">
        <v>132</v>
      </c>
      <c r="R116" s="63"/>
      <c r="S116" s="64" t="str">
        <f aca="false">IF(ISBLANK(A116),"",CONCATENATE($BC$5,"-",MID($BC$3,3,2),"-M_",A116))</f>
        <v>PTUR-21-M_5202100000113 5</v>
      </c>
      <c r="T116" s="65" t="e">
        <f aca="false">IF(ISBLANK(B116),"",VLOOKUP(B116,$BI$2:$BJ$5,2,FALSE()))</f>
        <v>#N/A</v>
      </c>
      <c r="U116" s="66" t="str">
        <f aca="false">IF(ISBLANK(Q116),"ES",Q116)</f>
        <v>ES</v>
      </c>
      <c r="V116" s="64" t="n">
        <f aca="false">IF(ISBLANK(K116),"2",VLOOKUP(K116,$BG$2:$BH$3,2,FALSE()))</f>
        <v>2</v>
      </c>
      <c r="W116" s="66" t="str">
        <f aca="false">IF(ISBLANK(R116),"Sin observaciones",R116)</f>
        <v>Sin observaciones</v>
      </c>
      <c r="X116" s="64" t="n">
        <f aca="false">IF(ISERROR(VLOOKUP(J116,$BG$2:$BH$3,2,FALSE())),"",VLOOKUP(J116,$BG$2:$BH$3,2,FALSE()))</f>
        <v>1</v>
      </c>
      <c r="Z116" s="67"/>
    </row>
    <row r="117" customFormat="false" ht="52.8" hidden="false" customHeight="false" outlineLevel="0" collapsed="false">
      <c r="A117" s="54" t="s">
        <v>493</v>
      </c>
      <c r="B117" s="54" t="s">
        <v>126</v>
      </c>
      <c r="C117" s="54" t="s">
        <v>494</v>
      </c>
      <c r="D117" s="55" t="n">
        <v>1</v>
      </c>
      <c r="E117" s="56" t="n">
        <v>335.98</v>
      </c>
      <c r="F117" s="57" t="n">
        <v>21.98</v>
      </c>
      <c r="G117" s="56" t="n">
        <v>335.98</v>
      </c>
      <c r="H117" s="56" t="n">
        <v>21.98</v>
      </c>
      <c r="I117" s="58" t="n">
        <v>44264</v>
      </c>
      <c r="J117" s="54" t="s">
        <v>128</v>
      </c>
      <c r="K117" s="59" t="s">
        <v>129</v>
      </c>
      <c r="L117" s="60"/>
      <c r="M117" s="61"/>
      <c r="N117" s="61"/>
      <c r="O117" s="54" t="s">
        <v>495</v>
      </c>
      <c r="P117" s="54" t="s">
        <v>496</v>
      </c>
      <c r="Q117" s="73" t="s">
        <v>132</v>
      </c>
      <c r="R117" s="63"/>
      <c r="S117" s="64" t="str">
        <f aca="false">IF(ISBLANK(A117),"",CONCATENATE($BC$5,"-",MID($BC$3,3,2),"-M_",A117))</f>
        <v>PTUR-21-M_52021000000537</v>
      </c>
      <c r="T117" s="65" t="e">
        <f aca="false">IF(ISBLANK(B117),"",VLOOKUP(B117,$BI$2:$BJ$5,2,FALSE()))</f>
        <v>#N/A</v>
      </c>
      <c r="U117" s="66" t="str">
        <f aca="false">IF(ISBLANK(Q117),"ES",Q117)</f>
        <v>ES</v>
      </c>
      <c r="V117" s="64" t="n">
        <f aca="false">IF(ISBLANK(K117),"2",VLOOKUP(K117,$BG$2:$BH$3,2,FALSE()))</f>
        <v>2</v>
      </c>
      <c r="W117" s="66" t="str">
        <f aca="false">IF(ISBLANK(R117),"Sin observaciones",R117)</f>
        <v>Sin observaciones</v>
      </c>
      <c r="X117" s="64" t="n">
        <f aca="false">IF(ISERROR(VLOOKUP(J117,$BG$2:$BH$3,2,FALSE())),"",VLOOKUP(J117,$BG$2:$BH$3,2,FALSE()))</f>
        <v>1</v>
      </c>
      <c r="Z117" s="67"/>
    </row>
    <row r="118" customFormat="false" ht="39.6" hidden="false" customHeight="false" outlineLevel="0" collapsed="false">
      <c r="A118" s="54" t="s">
        <v>497</v>
      </c>
      <c r="B118" s="54" t="s">
        <v>126</v>
      </c>
      <c r="C118" s="54" t="s">
        <v>498</v>
      </c>
      <c r="D118" s="55" t="n">
        <v>1</v>
      </c>
      <c r="E118" s="56" t="n">
        <v>175.3</v>
      </c>
      <c r="F118" s="57" t="n">
        <v>11.47</v>
      </c>
      <c r="G118" s="56" t="n">
        <v>175.3</v>
      </c>
      <c r="H118" s="56" t="n">
        <v>11.47</v>
      </c>
      <c r="I118" s="58" t="n">
        <v>44256</v>
      </c>
      <c r="J118" s="54" t="s">
        <v>128</v>
      </c>
      <c r="K118" s="59" t="s">
        <v>129</v>
      </c>
      <c r="L118" s="60"/>
      <c r="M118" s="61"/>
      <c r="N118" s="61"/>
      <c r="O118" s="54" t="s">
        <v>499</v>
      </c>
      <c r="P118" s="54" t="s">
        <v>500</v>
      </c>
      <c r="Q118" s="73" t="s">
        <v>132</v>
      </c>
      <c r="R118" s="63"/>
      <c r="S118" s="64" t="str">
        <f aca="false">IF(ISBLANK(A118),"",CONCATENATE($BC$5,"-",MID($BC$3,3,2),"-M_",A118))</f>
        <v>PTUR-21-M_52021000000463</v>
      </c>
      <c r="T118" s="65" t="e">
        <f aca="false">IF(ISBLANK(B118),"",VLOOKUP(B118,$BI$2:$BJ$5,2,FALSE()))</f>
        <v>#N/A</v>
      </c>
      <c r="U118" s="66" t="str">
        <f aca="false">IF(ISBLANK(Q118),"ES",Q118)</f>
        <v>ES</v>
      </c>
      <c r="V118" s="64" t="n">
        <f aca="false">IF(ISBLANK(K118),"2",VLOOKUP(K118,$BG$2:$BH$3,2,FALSE()))</f>
        <v>2</v>
      </c>
      <c r="W118" s="66" t="str">
        <f aca="false">IF(ISBLANK(R118),"Sin observaciones",R118)</f>
        <v>Sin observaciones</v>
      </c>
      <c r="X118" s="64" t="n">
        <f aca="false">IF(ISERROR(VLOOKUP(J118,$BG$2:$BH$3,2,FALSE())),"",VLOOKUP(J118,$BG$2:$BH$3,2,FALSE()))</f>
        <v>1</v>
      </c>
      <c r="Z118" s="67"/>
    </row>
    <row r="119" customFormat="false" ht="39.6" hidden="false" customHeight="false" outlineLevel="0" collapsed="false">
      <c r="A119" s="54" t="s">
        <v>501</v>
      </c>
      <c r="B119" s="54" t="s">
        <v>126</v>
      </c>
      <c r="C119" s="54" t="s">
        <v>502</v>
      </c>
      <c r="D119" s="55" t="n">
        <v>1</v>
      </c>
      <c r="E119" s="56" t="n">
        <v>175.3</v>
      </c>
      <c r="F119" s="57" t="n">
        <v>11.47</v>
      </c>
      <c r="G119" s="56" t="n">
        <v>175.3</v>
      </c>
      <c r="H119" s="56" t="n">
        <v>11.47</v>
      </c>
      <c r="I119" s="58" t="n">
        <v>44278</v>
      </c>
      <c r="J119" s="54" t="s">
        <v>128</v>
      </c>
      <c r="K119" s="59" t="s">
        <v>129</v>
      </c>
      <c r="L119" s="60"/>
      <c r="M119" s="61"/>
      <c r="N119" s="61"/>
      <c r="O119" s="54" t="s">
        <v>499</v>
      </c>
      <c r="P119" s="54" t="s">
        <v>500</v>
      </c>
      <c r="Q119" s="73" t="s">
        <v>132</v>
      </c>
      <c r="R119" s="63"/>
      <c r="S119" s="64" t="str">
        <f aca="false">IF(ISBLANK(A119),"",CONCATENATE($BC$5,"-",MID($BC$3,3,2),"-M_",A119))</f>
        <v>PTUR-21-M_52021000000964</v>
      </c>
      <c r="T119" s="65" t="e">
        <f aca="false">IF(ISBLANK(B119),"",VLOOKUP(B119,$BI$2:$BJ$5,2,FALSE()))</f>
        <v>#N/A</v>
      </c>
      <c r="U119" s="66" t="str">
        <f aca="false">IF(ISBLANK(Q119),"ES",Q119)</f>
        <v>ES</v>
      </c>
      <c r="V119" s="64" t="n">
        <f aca="false">IF(ISBLANK(K119),"2",VLOOKUP(K119,$BG$2:$BH$3,2,FALSE()))</f>
        <v>2</v>
      </c>
      <c r="W119" s="66" t="str">
        <f aca="false">IF(ISBLANK(R119),"Sin observaciones",R119)</f>
        <v>Sin observaciones</v>
      </c>
      <c r="X119" s="64" t="n">
        <f aca="false">IF(ISERROR(VLOOKUP(J119,$BG$2:$BH$3,2,FALSE())),"",VLOOKUP(J119,$BG$2:$BH$3,2,FALSE()))</f>
        <v>1</v>
      </c>
      <c r="Z119" s="67"/>
    </row>
    <row r="120" customFormat="false" ht="39.6" hidden="false" customHeight="false" outlineLevel="0" collapsed="false">
      <c r="A120" s="54" t="s">
        <v>503</v>
      </c>
      <c r="B120" s="54" t="s">
        <v>126</v>
      </c>
      <c r="C120" s="54" t="s">
        <v>504</v>
      </c>
      <c r="D120" s="55" t="n">
        <v>0.03</v>
      </c>
      <c r="E120" s="56" t="n">
        <v>1155.21</v>
      </c>
      <c r="F120" s="57" t="n">
        <v>75.57</v>
      </c>
      <c r="G120" s="56" t="n">
        <v>1155.21</v>
      </c>
      <c r="H120" s="56" t="n">
        <v>75.57</v>
      </c>
      <c r="I120" s="58" t="n">
        <v>44301</v>
      </c>
      <c r="J120" s="54" t="s">
        <v>128</v>
      </c>
      <c r="K120" s="59" t="s">
        <v>129</v>
      </c>
      <c r="L120" s="60"/>
      <c r="M120" s="61"/>
      <c r="N120" s="61"/>
      <c r="O120" s="54" t="s">
        <v>505</v>
      </c>
      <c r="P120" s="54" t="s">
        <v>506</v>
      </c>
      <c r="Q120" s="73" t="s">
        <v>132</v>
      </c>
      <c r="R120" s="63"/>
      <c r="S120" s="64" t="str">
        <f aca="false">IF(ISBLANK(A120),"",CONCATENATE($BC$5,"-",MID($BC$3,3,2),"-M_",A120))</f>
        <v>PTUR-21-M_5202100000109 8</v>
      </c>
      <c r="T120" s="65" t="e">
        <f aca="false">IF(ISBLANK(B120),"",VLOOKUP(B120,$BI$2:$BJ$5,2,FALSE()))</f>
        <v>#N/A</v>
      </c>
      <c r="U120" s="66" t="str">
        <f aca="false">IF(ISBLANK(Q120),"ES",Q120)</f>
        <v>ES</v>
      </c>
      <c r="V120" s="64" t="n">
        <f aca="false">IF(ISBLANK(K120),"2",VLOOKUP(K120,$BG$2:$BH$3,2,FALSE()))</f>
        <v>2</v>
      </c>
      <c r="W120" s="66" t="str">
        <f aca="false">IF(ISBLANK(R120),"Sin observaciones",R120)</f>
        <v>Sin observaciones</v>
      </c>
      <c r="X120" s="64" t="n">
        <f aca="false">IF(ISERROR(VLOOKUP(J120,$BG$2:$BH$3,2,FALSE())),"",VLOOKUP(J120,$BG$2:$BH$3,2,FALSE()))</f>
        <v>1</v>
      </c>
      <c r="Z120" s="67"/>
    </row>
    <row r="121" customFormat="false" ht="52.8" hidden="false" customHeight="false" outlineLevel="0" collapsed="false">
      <c r="A121" s="54" t="s">
        <v>507</v>
      </c>
      <c r="B121" s="54" t="s">
        <v>143</v>
      </c>
      <c r="C121" s="54" t="s">
        <v>508</v>
      </c>
      <c r="D121" s="55" t="n">
        <v>0.03</v>
      </c>
      <c r="E121" s="56" t="n">
        <v>394.49</v>
      </c>
      <c r="F121" s="57" t="n">
        <v>11.49</v>
      </c>
      <c r="G121" s="56" t="n">
        <v>394.49</v>
      </c>
      <c r="H121" s="56" t="n">
        <v>11.49</v>
      </c>
      <c r="I121" s="58" t="n">
        <v>44278</v>
      </c>
      <c r="J121" s="54" t="s">
        <v>128</v>
      </c>
      <c r="K121" s="59" t="s">
        <v>129</v>
      </c>
      <c r="L121" s="60"/>
      <c r="M121" s="61"/>
      <c r="N121" s="61"/>
      <c r="O121" s="54" t="s">
        <v>509</v>
      </c>
      <c r="P121" s="54" t="s">
        <v>510</v>
      </c>
      <c r="Q121" s="73" t="s">
        <v>132</v>
      </c>
      <c r="R121" s="63"/>
      <c r="S121" s="64" t="str">
        <f aca="false">IF(ISBLANK(A121),"",CONCATENATE($BC$5,"-",MID($BC$3,3,2),"-M_",A121))</f>
        <v>PTUR-21-M_52021000000960</v>
      </c>
      <c r="T121" s="65" t="str">
        <f aca="false">IF(ISBLANK(B121),"",VLOOKUP(B121,$BI$2:$BJ$5,2,FALSE()))</f>
        <v>C</v>
      </c>
      <c r="U121" s="66" t="str">
        <f aca="false">IF(ISBLANK(Q121),"ES",Q121)</f>
        <v>ES</v>
      </c>
      <c r="V121" s="64" t="n">
        <f aca="false">IF(ISBLANK(K121),"2",VLOOKUP(K121,$BG$2:$BH$3,2,FALSE()))</f>
        <v>2</v>
      </c>
      <c r="W121" s="66" t="str">
        <f aca="false">IF(ISBLANK(R121),"Sin observaciones",R121)</f>
        <v>Sin observaciones</v>
      </c>
      <c r="X121" s="64" t="n">
        <f aca="false">IF(ISERROR(VLOOKUP(J121,$BG$2:$BH$3,2,FALSE())),"",VLOOKUP(J121,$BG$2:$BH$3,2,FALSE()))</f>
        <v>1</v>
      </c>
      <c r="Z121" s="67"/>
    </row>
    <row r="122" customFormat="false" ht="39.6" hidden="false" customHeight="false" outlineLevel="0" collapsed="false">
      <c r="A122" s="54" t="s">
        <v>511</v>
      </c>
      <c r="B122" s="54" t="s">
        <v>126</v>
      </c>
      <c r="C122" s="54" t="s">
        <v>512</v>
      </c>
      <c r="D122" s="55" t="n">
        <v>0.03</v>
      </c>
      <c r="E122" s="56" t="n">
        <v>535</v>
      </c>
      <c r="F122" s="57" t="n">
        <v>35</v>
      </c>
      <c r="G122" s="56" t="n">
        <v>535</v>
      </c>
      <c r="H122" s="56" t="n">
        <v>35</v>
      </c>
      <c r="I122" s="58" t="n">
        <v>44265</v>
      </c>
      <c r="J122" s="54" t="s">
        <v>128</v>
      </c>
      <c r="K122" s="59" t="s">
        <v>129</v>
      </c>
      <c r="L122" s="60"/>
      <c r="M122" s="61"/>
      <c r="N122" s="61"/>
      <c r="O122" s="54" t="s">
        <v>513</v>
      </c>
      <c r="P122" s="54" t="s">
        <v>514</v>
      </c>
      <c r="Q122" s="73" t="s">
        <v>132</v>
      </c>
      <c r="R122" s="63"/>
      <c r="S122" s="64" t="str">
        <f aca="false">IF(ISBLANK(A122),"",CONCATENATE($BC$5,"-",MID($BC$3,3,2),"-M_",A122))</f>
        <v>PTUR-21-M_52021000000559</v>
      </c>
      <c r="T122" s="65" t="e">
        <f aca="false">IF(ISBLANK(B122),"",VLOOKUP(B122,$BI$2:$BJ$5,2,FALSE()))</f>
        <v>#N/A</v>
      </c>
      <c r="U122" s="66" t="str">
        <f aca="false">IF(ISBLANK(Q122),"ES",Q122)</f>
        <v>ES</v>
      </c>
      <c r="V122" s="64" t="n">
        <f aca="false">IF(ISBLANK(K122),"2",VLOOKUP(K122,$BG$2:$BH$3,2,FALSE()))</f>
        <v>2</v>
      </c>
      <c r="W122" s="66" t="str">
        <f aca="false">IF(ISBLANK(R122),"Sin observaciones",R122)</f>
        <v>Sin observaciones</v>
      </c>
      <c r="X122" s="64" t="n">
        <f aca="false">IF(ISERROR(VLOOKUP(J122,$BG$2:$BH$3,2,FALSE())),"",VLOOKUP(J122,$BG$2:$BH$3,2,FALSE()))</f>
        <v>1</v>
      </c>
      <c r="Z122" s="67"/>
    </row>
    <row r="123" customFormat="false" ht="79.2" hidden="false" customHeight="false" outlineLevel="0" collapsed="false">
      <c r="A123" s="54" t="s">
        <v>515</v>
      </c>
      <c r="B123" s="54" t="s">
        <v>126</v>
      </c>
      <c r="C123" s="54" t="s">
        <v>516</v>
      </c>
      <c r="D123" s="55" t="n">
        <v>0.24</v>
      </c>
      <c r="E123" s="56" t="n">
        <v>230</v>
      </c>
      <c r="F123" s="57" t="n">
        <v>30</v>
      </c>
      <c r="G123" s="56" t="n">
        <v>230</v>
      </c>
      <c r="H123" s="56" t="n">
        <v>30</v>
      </c>
      <c r="I123" s="58" t="n">
        <v>44272</v>
      </c>
      <c r="J123" s="54" t="s">
        <v>128</v>
      </c>
      <c r="K123" s="59" t="s">
        <v>129</v>
      </c>
      <c r="L123" s="60"/>
      <c r="M123" s="61"/>
      <c r="N123" s="61"/>
      <c r="O123" s="54" t="s">
        <v>517</v>
      </c>
      <c r="P123" s="54" t="s">
        <v>518</v>
      </c>
      <c r="Q123" s="73" t="s">
        <v>132</v>
      </c>
      <c r="R123" s="63"/>
      <c r="S123" s="64" t="str">
        <f aca="false">IF(ISBLANK(A123),"",CONCATENATE($BC$5,"-",MID($BC$3,3,2),"-M_",A123))</f>
        <v>PTUR-21-M_52021000000916</v>
      </c>
      <c r="T123" s="65" t="e">
        <f aca="false">IF(ISBLANK(B123),"",VLOOKUP(B123,$BI$2:$BJ$5,2,FALSE()))</f>
        <v>#N/A</v>
      </c>
      <c r="U123" s="66" t="str">
        <f aca="false">IF(ISBLANK(Q123),"ES",Q123)</f>
        <v>ES</v>
      </c>
      <c r="V123" s="64" t="n">
        <f aca="false">IF(ISBLANK(K123),"2",VLOOKUP(K123,$BG$2:$BH$3,2,FALSE()))</f>
        <v>2</v>
      </c>
      <c r="W123" s="66" t="str">
        <f aca="false">IF(ISBLANK(R123),"Sin observaciones",R123)</f>
        <v>Sin observaciones</v>
      </c>
      <c r="X123" s="64" t="n">
        <f aca="false">IF(ISERROR(VLOOKUP(J123,$BG$2:$BH$3,2,FALSE())),"",VLOOKUP(J123,$BG$2:$BH$3,2,FALSE()))</f>
        <v>1</v>
      </c>
      <c r="Z123" s="67"/>
    </row>
    <row r="124" customFormat="false" ht="39.6" hidden="false" customHeight="false" outlineLevel="0" collapsed="false">
      <c r="A124" s="54" t="s">
        <v>519</v>
      </c>
      <c r="B124" s="54" t="s">
        <v>126</v>
      </c>
      <c r="C124" s="54" t="s">
        <v>520</v>
      </c>
      <c r="D124" s="55" t="n">
        <v>1</v>
      </c>
      <c r="E124" s="56" t="n">
        <v>180</v>
      </c>
      <c r="F124" s="57" t="n">
        <v>11.78</v>
      </c>
      <c r="G124" s="56" t="n">
        <v>180</v>
      </c>
      <c r="H124" s="56" t="n">
        <v>11.78</v>
      </c>
      <c r="I124" s="58" t="n">
        <v>44242</v>
      </c>
      <c r="J124" s="54" t="s">
        <v>128</v>
      </c>
      <c r="K124" s="59" t="s">
        <v>129</v>
      </c>
      <c r="L124" s="60"/>
      <c r="M124" s="61"/>
      <c r="N124" s="61"/>
      <c r="O124" s="54" t="s">
        <v>521</v>
      </c>
      <c r="P124" s="54" t="s">
        <v>522</v>
      </c>
      <c r="Q124" s="73" t="s">
        <v>132</v>
      </c>
      <c r="R124" s="63"/>
      <c r="S124" s="64" t="str">
        <f aca="false">IF(ISBLANK(A124),"",CONCATENATE($BC$5,"-",MID($BC$3,3,2),"-M_",A124))</f>
        <v>PTUR-21-M_52021000000307</v>
      </c>
      <c r="T124" s="65" t="e">
        <f aca="false">IF(ISBLANK(B124),"",VLOOKUP(B124,$BI$2:$BJ$5,2,FALSE()))</f>
        <v>#N/A</v>
      </c>
      <c r="U124" s="66" t="str">
        <f aca="false">IF(ISBLANK(Q124),"ES",Q124)</f>
        <v>ES</v>
      </c>
      <c r="V124" s="64" t="n">
        <f aca="false">IF(ISBLANK(K124),"2",VLOOKUP(K124,$BG$2:$BH$3,2,FALSE()))</f>
        <v>2</v>
      </c>
      <c r="W124" s="66" t="str">
        <f aca="false">IF(ISBLANK(R124),"Sin observaciones",R124)</f>
        <v>Sin observaciones</v>
      </c>
      <c r="X124" s="64" t="n">
        <f aca="false">IF(ISERROR(VLOOKUP(J124,$BG$2:$BH$3,2,FALSE())),"",VLOOKUP(J124,$BG$2:$BH$3,2,FALSE()))</f>
        <v>1</v>
      </c>
      <c r="Z124" s="67"/>
    </row>
    <row r="125" customFormat="false" ht="39.6" hidden="false" customHeight="false" outlineLevel="0" collapsed="false">
      <c r="A125" s="54" t="s">
        <v>523</v>
      </c>
      <c r="B125" s="54" t="s">
        <v>126</v>
      </c>
      <c r="C125" s="54" t="s">
        <v>520</v>
      </c>
      <c r="D125" s="55" t="n">
        <v>1</v>
      </c>
      <c r="E125" s="56" t="n">
        <v>180</v>
      </c>
      <c r="F125" s="57" t="n">
        <v>11.78</v>
      </c>
      <c r="G125" s="56" t="n">
        <v>180</v>
      </c>
      <c r="H125" s="56" t="n">
        <v>11.78</v>
      </c>
      <c r="I125" s="58" t="n">
        <v>44271</v>
      </c>
      <c r="J125" s="54" t="s">
        <v>128</v>
      </c>
      <c r="K125" s="59" t="s">
        <v>129</v>
      </c>
      <c r="L125" s="60"/>
      <c r="M125" s="61"/>
      <c r="N125" s="61"/>
      <c r="O125" s="54" t="s">
        <v>521</v>
      </c>
      <c r="P125" s="54" t="s">
        <v>522</v>
      </c>
      <c r="Q125" s="73" t="s">
        <v>132</v>
      </c>
      <c r="R125" s="63"/>
      <c r="S125" s="64" t="str">
        <f aca="false">IF(ISBLANK(A125),"",CONCATENATE($BC$5,"-",MID($BC$3,3,2),"-M_",A125))</f>
        <v>PTUR-21-M_52021000000824</v>
      </c>
      <c r="T125" s="65" t="e">
        <f aca="false">IF(ISBLANK(B125),"",VLOOKUP(B125,$BI$2:$BJ$5,2,FALSE()))</f>
        <v>#N/A</v>
      </c>
      <c r="U125" s="66" t="str">
        <f aca="false">IF(ISBLANK(Q125),"ES",Q125)</f>
        <v>ES</v>
      </c>
      <c r="V125" s="64" t="n">
        <f aca="false">IF(ISBLANK(K125),"2",VLOOKUP(K125,$BG$2:$BH$3,2,FALSE()))</f>
        <v>2</v>
      </c>
      <c r="W125" s="66" t="str">
        <f aca="false">IF(ISBLANK(R125),"Sin observaciones",R125)</f>
        <v>Sin observaciones</v>
      </c>
      <c r="X125" s="64" t="n">
        <f aca="false">IF(ISERROR(VLOOKUP(J125,$BG$2:$BH$3,2,FALSE())),"",VLOOKUP(J125,$BG$2:$BH$3,2,FALSE()))</f>
        <v>1</v>
      </c>
      <c r="Z125" s="67"/>
    </row>
    <row r="126" customFormat="false" ht="39.6" hidden="false" customHeight="false" outlineLevel="0" collapsed="false">
      <c r="A126" s="54" t="s">
        <v>524</v>
      </c>
      <c r="B126" s="54" t="s">
        <v>126</v>
      </c>
      <c r="C126" s="54" t="s">
        <v>520</v>
      </c>
      <c r="D126" s="55" t="n">
        <v>1</v>
      </c>
      <c r="E126" s="56" t="n">
        <v>53.99</v>
      </c>
      <c r="F126" s="57" t="n">
        <v>3.53</v>
      </c>
      <c r="G126" s="56" t="n">
        <v>53.99</v>
      </c>
      <c r="H126" s="56" t="n">
        <v>3.53</v>
      </c>
      <c r="I126" s="58" t="n">
        <v>44298</v>
      </c>
      <c r="J126" s="54" t="s">
        <v>128</v>
      </c>
      <c r="K126" s="59" t="s">
        <v>129</v>
      </c>
      <c r="L126" s="60"/>
      <c r="M126" s="61"/>
      <c r="N126" s="61"/>
      <c r="O126" s="54" t="s">
        <v>521</v>
      </c>
      <c r="P126" s="54" t="s">
        <v>522</v>
      </c>
      <c r="Q126" s="73" t="s">
        <v>132</v>
      </c>
      <c r="R126" s="63"/>
      <c r="S126" s="64" t="str">
        <f aca="false">IF(ISBLANK(A126),"",CONCATENATE($BC$5,"-",MID($BC$3,3,2),"-M_",A126))</f>
        <v>PTUR-21-M_5202100000105 2</v>
      </c>
      <c r="T126" s="65" t="e">
        <f aca="false">IF(ISBLANK(B126),"",VLOOKUP(B126,$BI$2:$BJ$5,2,FALSE()))</f>
        <v>#N/A</v>
      </c>
      <c r="U126" s="66" t="str">
        <f aca="false">IF(ISBLANK(Q126),"ES",Q126)</f>
        <v>ES</v>
      </c>
      <c r="V126" s="64" t="n">
        <f aca="false">IF(ISBLANK(K126),"2",VLOOKUP(K126,$BG$2:$BH$3,2,FALSE()))</f>
        <v>2</v>
      </c>
      <c r="W126" s="66" t="str">
        <f aca="false">IF(ISBLANK(R126),"Sin observaciones",R126)</f>
        <v>Sin observaciones</v>
      </c>
      <c r="X126" s="64" t="n">
        <f aca="false">IF(ISERROR(VLOOKUP(J126,$BG$2:$BH$3,2,FALSE())),"",VLOOKUP(J126,$BG$2:$BH$3,2,FALSE()))</f>
        <v>1</v>
      </c>
      <c r="Z126" s="67"/>
    </row>
    <row r="127" customFormat="false" ht="39.6" hidden="false" customHeight="false" outlineLevel="0" collapsed="false">
      <c r="A127" s="54" t="s">
        <v>525</v>
      </c>
      <c r="B127" s="54" t="s">
        <v>126</v>
      </c>
      <c r="C127" s="54" t="s">
        <v>520</v>
      </c>
      <c r="D127" s="55" t="n">
        <v>1</v>
      </c>
      <c r="E127" s="56" t="n">
        <v>114</v>
      </c>
      <c r="F127" s="57" t="n">
        <v>7.46</v>
      </c>
      <c r="G127" s="56" t="n">
        <v>114</v>
      </c>
      <c r="H127" s="56" t="n">
        <v>7.46</v>
      </c>
      <c r="I127" s="58" t="n">
        <v>44298</v>
      </c>
      <c r="J127" s="54" t="s">
        <v>128</v>
      </c>
      <c r="K127" s="59" t="s">
        <v>129</v>
      </c>
      <c r="L127" s="60"/>
      <c r="M127" s="61"/>
      <c r="N127" s="61"/>
      <c r="O127" s="54" t="s">
        <v>521</v>
      </c>
      <c r="P127" s="54" t="s">
        <v>522</v>
      </c>
      <c r="Q127" s="73" t="s">
        <v>132</v>
      </c>
      <c r="R127" s="63"/>
      <c r="S127" s="64" t="str">
        <f aca="false">IF(ISBLANK(A127),"",CONCATENATE($BC$5,"-",MID($BC$3,3,2),"-M_",A127))</f>
        <v>PTUR-21-M_5202100000105 3</v>
      </c>
      <c r="T127" s="65" t="e">
        <f aca="false">IF(ISBLANK(B127),"",VLOOKUP(B127,$BI$2:$BJ$5,2,FALSE()))</f>
        <v>#N/A</v>
      </c>
      <c r="U127" s="66" t="str">
        <f aca="false">IF(ISBLANK(Q127),"ES",Q127)</f>
        <v>ES</v>
      </c>
      <c r="V127" s="64" t="n">
        <f aca="false">IF(ISBLANK(K127),"2",VLOOKUP(K127,$BG$2:$BH$3,2,FALSE()))</f>
        <v>2</v>
      </c>
      <c r="W127" s="66" t="str">
        <f aca="false">IF(ISBLANK(R127),"Sin observaciones",R127)</f>
        <v>Sin observaciones</v>
      </c>
      <c r="X127" s="64" t="n">
        <f aca="false">IF(ISERROR(VLOOKUP(J127,$BG$2:$BH$3,2,FALSE())),"",VLOOKUP(J127,$BG$2:$BH$3,2,FALSE()))</f>
        <v>1</v>
      </c>
      <c r="Z127" s="67"/>
    </row>
    <row r="128" customFormat="false" ht="26.4" hidden="false" customHeight="false" outlineLevel="0" collapsed="false">
      <c r="A128" s="54" t="s">
        <v>526</v>
      </c>
      <c r="B128" s="54" t="s">
        <v>126</v>
      </c>
      <c r="C128" s="54" t="s">
        <v>527</v>
      </c>
      <c r="D128" s="55" t="n">
        <v>1</v>
      </c>
      <c r="E128" s="56" t="n">
        <v>150</v>
      </c>
      <c r="F128" s="57" t="n">
        <v>10.5</v>
      </c>
      <c r="G128" s="56" t="n">
        <v>160.5</v>
      </c>
      <c r="H128" s="56" t="n">
        <v>10.5</v>
      </c>
      <c r="I128" s="58" t="n">
        <v>44267</v>
      </c>
      <c r="J128" s="54" t="s">
        <v>128</v>
      </c>
      <c r="K128" s="59" t="s">
        <v>129</v>
      </c>
      <c r="L128" s="60"/>
      <c r="M128" s="61"/>
      <c r="N128" s="61"/>
      <c r="O128" s="54" t="s">
        <v>528</v>
      </c>
      <c r="P128" s="54" t="s">
        <v>529</v>
      </c>
      <c r="Q128" s="73" t="s">
        <v>132</v>
      </c>
      <c r="R128" s="63"/>
      <c r="S128" s="64" t="str">
        <f aca="false">IF(ISBLANK(A128),"",CONCATENATE($BC$5,"-",MID($BC$3,3,2),"-M_",A128))</f>
        <v>PTUR-21-M_52021000000847</v>
      </c>
      <c r="T128" s="65" t="e">
        <f aca="false">IF(ISBLANK(B128),"",VLOOKUP(B128,$BI$2:$BJ$5,2,FALSE()))</f>
        <v>#N/A</v>
      </c>
      <c r="U128" s="66" t="str">
        <f aca="false">IF(ISBLANK(Q128),"ES",Q128)</f>
        <v>ES</v>
      </c>
      <c r="V128" s="64" t="n">
        <f aca="false">IF(ISBLANK(K128),"2",VLOOKUP(K128,$BG$2:$BH$3,2,FALSE()))</f>
        <v>2</v>
      </c>
      <c r="W128" s="66" t="str">
        <f aca="false">IF(ISBLANK(R128),"Sin observaciones",R128)</f>
        <v>Sin observaciones</v>
      </c>
      <c r="X128" s="64" t="n">
        <f aca="false">IF(ISERROR(VLOOKUP(J128,$BG$2:$BH$3,2,FALSE())),"",VLOOKUP(J128,$BG$2:$BH$3,2,FALSE()))</f>
        <v>1</v>
      </c>
      <c r="Z128" s="67"/>
    </row>
    <row r="129" customFormat="false" ht="105.6" hidden="false" customHeight="false" outlineLevel="0" collapsed="false">
      <c r="A129" s="54" t="s">
        <v>530</v>
      </c>
      <c r="B129" s="54" t="s">
        <v>126</v>
      </c>
      <c r="C129" s="54" t="s">
        <v>531</v>
      </c>
      <c r="D129" s="55" t="n">
        <v>1</v>
      </c>
      <c r="E129" s="56" t="n">
        <v>454.75</v>
      </c>
      <c r="F129" s="57" t="n">
        <v>29.75</v>
      </c>
      <c r="G129" s="56" t="n">
        <v>454.75</v>
      </c>
      <c r="H129" s="56" t="n">
        <v>29.75</v>
      </c>
      <c r="I129" s="58" t="n">
        <v>44242</v>
      </c>
      <c r="J129" s="54" t="s">
        <v>128</v>
      </c>
      <c r="K129" s="59" t="s">
        <v>129</v>
      </c>
      <c r="L129" s="60"/>
      <c r="M129" s="61"/>
      <c r="N129" s="61"/>
      <c r="O129" s="54" t="s">
        <v>532</v>
      </c>
      <c r="P129" s="54" t="s">
        <v>533</v>
      </c>
      <c r="Q129" s="73" t="s">
        <v>132</v>
      </c>
      <c r="R129" s="63"/>
      <c r="S129" s="64" t="str">
        <f aca="false">IF(ISBLANK(A129),"",CONCATENATE($BC$5,"-",MID($BC$3,3,2),"-M_",A129))</f>
        <v>PTUR-21-M_52021000000300</v>
      </c>
      <c r="T129" s="65" t="e">
        <f aca="false">IF(ISBLANK(B129),"",VLOOKUP(B129,$BI$2:$BJ$5,2,FALSE()))</f>
        <v>#N/A</v>
      </c>
      <c r="U129" s="66" t="str">
        <f aca="false">IF(ISBLANK(Q129),"ES",Q129)</f>
        <v>ES</v>
      </c>
      <c r="V129" s="64" t="n">
        <f aca="false">IF(ISBLANK(K129),"2",VLOOKUP(K129,$BG$2:$BH$3,2,FALSE()))</f>
        <v>2</v>
      </c>
      <c r="W129" s="66" t="str">
        <f aca="false">IF(ISBLANK(R129),"Sin observaciones",R129)</f>
        <v>Sin observaciones</v>
      </c>
      <c r="X129" s="64" t="n">
        <f aca="false">IF(ISERROR(VLOOKUP(J129,$BG$2:$BH$3,2,FALSE())),"",VLOOKUP(J129,$BG$2:$BH$3,2,FALSE()))</f>
        <v>1</v>
      </c>
      <c r="Z129" s="67"/>
    </row>
    <row r="130" customFormat="false" ht="105.6" hidden="false" customHeight="false" outlineLevel="0" collapsed="false">
      <c r="A130" s="54" t="s">
        <v>534</v>
      </c>
      <c r="B130" s="54" t="s">
        <v>126</v>
      </c>
      <c r="C130" s="54" t="s">
        <v>535</v>
      </c>
      <c r="D130" s="55" t="n">
        <v>1</v>
      </c>
      <c r="E130" s="56" t="n">
        <v>561.75</v>
      </c>
      <c r="F130" s="57" t="n">
        <v>36.75</v>
      </c>
      <c r="G130" s="56" t="n">
        <v>561.75</v>
      </c>
      <c r="H130" s="56" t="n">
        <v>36.75</v>
      </c>
      <c r="I130" s="58" t="n">
        <v>44256</v>
      </c>
      <c r="J130" s="54" t="s">
        <v>128</v>
      </c>
      <c r="K130" s="59" t="s">
        <v>129</v>
      </c>
      <c r="L130" s="60"/>
      <c r="M130" s="61"/>
      <c r="N130" s="61"/>
      <c r="O130" s="54" t="s">
        <v>532</v>
      </c>
      <c r="P130" s="54" t="s">
        <v>533</v>
      </c>
      <c r="Q130" s="73" t="s">
        <v>132</v>
      </c>
      <c r="R130" s="63"/>
      <c r="S130" s="64" t="str">
        <f aca="false">IF(ISBLANK(A130),"",CONCATENATE($BC$5,"-",MID($BC$3,3,2),"-M_",A130))</f>
        <v>PTUR-21-M_52021000000469</v>
      </c>
      <c r="T130" s="65" t="e">
        <f aca="false">IF(ISBLANK(B130),"",VLOOKUP(B130,$BI$2:$BJ$5,2,FALSE()))</f>
        <v>#N/A</v>
      </c>
      <c r="U130" s="66" t="str">
        <f aca="false">IF(ISBLANK(Q130),"ES",Q130)</f>
        <v>ES</v>
      </c>
      <c r="V130" s="64" t="n">
        <f aca="false">IF(ISBLANK(K130),"2",VLOOKUP(K130,$BG$2:$BH$3,2,FALSE()))</f>
        <v>2</v>
      </c>
      <c r="W130" s="66" t="str">
        <f aca="false">IF(ISBLANK(R130),"Sin observaciones",R130)</f>
        <v>Sin observaciones</v>
      </c>
      <c r="X130" s="64" t="n">
        <f aca="false">IF(ISERROR(VLOOKUP(J130,$BG$2:$BH$3,2,FALSE())),"",VLOOKUP(J130,$BG$2:$BH$3,2,FALSE()))</f>
        <v>1</v>
      </c>
      <c r="Z130" s="67"/>
    </row>
    <row r="131" customFormat="false" ht="92.4" hidden="false" customHeight="false" outlineLevel="0" collapsed="false">
      <c r="A131" s="54" t="s">
        <v>536</v>
      </c>
      <c r="B131" s="54" t="s">
        <v>126</v>
      </c>
      <c r="C131" s="54" t="s">
        <v>537</v>
      </c>
      <c r="D131" s="55" t="n">
        <v>1</v>
      </c>
      <c r="E131" s="56" t="n">
        <v>722.25</v>
      </c>
      <c r="F131" s="57" t="n">
        <v>47.25</v>
      </c>
      <c r="G131" s="56" t="n">
        <v>722.25</v>
      </c>
      <c r="H131" s="56" t="n">
        <v>47.25</v>
      </c>
      <c r="I131" s="58" t="n">
        <v>44271</v>
      </c>
      <c r="J131" s="54" t="s">
        <v>128</v>
      </c>
      <c r="K131" s="59" t="s">
        <v>129</v>
      </c>
      <c r="L131" s="60"/>
      <c r="M131" s="61"/>
      <c r="N131" s="61"/>
      <c r="O131" s="54" t="s">
        <v>532</v>
      </c>
      <c r="P131" s="54" t="s">
        <v>533</v>
      </c>
      <c r="Q131" s="73" t="s">
        <v>132</v>
      </c>
      <c r="R131" s="63"/>
      <c r="S131" s="64" t="str">
        <f aca="false">IF(ISBLANK(A131),"",CONCATENATE($BC$5,"-",MID($BC$3,3,2),"-M_",A131))</f>
        <v>PTUR-21-M_52021000000664</v>
      </c>
      <c r="T131" s="65" t="e">
        <f aca="false">IF(ISBLANK(B131),"",VLOOKUP(B131,$BI$2:$BJ$5,2,FALSE()))</f>
        <v>#N/A</v>
      </c>
      <c r="U131" s="66" t="str">
        <f aca="false">IF(ISBLANK(Q131),"ES",Q131)</f>
        <v>ES</v>
      </c>
      <c r="V131" s="64" t="n">
        <f aca="false">IF(ISBLANK(K131),"2",VLOOKUP(K131,$BG$2:$BH$3,2,FALSE()))</f>
        <v>2</v>
      </c>
      <c r="W131" s="66" t="str">
        <f aca="false">IF(ISBLANK(R131),"Sin observaciones",R131)</f>
        <v>Sin observaciones</v>
      </c>
      <c r="X131" s="64" t="n">
        <f aca="false">IF(ISERROR(VLOOKUP(J131,$BG$2:$BH$3,2,FALSE())),"",VLOOKUP(J131,$BG$2:$BH$3,2,FALSE()))</f>
        <v>1</v>
      </c>
      <c r="Z131" s="67"/>
    </row>
    <row r="132" customFormat="false" ht="92.4" hidden="false" customHeight="false" outlineLevel="0" collapsed="false">
      <c r="A132" s="54" t="s">
        <v>538</v>
      </c>
      <c r="B132" s="54" t="s">
        <v>126</v>
      </c>
      <c r="C132" s="54" t="s">
        <v>539</v>
      </c>
      <c r="D132" s="55" t="n">
        <v>1</v>
      </c>
      <c r="E132" s="56" t="n">
        <v>989.75</v>
      </c>
      <c r="F132" s="57" t="n">
        <v>64.75</v>
      </c>
      <c r="G132" s="56" t="n">
        <v>989.75</v>
      </c>
      <c r="H132" s="56" t="n">
        <v>64.75</v>
      </c>
      <c r="I132" s="58" t="n">
        <v>44298</v>
      </c>
      <c r="J132" s="54" t="s">
        <v>128</v>
      </c>
      <c r="K132" s="59" t="s">
        <v>129</v>
      </c>
      <c r="L132" s="60"/>
      <c r="M132" s="61"/>
      <c r="N132" s="61"/>
      <c r="O132" s="54" t="s">
        <v>532</v>
      </c>
      <c r="P132" s="54" t="s">
        <v>533</v>
      </c>
      <c r="Q132" s="73" t="s">
        <v>132</v>
      </c>
      <c r="R132" s="63"/>
      <c r="S132" s="64" t="str">
        <f aca="false">IF(ISBLANK(A132),"",CONCATENATE($BC$5,"-",MID($BC$3,3,2),"-M_",A132))</f>
        <v>PTUR-21-M_5202100000129 0</v>
      </c>
      <c r="T132" s="65" t="e">
        <f aca="false">IF(ISBLANK(B132),"",VLOOKUP(B132,$BI$2:$BJ$5,2,FALSE()))</f>
        <v>#N/A</v>
      </c>
      <c r="U132" s="66" t="str">
        <f aca="false">IF(ISBLANK(Q132),"ES",Q132)</f>
        <v>ES</v>
      </c>
      <c r="V132" s="64" t="n">
        <f aca="false">IF(ISBLANK(K132),"2",VLOOKUP(K132,$BG$2:$BH$3,2,FALSE()))</f>
        <v>2</v>
      </c>
      <c r="W132" s="66" t="str">
        <f aca="false">IF(ISBLANK(R132),"Sin observaciones",R132)</f>
        <v>Sin observaciones</v>
      </c>
      <c r="X132" s="64" t="n">
        <f aca="false">IF(ISERROR(VLOOKUP(J132,$BG$2:$BH$3,2,FALSE())),"",VLOOKUP(J132,$BG$2:$BH$3,2,FALSE()))</f>
        <v>1</v>
      </c>
      <c r="Z132" s="67"/>
    </row>
    <row r="133" customFormat="false" ht="211.2" hidden="false" customHeight="false" outlineLevel="0" collapsed="false">
      <c r="A133" s="54" t="s">
        <v>540</v>
      </c>
      <c r="B133" s="54" t="s">
        <v>126</v>
      </c>
      <c r="C133" s="54" t="s">
        <v>541</v>
      </c>
      <c r="D133" s="55" t="n">
        <v>1</v>
      </c>
      <c r="E133" s="56" t="n">
        <v>749</v>
      </c>
      <c r="F133" s="57" t="n">
        <v>49</v>
      </c>
      <c r="G133" s="56" t="n">
        <v>749</v>
      </c>
      <c r="H133" s="56" t="n">
        <v>49</v>
      </c>
      <c r="I133" s="58" t="n">
        <v>44307</v>
      </c>
      <c r="J133" s="54" t="s">
        <v>128</v>
      </c>
      <c r="K133" s="59" t="s">
        <v>129</v>
      </c>
      <c r="L133" s="60"/>
      <c r="M133" s="61"/>
      <c r="N133" s="61"/>
      <c r="O133" s="54" t="s">
        <v>542</v>
      </c>
      <c r="P133" s="54" t="s">
        <v>543</v>
      </c>
      <c r="Q133" s="73" t="s">
        <v>132</v>
      </c>
      <c r="R133" s="63"/>
      <c r="S133" s="64" t="str">
        <f aca="false">IF(ISBLANK(A133),"",CONCATENATE($BC$5,"-",MID($BC$3,3,2),"-M_",A133))</f>
        <v>PTUR-21-M_5202100000113 6</v>
      </c>
      <c r="T133" s="65" t="e">
        <f aca="false">IF(ISBLANK(B133),"",VLOOKUP(B133,$BI$2:$BJ$5,2,FALSE()))</f>
        <v>#N/A</v>
      </c>
      <c r="U133" s="66" t="str">
        <f aca="false">IF(ISBLANK(Q133),"ES",Q133)</f>
        <v>ES</v>
      </c>
      <c r="V133" s="64" t="n">
        <f aca="false">IF(ISBLANK(K133),"2",VLOOKUP(K133,$BG$2:$BH$3,2,FALSE()))</f>
        <v>2</v>
      </c>
      <c r="W133" s="66" t="str">
        <f aca="false">IF(ISBLANK(R133),"Sin observaciones",R133)</f>
        <v>Sin observaciones</v>
      </c>
      <c r="X133" s="64" t="n">
        <f aca="false">IF(ISERROR(VLOOKUP(J133,$BG$2:$BH$3,2,FALSE())),"",VLOOKUP(J133,$BG$2:$BH$3,2,FALSE()))</f>
        <v>1</v>
      </c>
      <c r="Z133" s="67"/>
    </row>
    <row r="134" customFormat="false" ht="39.6" hidden="false" customHeight="false" outlineLevel="0" collapsed="false">
      <c r="A134" s="54" t="s">
        <v>544</v>
      </c>
      <c r="B134" s="54" t="s">
        <v>126</v>
      </c>
      <c r="C134" s="54" t="s">
        <v>545</v>
      </c>
      <c r="D134" s="55" t="n">
        <v>1</v>
      </c>
      <c r="E134" s="56" t="n">
        <v>220.99</v>
      </c>
      <c r="F134" s="57" t="n">
        <v>0</v>
      </c>
      <c r="G134" s="56" t="n">
        <v>220.99</v>
      </c>
      <c r="H134" s="56" t="n">
        <v>0</v>
      </c>
      <c r="I134" s="58" t="n">
        <v>44298</v>
      </c>
      <c r="J134" s="54" t="s">
        <v>128</v>
      </c>
      <c r="K134" s="59" t="s">
        <v>129</v>
      </c>
      <c r="L134" s="60"/>
      <c r="M134" s="61"/>
      <c r="N134" s="61"/>
      <c r="O134" s="54" t="s">
        <v>546</v>
      </c>
      <c r="P134" s="54" t="s">
        <v>547</v>
      </c>
      <c r="Q134" s="73" t="s">
        <v>132</v>
      </c>
      <c r="R134" s="63"/>
      <c r="S134" s="64" t="str">
        <f aca="false">IF(ISBLANK(A134),"",CONCATENATE($BC$5,"-",MID($BC$3,3,2),"-M_",A134))</f>
        <v>PTUR-21-M_5202100000126 4</v>
      </c>
      <c r="T134" s="65" t="e">
        <f aca="false">IF(ISBLANK(B134),"",VLOOKUP(B134,$BI$2:$BJ$5,2,FALSE()))</f>
        <v>#N/A</v>
      </c>
      <c r="U134" s="66" t="str">
        <f aca="false">IF(ISBLANK(Q134),"ES",Q134)</f>
        <v>ES</v>
      </c>
      <c r="V134" s="64" t="n">
        <f aca="false">IF(ISBLANK(K134),"2",VLOOKUP(K134,$BG$2:$BH$3,2,FALSE()))</f>
        <v>2</v>
      </c>
      <c r="W134" s="66" t="str">
        <f aca="false">IF(ISBLANK(R134),"Sin observaciones",R134)</f>
        <v>Sin observaciones</v>
      </c>
      <c r="X134" s="64" t="n">
        <f aca="false">IF(ISERROR(VLOOKUP(J134,$BG$2:$BH$3,2,FALSE())),"",VLOOKUP(J134,$BG$2:$BH$3,2,FALSE()))</f>
        <v>1</v>
      </c>
      <c r="Z134" s="67"/>
    </row>
    <row r="135" customFormat="false" ht="39.6" hidden="false" customHeight="false" outlineLevel="0" collapsed="false">
      <c r="A135" s="54" t="s">
        <v>548</v>
      </c>
      <c r="B135" s="54" t="s">
        <v>126</v>
      </c>
      <c r="C135" s="54" t="s">
        <v>545</v>
      </c>
      <c r="D135" s="55" t="n">
        <v>1</v>
      </c>
      <c r="E135" s="56" t="n">
        <v>225.36</v>
      </c>
      <c r="F135" s="57" t="n">
        <v>14.74</v>
      </c>
      <c r="G135" s="56" t="n">
        <v>225.36</v>
      </c>
      <c r="H135" s="56" t="n">
        <v>14.74</v>
      </c>
      <c r="I135" s="58" t="n">
        <v>44298</v>
      </c>
      <c r="J135" s="54" t="s">
        <v>128</v>
      </c>
      <c r="K135" s="59" t="s">
        <v>129</v>
      </c>
      <c r="L135" s="60"/>
      <c r="M135" s="61"/>
      <c r="N135" s="61"/>
      <c r="O135" s="54" t="s">
        <v>546</v>
      </c>
      <c r="P135" s="54" t="s">
        <v>547</v>
      </c>
      <c r="Q135" s="73" t="s">
        <v>132</v>
      </c>
      <c r="R135" s="63"/>
      <c r="S135" s="64" t="str">
        <f aca="false">IF(ISBLANK(A135),"",CONCATENATE($BC$5,"-",MID($BC$3,3,2),"-M_",A135))</f>
        <v>PTUR-21-M_520210000012 64</v>
      </c>
      <c r="T135" s="65" t="e">
        <f aca="false">IF(ISBLANK(B135),"",VLOOKUP(B135,$BI$2:$BJ$5,2,FALSE()))</f>
        <v>#N/A</v>
      </c>
      <c r="U135" s="66" t="str">
        <f aca="false">IF(ISBLANK(Q135),"ES",Q135)</f>
        <v>ES</v>
      </c>
      <c r="V135" s="64" t="n">
        <f aca="false">IF(ISBLANK(K135),"2",VLOOKUP(K135,$BG$2:$BH$3,2,FALSE()))</f>
        <v>2</v>
      </c>
      <c r="W135" s="66" t="str">
        <f aca="false">IF(ISBLANK(R135),"Sin observaciones",R135)</f>
        <v>Sin observaciones</v>
      </c>
      <c r="X135" s="64" t="n">
        <f aca="false">IF(ISERROR(VLOOKUP(J135,$BG$2:$BH$3,2,FALSE())),"",VLOOKUP(J135,$BG$2:$BH$3,2,FALSE()))</f>
        <v>1</v>
      </c>
      <c r="Z135" s="67"/>
    </row>
    <row r="136" customFormat="false" ht="39.6" hidden="false" customHeight="false" outlineLevel="0" collapsed="false">
      <c r="A136" s="54" t="s">
        <v>549</v>
      </c>
      <c r="B136" s="54" t="s">
        <v>126</v>
      </c>
      <c r="C136" s="54" t="s">
        <v>545</v>
      </c>
      <c r="D136" s="55" t="n">
        <v>1</v>
      </c>
      <c r="E136" s="56" t="n">
        <v>220.99</v>
      </c>
      <c r="F136" s="57" t="n">
        <v>0</v>
      </c>
      <c r="G136" s="56" t="n">
        <v>220.99</v>
      </c>
      <c r="H136" s="56" t="n">
        <v>0</v>
      </c>
      <c r="I136" s="58" t="n">
        <v>44284</v>
      </c>
      <c r="J136" s="54" t="s">
        <v>128</v>
      </c>
      <c r="K136" s="59" t="s">
        <v>129</v>
      </c>
      <c r="L136" s="60"/>
      <c r="M136" s="61"/>
      <c r="N136" s="61"/>
      <c r="O136" s="54" t="s">
        <v>546</v>
      </c>
      <c r="P136" s="54" t="s">
        <v>547</v>
      </c>
      <c r="Q136" s="73" t="s">
        <v>132</v>
      </c>
      <c r="R136" s="63"/>
      <c r="S136" s="64" t="str">
        <f aca="false">IF(ISBLANK(A136),"",CONCATENATE($BC$5,"-",MID($BC$3,3,2),"-M_",A136))</f>
        <v>PTUR-21-M_520210000012 65</v>
      </c>
      <c r="T136" s="65" t="e">
        <f aca="false">IF(ISBLANK(B136),"",VLOOKUP(B136,$BI$2:$BJ$5,2,FALSE()))</f>
        <v>#N/A</v>
      </c>
      <c r="U136" s="66" t="str">
        <f aca="false">IF(ISBLANK(Q136),"ES",Q136)</f>
        <v>ES</v>
      </c>
      <c r="V136" s="64" t="n">
        <f aca="false">IF(ISBLANK(K136),"2",VLOOKUP(K136,$BG$2:$BH$3,2,FALSE()))</f>
        <v>2</v>
      </c>
      <c r="W136" s="66" t="str">
        <f aca="false">IF(ISBLANK(R136),"Sin observaciones",R136)</f>
        <v>Sin observaciones</v>
      </c>
      <c r="X136" s="64" t="n">
        <f aca="false">IF(ISERROR(VLOOKUP(J136,$BG$2:$BH$3,2,FALSE())),"",VLOOKUP(J136,$BG$2:$BH$3,2,FALSE()))</f>
        <v>1</v>
      </c>
      <c r="Z136" s="67"/>
    </row>
    <row r="137" customFormat="false" ht="39.6" hidden="false" customHeight="false" outlineLevel="0" collapsed="false">
      <c r="A137" s="54" t="s">
        <v>550</v>
      </c>
      <c r="B137" s="54" t="s">
        <v>126</v>
      </c>
      <c r="C137" s="54" t="s">
        <v>545</v>
      </c>
      <c r="D137" s="55" t="n">
        <v>1</v>
      </c>
      <c r="E137" s="56" t="n">
        <v>225.36</v>
      </c>
      <c r="F137" s="57" t="n">
        <v>14.74</v>
      </c>
      <c r="G137" s="56" t="n">
        <v>225.36</v>
      </c>
      <c r="H137" s="56" t="n">
        <v>14.74</v>
      </c>
      <c r="I137" s="58" t="n">
        <v>44284</v>
      </c>
      <c r="J137" s="54" t="s">
        <v>128</v>
      </c>
      <c r="K137" s="59" t="s">
        <v>129</v>
      </c>
      <c r="L137" s="60"/>
      <c r="M137" s="61"/>
      <c r="N137" s="61"/>
      <c r="O137" s="54" t="s">
        <v>546</v>
      </c>
      <c r="P137" s="54" t="s">
        <v>547</v>
      </c>
      <c r="Q137" s="73" t="s">
        <v>132</v>
      </c>
      <c r="R137" s="63"/>
      <c r="S137" s="64" t="str">
        <f aca="false">IF(ISBLANK(A137),"",CONCATENATE($BC$5,"-",MID($BC$3,3,2),"-M_",A137))</f>
        <v>PTUR-21-M_5202100000 126 5</v>
      </c>
      <c r="T137" s="65" t="e">
        <f aca="false">IF(ISBLANK(B137),"",VLOOKUP(B137,$BI$2:$BJ$5,2,FALSE()))</f>
        <v>#N/A</v>
      </c>
      <c r="U137" s="66" t="str">
        <f aca="false">IF(ISBLANK(Q137),"ES",Q137)</f>
        <v>ES</v>
      </c>
      <c r="V137" s="64" t="n">
        <f aca="false">IF(ISBLANK(K137),"2",VLOOKUP(K137,$BG$2:$BH$3,2,FALSE()))</f>
        <v>2</v>
      </c>
      <c r="W137" s="66" t="str">
        <f aca="false">IF(ISBLANK(R137),"Sin observaciones",R137)</f>
        <v>Sin observaciones</v>
      </c>
      <c r="X137" s="64" t="n">
        <f aca="false">IF(ISERROR(VLOOKUP(J137,$BG$2:$BH$3,2,FALSE())),"",VLOOKUP(J137,$BG$2:$BH$3,2,FALSE()))</f>
        <v>1</v>
      </c>
      <c r="Z137" s="67"/>
    </row>
    <row r="138" customFormat="false" ht="39.6" hidden="false" customHeight="false" outlineLevel="0" collapsed="false">
      <c r="A138" s="54" t="s">
        <v>551</v>
      </c>
      <c r="B138" s="54" t="s">
        <v>126</v>
      </c>
      <c r="C138" s="54" t="s">
        <v>545</v>
      </c>
      <c r="D138" s="55" t="n">
        <v>1</v>
      </c>
      <c r="E138" s="56" t="n">
        <v>225.36</v>
      </c>
      <c r="F138" s="57" t="n">
        <v>14.74</v>
      </c>
      <c r="G138" s="56" t="n">
        <v>225.36</v>
      </c>
      <c r="H138" s="56" t="n">
        <v>14.74</v>
      </c>
      <c r="I138" s="58" t="n">
        <v>44272</v>
      </c>
      <c r="J138" s="54" t="s">
        <v>128</v>
      </c>
      <c r="K138" s="59" t="s">
        <v>129</v>
      </c>
      <c r="L138" s="60"/>
      <c r="M138" s="61"/>
      <c r="N138" s="61"/>
      <c r="O138" s="54" t="s">
        <v>546</v>
      </c>
      <c r="P138" s="54" t="s">
        <v>547</v>
      </c>
      <c r="Q138" s="73" t="s">
        <v>132</v>
      </c>
      <c r="R138" s="63"/>
      <c r="S138" s="64" t="str">
        <f aca="false">IF(ISBLANK(A138),"",CONCATENATE($BC$5,"-",MID($BC$3,3,2),"-M_",A138))</f>
        <v>PTUR-21-M_520210000012 66</v>
      </c>
      <c r="T138" s="65" t="e">
        <f aca="false">IF(ISBLANK(B138),"",VLOOKUP(B138,$BI$2:$BJ$5,2,FALSE()))</f>
        <v>#N/A</v>
      </c>
      <c r="U138" s="66" t="str">
        <f aca="false">IF(ISBLANK(Q138),"ES",Q138)</f>
        <v>ES</v>
      </c>
      <c r="V138" s="64" t="n">
        <f aca="false">IF(ISBLANK(K138),"2",VLOOKUP(K138,$BG$2:$BH$3,2,FALSE()))</f>
        <v>2</v>
      </c>
      <c r="W138" s="66" t="str">
        <f aca="false">IF(ISBLANK(R138),"Sin observaciones",R138)</f>
        <v>Sin observaciones</v>
      </c>
      <c r="X138" s="64" t="n">
        <f aca="false">IF(ISERROR(VLOOKUP(J138,$BG$2:$BH$3,2,FALSE())),"",VLOOKUP(J138,$BG$2:$BH$3,2,FALSE()))</f>
        <v>1</v>
      </c>
      <c r="Z138" s="67"/>
    </row>
    <row r="139" customFormat="false" ht="39.6" hidden="false" customHeight="false" outlineLevel="0" collapsed="false">
      <c r="A139" s="54" t="s">
        <v>552</v>
      </c>
      <c r="B139" s="54" t="s">
        <v>126</v>
      </c>
      <c r="C139" s="54" t="s">
        <v>545</v>
      </c>
      <c r="D139" s="55" t="n">
        <v>1</v>
      </c>
      <c r="E139" s="56" t="n">
        <v>220.99</v>
      </c>
      <c r="F139" s="57" t="n">
        <v>0</v>
      </c>
      <c r="G139" s="56" t="n">
        <v>220.99</v>
      </c>
      <c r="H139" s="56" t="n">
        <v>0</v>
      </c>
      <c r="I139" s="58" t="n">
        <v>44272</v>
      </c>
      <c r="J139" s="54" t="s">
        <v>128</v>
      </c>
      <c r="K139" s="59" t="s">
        <v>129</v>
      </c>
      <c r="L139" s="60"/>
      <c r="M139" s="61"/>
      <c r="N139" s="61"/>
      <c r="O139" s="54" t="s">
        <v>546</v>
      </c>
      <c r="P139" s="54" t="s">
        <v>547</v>
      </c>
      <c r="Q139" s="73" t="s">
        <v>132</v>
      </c>
      <c r="R139" s="63"/>
      <c r="S139" s="64" t="str">
        <f aca="false">IF(ISBLANK(A139),"",CONCATENATE($BC$5,"-",MID($BC$3,3,2),"-M_",A139))</f>
        <v>PTUR-21-M_520210000012 6 6</v>
      </c>
      <c r="T139" s="65" t="e">
        <f aca="false">IF(ISBLANK(B139),"",VLOOKUP(B139,$BI$2:$BJ$5,2,FALSE()))</f>
        <v>#N/A</v>
      </c>
      <c r="U139" s="66" t="str">
        <f aca="false">IF(ISBLANK(Q139),"ES",Q139)</f>
        <v>ES</v>
      </c>
      <c r="V139" s="64" t="n">
        <f aca="false">IF(ISBLANK(K139),"2",VLOOKUP(K139,$BG$2:$BH$3,2,FALSE()))</f>
        <v>2</v>
      </c>
      <c r="W139" s="66" t="str">
        <f aca="false">IF(ISBLANK(R139),"Sin observaciones",R139)</f>
        <v>Sin observaciones</v>
      </c>
      <c r="X139" s="64" t="n">
        <f aca="false">IF(ISERROR(VLOOKUP(J139,$BG$2:$BH$3,2,FALSE())),"",VLOOKUP(J139,$BG$2:$BH$3,2,FALSE()))</f>
        <v>1</v>
      </c>
      <c r="Z139" s="67"/>
    </row>
    <row r="140" customFormat="false" ht="39.6" hidden="false" customHeight="false" outlineLevel="0" collapsed="false">
      <c r="A140" s="54" t="s">
        <v>553</v>
      </c>
      <c r="B140" s="54" t="s">
        <v>126</v>
      </c>
      <c r="C140" s="54" t="s">
        <v>545</v>
      </c>
      <c r="D140" s="55" t="n">
        <v>1</v>
      </c>
      <c r="E140" s="56" t="n">
        <v>220.99</v>
      </c>
      <c r="F140" s="57" t="n">
        <v>0</v>
      </c>
      <c r="G140" s="56" t="n">
        <v>220.99</v>
      </c>
      <c r="H140" s="56" t="n">
        <v>0</v>
      </c>
      <c r="I140" s="58" t="n">
        <v>44265</v>
      </c>
      <c r="J140" s="54" t="s">
        <v>128</v>
      </c>
      <c r="K140" s="59" t="s">
        <v>129</v>
      </c>
      <c r="L140" s="60"/>
      <c r="M140" s="61"/>
      <c r="N140" s="61"/>
      <c r="O140" s="54" t="s">
        <v>546</v>
      </c>
      <c r="P140" s="54" t="s">
        <v>547</v>
      </c>
      <c r="Q140" s="73" t="s">
        <v>132</v>
      </c>
      <c r="R140" s="63"/>
      <c r="S140" s="64" t="str">
        <f aca="false">IF(ISBLANK(A140),"",CONCATENATE($BC$5,"-",MID($BC$3,3,2),"-M_",A140))</f>
        <v>PTUR-21-M_5202100000 1268</v>
      </c>
      <c r="T140" s="65" t="e">
        <f aca="false">IF(ISBLANK(B140),"",VLOOKUP(B140,$BI$2:$BJ$5,2,FALSE()))</f>
        <v>#N/A</v>
      </c>
      <c r="U140" s="66" t="str">
        <f aca="false">IF(ISBLANK(Q140),"ES",Q140)</f>
        <v>ES</v>
      </c>
      <c r="V140" s="64" t="n">
        <f aca="false">IF(ISBLANK(K140),"2",VLOOKUP(K140,$BG$2:$BH$3,2,FALSE()))</f>
        <v>2</v>
      </c>
      <c r="W140" s="66" t="str">
        <f aca="false">IF(ISBLANK(R140),"Sin observaciones",R140)</f>
        <v>Sin observaciones</v>
      </c>
      <c r="X140" s="64" t="n">
        <f aca="false">IF(ISERROR(VLOOKUP(J140,$BG$2:$BH$3,2,FALSE())),"",VLOOKUP(J140,$BG$2:$BH$3,2,FALSE()))</f>
        <v>1</v>
      </c>
      <c r="Z140" s="67"/>
    </row>
    <row r="141" customFormat="false" ht="39.6" hidden="false" customHeight="false" outlineLevel="0" collapsed="false">
      <c r="A141" s="54" t="s">
        <v>554</v>
      </c>
      <c r="B141" s="54" t="s">
        <v>126</v>
      </c>
      <c r="C141" s="54" t="s">
        <v>545</v>
      </c>
      <c r="D141" s="55" t="n">
        <v>1</v>
      </c>
      <c r="E141" s="56" t="n">
        <v>225.37</v>
      </c>
      <c r="F141" s="57" t="n">
        <v>14.74</v>
      </c>
      <c r="G141" s="56" t="n">
        <v>225.37</v>
      </c>
      <c r="H141" s="56" t="n">
        <v>14.74</v>
      </c>
      <c r="I141" s="58" t="n">
        <v>44284</v>
      </c>
      <c r="J141" s="54" t="s">
        <v>128</v>
      </c>
      <c r="K141" s="59" t="s">
        <v>129</v>
      </c>
      <c r="L141" s="60"/>
      <c r="M141" s="61"/>
      <c r="N141" s="61"/>
      <c r="O141" s="54" t="s">
        <v>546</v>
      </c>
      <c r="P141" s="54" t="s">
        <v>547</v>
      </c>
      <c r="Q141" s="73" t="s">
        <v>132</v>
      </c>
      <c r="R141" s="63"/>
      <c r="S141" s="64" t="str">
        <f aca="false">IF(ISBLANK(A141),"",CONCATENATE($BC$5,"-",MID($BC$3,3,2),"-M_",A141))</f>
        <v>PTUR-21-M_5202100000 126 8</v>
      </c>
      <c r="T141" s="65" t="e">
        <f aca="false">IF(ISBLANK(B141),"",VLOOKUP(B141,$BI$2:$BJ$5,2,FALSE()))</f>
        <v>#N/A</v>
      </c>
      <c r="U141" s="66" t="str">
        <f aca="false">IF(ISBLANK(Q141),"ES",Q141)</f>
        <v>ES</v>
      </c>
      <c r="V141" s="64" t="n">
        <f aca="false">IF(ISBLANK(K141),"2",VLOOKUP(K141,$BG$2:$BH$3,2,FALSE()))</f>
        <v>2</v>
      </c>
      <c r="W141" s="66" t="str">
        <f aca="false">IF(ISBLANK(R141),"Sin observaciones",R141)</f>
        <v>Sin observaciones</v>
      </c>
      <c r="X141" s="64" t="n">
        <f aca="false">IF(ISERROR(VLOOKUP(J141,$BG$2:$BH$3,2,FALSE())),"",VLOOKUP(J141,$BG$2:$BH$3,2,FALSE()))</f>
        <v>1</v>
      </c>
      <c r="Z141" s="67"/>
    </row>
    <row r="142" customFormat="false" ht="105.6" hidden="false" customHeight="false" outlineLevel="0" collapsed="false">
      <c r="A142" s="54" t="s">
        <v>555</v>
      </c>
      <c r="B142" s="54" t="s">
        <v>126</v>
      </c>
      <c r="C142" s="54" t="s">
        <v>556</v>
      </c>
      <c r="D142" s="55" t="n">
        <v>0.03</v>
      </c>
      <c r="E142" s="56" t="n">
        <v>12000</v>
      </c>
      <c r="F142" s="57" t="n">
        <v>0</v>
      </c>
      <c r="G142" s="56" t="n">
        <v>12000</v>
      </c>
      <c r="H142" s="56" t="n">
        <v>0</v>
      </c>
      <c r="I142" s="58" t="n">
        <v>44272</v>
      </c>
      <c r="J142" s="54" t="s">
        <v>128</v>
      </c>
      <c r="K142" s="59" t="s">
        <v>129</v>
      </c>
      <c r="L142" s="60"/>
      <c r="M142" s="61"/>
      <c r="N142" s="61"/>
      <c r="O142" s="54" t="s">
        <v>557</v>
      </c>
      <c r="P142" s="54" t="s">
        <v>558</v>
      </c>
      <c r="Q142" s="73" t="s">
        <v>132</v>
      </c>
      <c r="R142" s="63"/>
      <c r="S142" s="64" t="str">
        <f aca="false">IF(ISBLANK(A142),"",CONCATENATE($BC$5,"-",MID($BC$3,3,2),"-M_",A142))</f>
        <v>PTUR-21-M_52021000000907</v>
      </c>
      <c r="T142" s="65" t="e">
        <f aca="false">IF(ISBLANK(B142),"",VLOOKUP(B142,$BI$2:$BJ$5,2,FALSE()))</f>
        <v>#N/A</v>
      </c>
      <c r="U142" s="66" t="str">
        <f aca="false">IF(ISBLANK(Q142),"ES",Q142)</f>
        <v>ES</v>
      </c>
      <c r="V142" s="64" t="n">
        <f aca="false">IF(ISBLANK(K142),"2",VLOOKUP(K142,$BG$2:$BH$3,2,FALSE()))</f>
        <v>2</v>
      </c>
      <c r="W142" s="66" t="str">
        <f aca="false">IF(ISBLANK(R142),"Sin observaciones",R142)</f>
        <v>Sin observaciones</v>
      </c>
      <c r="X142" s="64" t="n">
        <f aca="false">IF(ISERROR(VLOOKUP(J142,$BG$2:$BH$3,2,FALSE())),"",VLOOKUP(J142,$BG$2:$BH$3,2,FALSE()))</f>
        <v>1</v>
      </c>
      <c r="Z142" s="67"/>
    </row>
    <row r="143" customFormat="false" ht="52.8" hidden="false" customHeight="false" outlineLevel="0" collapsed="false">
      <c r="A143" s="54" t="s">
        <v>559</v>
      </c>
      <c r="B143" s="54" t="s">
        <v>126</v>
      </c>
      <c r="C143" s="54" t="s">
        <v>560</v>
      </c>
      <c r="D143" s="55" t="n">
        <v>0.03</v>
      </c>
      <c r="E143" s="56" t="n">
        <v>1000</v>
      </c>
      <c r="F143" s="57" t="n">
        <v>0</v>
      </c>
      <c r="G143" s="56" t="n">
        <v>1000</v>
      </c>
      <c r="H143" s="56" t="n">
        <v>0</v>
      </c>
      <c r="I143" s="58" t="n">
        <v>44284</v>
      </c>
      <c r="J143" s="54" t="s">
        <v>128</v>
      </c>
      <c r="K143" s="59" t="s">
        <v>129</v>
      </c>
      <c r="L143" s="60"/>
      <c r="M143" s="61"/>
      <c r="N143" s="61"/>
      <c r="O143" s="54" t="s">
        <v>557</v>
      </c>
      <c r="P143" s="54" t="s">
        <v>558</v>
      </c>
      <c r="Q143" s="73" t="s">
        <v>132</v>
      </c>
      <c r="R143" s="63"/>
      <c r="S143" s="64" t="str">
        <f aca="false">IF(ISBLANK(A143),"",CONCATENATE($BC$5,"-",MID($BC$3,3,2),"-M_",A143))</f>
        <v>PTUR-21-M_52021000000993</v>
      </c>
      <c r="T143" s="65" t="e">
        <f aca="false">IF(ISBLANK(B143),"",VLOOKUP(B143,$BI$2:$BJ$5,2,FALSE()))</f>
        <v>#N/A</v>
      </c>
      <c r="U143" s="66" t="str">
        <f aca="false">IF(ISBLANK(Q143),"ES",Q143)</f>
        <v>ES</v>
      </c>
      <c r="V143" s="64" t="n">
        <f aca="false">IF(ISBLANK(K143),"2",VLOOKUP(K143,$BG$2:$BH$3,2,FALSE()))</f>
        <v>2</v>
      </c>
      <c r="W143" s="66" t="str">
        <f aca="false">IF(ISBLANK(R143),"Sin observaciones",R143)</f>
        <v>Sin observaciones</v>
      </c>
      <c r="X143" s="64" t="n">
        <f aca="false">IF(ISERROR(VLOOKUP(J143,$BG$2:$BH$3,2,FALSE())),"",VLOOKUP(J143,$BG$2:$BH$3,2,FALSE()))</f>
        <v>1</v>
      </c>
      <c r="Z143" s="67"/>
    </row>
    <row r="144" customFormat="false" ht="39.6" hidden="false" customHeight="false" outlineLevel="0" collapsed="false">
      <c r="A144" s="54" t="s">
        <v>561</v>
      </c>
      <c r="B144" s="54" t="s">
        <v>126</v>
      </c>
      <c r="C144" s="54" t="s">
        <v>562</v>
      </c>
      <c r="D144" s="55" t="n">
        <v>0.03</v>
      </c>
      <c r="E144" s="56" t="n">
        <v>1500</v>
      </c>
      <c r="F144" s="57" t="n">
        <v>0</v>
      </c>
      <c r="G144" s="56" t="n">
        <v>1500</v>
      </c>
      <c r="H144" s="56" t="n">
        <v>0</v>
      </c>
      <c r="I144" s="58" t="n">
        <v>44284</v>
      </c>
      <c r="J144" s="54" t="s">
        <v>128</v>
      </c>
      <c r="K144" s="59" t="s">
        <v>129</v>
      </c>
      <c r="L144" s="60"/>
      <c r="M144" s="61"/>
      <c r="N144" s="61"/>
      <c r="O144" s="54" t="s">
        <v>557</v>
      </c>
      <c r="P144" s="54" t="s">
        <v>558</v>
      </c>
      <c r="Q144" s="73" t="s">
        <v>132</v>
      </c>
      <c r="R144" s="63"/>
      <c r="S144" s="64" t="str">
        <f aca="false">IF(ISBLANK(A144),"",CONCATENATE($BC$5,"-",MID($BC$3,3,2),"-M_",A144))</f>
        <v>PTUR-21-M_52021000000994</v>
      </c>
      <c r="T144" s="65" t="e">
        <f aca="false">IF(ISBLANK(B144),"",VLOOKUP(B144,$BI$2:$BJ$5,2,FALSE()))</f>
        <v>#N/A</v>
      </c>
      <c r="U144" s="66" t="str">
        <f aca="false">IF(ISBLANK(Q144),"ES",Q144)</f>
        <v>ES</v>
      </c>
      <c r="V144" s="64" t="n">
        <f aca="false">IF(ISBLANK(K144),"2",VLOOKUP(K144,$BG$2:$BH$3,2,FALSE()))</f>
        <v>2</v>
      </c>
      <c r="W144" s="66" t="str">
        <f aca="false">IF(ISBLANK(R144),"Sin observaciones",R144)</f>
        <v>Sin observaciones</v>
      </c>
      <c r="X144" s="64" t="n">
        <f aca="false">IF(ISERROR(VLOOKUP(J144,$BG$2:$BH$3,2,FALSE())),"",VLOOKUP(J144,$BG$2:$BH$3,2,FALSE()))</f>
        <v>1</v>
      </c>
      <c r="Z144" s="67"/>
    </row>
    <row r="145" customFormat="false" ht="39.6" hidden="false" customHeight="false" outlineLevel="0" collapsed="false">
      <c r="A145" s="54" t="s">
        <v>563</v>
      </c>
      <c r="B145" s="54" t="s">
        <v>126</v>
      </c>
      <c r="C145" s="54" t="s">
        <v>564</v>
      </c>
      <c r="D145" s="55" t="n">
        <v>0.03</v>
      </c>
      <c r="E145" s="56" t="n">
        <v>13431</v>
      </c>
      <c r="F145" s="57" t="n">
        <v>2331</v>
      </c>
      <c r="G145" s="56" t="n">
        <v>13431</v>
      </c>
      <c r="H145" s="56" t="n">
        <v>2331</v>
      </c>
      <c r="I145" s="58" t="n">
        <v>44265</v>
      </c>
      <c r="J145" s="54" t="s">
        <v>128</v>
      </c>
      <c r="K145" s="59" t="s">
        <v>129</v>
      </c>
      <c r="L145" s="60"/>
      <c r="M145" s="61"/>
      <c r="N145" s="61"/>
      <c r="O145" s="54" t="s">
        <v>565</v>
      </c>
      <c r="P145" s="54" t="s">
        <v>566</v>
      </c>
      <c r="Q145" s="73" t="s">
        <v>132</v>
      </c>
      <c r="R145" s="63"/>
      <c r="S145" s="64" t="str">
        <f aca="false">IF(ISBLANK(A145),"",CONCATENATE($BC$5,"-",MID($BC$3,3,2),"-M_",A145))</f>
        <v>PTUR-21-M_52021000000564</v>
      </c>
      <c r="T145" s="65" t="e">
        <f aca="false">IF(ISBLANK(B145),"",VLOOKUP(B145,$BI$2:$BJ$5,2,FALSE()))</f>
        <v>#N/A</v>
      </c>
      <c r="U145" s="66" t="str">
        <f aca="false">IF(ISBLANK(Q145),"ES",Q145)</f>
        <v>ES</v>
      </c>
      <c r="V145" s="64" t="n">
        <f aca="false">IF(ISBLANK(K145),"2",VLOOKUP(K145,$BG$2:$BH$3,2,FALSE()))</f>
        <v>2</v>
      </c>
      <c r="W145" s="66" t="str">
        <f aca="false">IF(ISBLANK(R145),"Sin observaciones",R145)</f>
        <v>Sin observaciones</v>
      </c>
      <c r="X145" s="64" t="n">
        <f aca="false">IF(ISERROR(VLOOKUP(J145,$BG$2:$BH$3,2,FALSE())),"",VLOOKUP(J145,$BG$2:$BH$3,2,FALSE()))</f>
        <v>1</v>
      </c>
      <c r="Z145" s="67"/>
    </row>
    <row r="146" customFormat="false" ht="198" hidden="false" customHeight="false" outlineLevel="0" collapsed="false">
      <c r="A146" s="54" t="s">
        <v>567</v>
      </c>
      <c r="B146" s="54" t="s">
        <v>126</v>
      </c>
      <c r="C146" s="54" t="s">
        <v>568</v>
      </c>
      <c r="D146" s="55" t="n">
        <v>0.18</v>
      </c>
      <c r="E146" s="56" t="n">
        <v>535</v>
      </c>
      <c r="F146" s="57" t="n">
        <v>35</v>
      </c>
      <c r="G146" s="56" t="n">
        <v>535</v>
      </c>
      <c r="H146" s="56" t="n">
        <v>35</v>
      </c>
      <c r="I146" s="58" t="n">
        <v>44301</v>
      </c>
      <c r="J146" s="54" t="s">
        <v>128</v>
      </c>
      <c r="K146" s="59" t="s">
        <v>129</v>
      </c>
      <c r="L146" s="60"/>
      <c r="M146" s="61"/>
      <c r="N146" s="61"/>
      <c r="O146" s="54" t="s">
        <v>569</v>
      </c>
      <c r="P146" s="54" t="s">
        <v>570</v>
      </c>
      <c r="Q146" s="73" t="s">
        <v>132</v>
      </c>
      <c r="R146" s="63"/>
      <c r="S146" s="64" t="str">
        <f aca="false">IF(ISBLANK(A146),"",CONCATENATE($BC$5,"-",MID($BC$3,3,2),"-M_",A146))</f>
        <v>PTUR-21-M_5202100000110 8</v>
      </c>
      <c r="T146" s="65" t="e">
        <f aca="false">IF(ISBLANK(B146),"",VLOOKUP(B146,$BI$2:$BJ$5,2,FALSE()))</f>
        <v>#N/A</v>
      </c>
      <c r="U146" s="66" t="str">
        <f aca="false">IF(ISBLANK(Q146),"ES",Q146)</f>
        <v>ES</v>
      </c>
      <c r="V146" s="64" t="n">
        <f aca="false">IF(ISBLANK(K146),"2",VLOOKUP(K146,$BG$2:$BH$3,2,FALSE()))</f>
        <v>2</v>
      </c>
      <c r="W146" s="66" t="str">
        <f aca="false">IF(ISBLANK(R146),"Sin observaciones",R146)</f>
        <v>Sin observaciones</v>
      </c>
      <c r="X146" s="64" t="n">
        <f aca="false">IF(ISERROR(VLOOKUP(J146,$BG$2:$BH$3,2,FALSE())),"",VLOOKUP(J146,$BG$2:$BH$3,2,FALSE()))</f>
        <v>1</v>
      </c>
      <c r="Z146" s="67"/>
    </row>
    <row r="147" customFormat="false" ht="171.6" hidden="false" customHeight="false" outlineLevel="0" collapsed="false">
      <c r="A147" s="54" t="s">
        <v>571</v>
      </c>
      <c r="B147" s="54" t="s">
        <v>126</v>
      </c>
      <c r="C147" s="54" t="s">
        <v>572</v>
      </c>
      <c r="D147" s="55" t="n">
        <v>0.03</v>
      </c>
      <c r="E147" s="56" t="n">
        <v>695.5</v>
      </c>
      <c r="F147" s="57" t="n">
        <v>45.5</v>
      </c>
      <c r="G147" s="56" t="n">
        <v>695.5</v>
      </c>
      <c r="H147" s="56" t="n">
        <v>45.5</v>
      </c>
      <c r="I147" s="58" t="n">
        <v>44278</v>
      </c>
      <c r="J147" s="54" t="s">
        <v>128</v>
      </c>
      <c r="K147" s="59" t="s">
        <v>129</v>
      </c>
      <c r="L147" s="60"/>
      <c r="M147" s="61"/>
      <c r="N147" s="61"/>
      <c r="O147" s="54" t="s">
        <v>573</v>
      </c>
      <c r="P147" s="54" t="s">
        <v>574</v>
      </c>
      <c r="Q147" s="73" t="s">
        <v>132</v>
      </c>
      <c r="R147" s="63"/>
      <c r="S147" s="64" t="str">
        <f aca="false">IF(ISBLANK(A147),"",CONCATENATE($BC$5,"-",MID($BC$3,3,2),"-M_",A147))</f>
        <v>PTUR-21-M_52021000000952</v>
      </c>
      <c r="T147" s="65" t="e">
        <f aca="false">IF(ISBLANK(B147),"",VLOOKUP(B147,$BI$2:$BJ$5,2,FALSE()))</f>
        <v>#N/A</v>
      </c>
      <c r="U147" s="66" t="str">
        <f aca="false">IF(ISBLANK(Q147),"ES",Q147)</f>
        <v>ES</v>
      </c>
      <c r="V147" s="64" t="n">
        <f aca="false">IF(ISBLANK(K147),"2",VLOOKUP(K147,$BG$2:$BH$3,2,FALSE()))</f>
        <v>2</v>
      </c>
      <c r="W147" s="66" t="str">
        <f aca="false">IF(ISBLANK(R147),"Sin observaciones",R147)</f>
        <v>Sin observaciones</v>
      </c>
      <c r="X147" s="64" t="n">
        <f aca="false">IF(ISERROR(VLOOKUP(J147,$BG$2:$BH$3,2,FALSE())),"",VLOOKUP(J147,$BG$2:$BH$3,2,FALSE()))</f>
        <v>1</v>
      </c>
      <c r="Z147" s="67"/>
    </row>
    <row r="148" customFormat="false" ht="39.6" hidden="false" customHeight="false" outlineLevel="0" collapsed="false">
      <c r="A148" s="54" t="s">
        <v>575</v>
      </c>
      <c r="B148" s="54" t="s">
        <v>126</v>
      </c>
      <c r="C148" s="54" t="s">
        <v>576</v>
      </c>
      <c r="D148" s="55" t="n">
        <v>1</v>
      </c>
      <c r="E148" s="56" t="n">
        <v>149.27</v>
      </c>
      <c r="F148" s="57" t="n">
        <v>9.77</v>
      </c>
      <c r="G148" s="56" t="n">
        <v>149.27</v>
      </c>
      <c r="H148" s="56" t="n">
        <v>9.77</v>
      </c>
      <c r="I148" s="58" t="n">
        <v>44267</v>
      </c>
      <c r="J148" s="54" t="s">
        <v>128</v>
      </c>
      <c r="K148" s="59" t="s">
        <v>129</v>
      </c>
      <c r="L148" s="60"/>
      <c r="M148" s="61"/>
      <c r="N148" s="61"/>
      <c r="O148" s="54" t="s">
        <v>577</v>
      </c>
      <c r="P148" s="54" t="s">
        <v>578</v>
      </c>
      <c r="Q148" s="73" t="s">
        <v>132</v>
      </c>
      <c r="R148" s="63"/>
      <c r="S148" s="64" t="str">
        <f aca="false">IF(ISBLANK(A148),"",CONCATENATE($BC$5,"-",MID($BC$3,3,2),"-M_",A148))</f>
        <v>PTUR-21-M_52021000000844</v>
      </c>
      <c r="T148" s="65" t="e">
        <f aca="false">IF(ISBLANK(B148),"",VLOOKUP(B148,$BI$2:$BJ$5,2,FALSE()))</f>
        <v>#N/A</v>
      </c>
      <c r="U148" s="66" t="str">
        <f aca="false">IF(ISBLANK(Q148),"ES",Q148)</f>
        <v>ES</v>
      </c>
      <c r="V148" s="64" t="n">
        <f aca="false">IF(ISBLANK(K148),"2",VLOOKUP(K148,$BG$2:$BH$3,2,FALSE()))</f>
        <v>2</v>
      </c>
      <c r="W148" s="66" t="str">
        <f aca="false">IF(ISBLANK(R148),"Sin observaciones",R148)</f>
        <v>Sin observaciones</v>
      </c>
      <c r="X148" s="64" t="n">
        <f aca="false">IF(ISERROR(VLOOKUP(J148,$BG$2:$BH$3,2,FALSE())),"",VLOOKUP(J148,$BG$2:$BH$3,2,FALSE()))</f>
        <v>1</v>
      </c>
      <c r="Z148" s="67"/>
    </row>
    <row r="149" customFormat="false" ht="26.4" hidden="false" customHeight="false" outlineLevel="0" collapsed="false">
      <c r="A149" s="54" t="s">
        <v>579</v>
      </c>
      <c r="B149" s="54" t="s">
        <v>126</v>
      </c>
      <c r="C149" s="54" t="s">
        <v>580</v>
      </c>
      <c r="D149" s="55" t="n">
        <v>1</v>
      </c>
      <c r="E149" s="56" t="n">
        <v>238.82</v>
      </c>
      <c r="F149" s="57" t="n">
        <v>15.62</v>
      </c>
      <c r="G149" s="56" t="n">
        <v>238.82</v>
      </c>
      <c r="H149" s="56" t="n">
        <v>15.62</v>
      </c>
      <c r="I149" s="58" t="n">
        <v>44307</v>
      </c>
      <c r="J149" s="54" t="s">
        <v>128</v>
      </c>
      <c r="K149" s="59" t="s">
        <v>129</v>
      </c>
      <c r="L149" s="60"/>
      <c r="M149" s="61"/>
      <c r="N149" s="61"/>
      <c r="O149" s="54" t="s">
        <v>577</v>
      </c>
      <c r="P149" s="54" t="s">
        <v>578</v>
      </c>
      <c r="Q149" s="73" t="s">
        <v>132</v>
      </c>
      <c r="R149" s="63"/>
      <c r="S149" s="64" t="str">
        <f aca="false">IF(ISBLANK(A149),"",CONCATENATE($BC$5,"-",MID($BC$3,3,2),"-M_",A149))</f>
        <v>PTUR-21-M_520210000012 09</v>
      </c>
      <c r="T149" s="65" t="e">
        <f aca="false">IF(ISBLANK(B149),"",VLOOKUP(B149,$BI$2:$BJ$5,2,FALSE()))</f>
        <v>#N/A</v>
      </c>
      <c r="U149" s="66" t="str">
        <f aca="false">IF(ISBLANK(Q149),"ES",Q149)</f>
        <v>ES</v>
      </c>
      <c r="V149" s="64" t="n">
        <f aca="false">IF(ISBLANK(K149),"2",VLOOKUP(K149,$BG$2:$BH$3,2,FALSE()))</f>
        <v>2</v>
      </c>
      <c r="W149" s="66" t="str">
        <f aca="false">IF(ISBLANK(R149),"Sin observaciones",R149)</f>
        <v>Sin observaciones</v>
      </c>
      <c r="X149" s="64" t="n">
        <f aca="false">IF(ISERROR(VLOOKUP(J149,$BG$2:$BH$3,2,FALSE())),"",VLOOKUP(J149,$BG$2:$BH$3,2,FALSE()))</f>
        <v>1</v>
      </c>
      <c r="Z149" s="67"/>
    </row>
    <row r="150" customFormat="false" ht="52.8" hidden="false" customHeight="false" outlineLevel="0" collapsed="false">
      <c r="A150" s="54" t="s">
        <v>581</v>
      </c>
      <c r="B150" s="54" t="s">
        <v>126</v>
      </c>
      <c r="C150" s="54" t="s">
        <v>582</v>
      </c>
      <c r="D150" s="55" t="n">
        <v>0.36</v>
      </c>
      <c r="E150" s="56" t="n">
        <v>535</v>
      </c>
      <c r="F150" s="57" t="n">
        <v>35</v>
      </c>
      <c r="G150" s="56" t="n">
        <v>535</v>
      </c>
      <c r="H150" s="56" t="n">
        <v>35</v>
      </c>
      <c r="I150" s="58" t="n">
        <v>44307</v>
      </c>
      <c r="J150" s="54" t="s">
        <v>128</v>
      </c>
      <c r="K150" s="59" t="s">
        <v>129</v>
      </c>
      <c r="L150" s="60"/>
      <c r="M150" s="61"/>
      <c r="N150" s="61"/>
      <c r="O150" s="54" t="s">
        <v>583</v>
      </c>
      <c r="P150" s="54" t="s">
        <v>584</v>
      </c>
      <c r="Q150" s="73" t="s">
        <v>132</v>
      </c>
      <c r="R150" s="63"/>
      <c r="S150" s="64" t="str">
        <f aca="false">IF(ISBLANK(A150),"",CONCATENATE($BC$5,"-",MID($BC$3,3,2),"-M_",A150))</f>
        <v>PTUR-21-M_5202100000120 7</v>
      </c>
      <c r="T150" s="65" t="e">
        <f aca="false">IF(ISBLANK(B150),"",VLOOKUP(B150,$BI$2:$BJ$5,2,FALSE()))</f>
        <v>#N/A</v>
      </c>
      <c r="U150" s="66" t="str">
        <f aca="false">IF(ISBLANK(Q150),"ES",Q150)</f>
        <v>ES</v>
      </c>
      <c r="V150" s="64" t="n">
        <f aca="false">IF(ISBLANK(K150),"2",VLOOKUP(K150,$BG$2:$BH$3,2,FALSE()))</f>
        <v>2</v>
      </c>
      <c r="W150" s="66" t="str">
        <f aca="false">IF(ISBLANK(R150),"Sin observaciones",R150)</f>
        <v>Sin observaciones</v>
      </c>
      <c r="X150" s="64" t="n">
        <f aca="false">IF(ISERROR(VLOOKUP(J150,$BG$2:$BH$3,2,FALSE())),"",VLOOKUP(J150,$BG$2:$BH$3,2,FALSE()))</f>
        <v>1</v>
      </c>
      <c r="Z150" s="67"/>
    </row>
    <row r="151" customFormat="false" ht="39.6" hidden="false" customHeight="false" outlineLevel="0" collapsed="false">
      <c r="A151" s="54" t="s">
        <v>585</v>
      </c>
      <c r="B151" s="54" t="s">
        <v>126</v>
      </c>
      <c r="C151" s="54" t="s">
        <v>586</v>
      </c>
      <c r="D151" s="55" t="n">
        <v>1</v>
      </c>
      <c r="E151" s="56" t="n">
        <v>96.3</v>
      </c>
      <c r="F151" s="57" t="n">
        <v>6.3</v>
      </c>
      <c r="G151" s="56" t="n">
        <v>96.3</v>
      </c>
      <c r="H151" s="56" t="n">
        <v>6.3</v>
      </c>
      <c r="I151" s="58" t="n">
        <v>44244</v>
      </c>
      <c r="J151" s="54" t="s">
        <v>128</v>
      </c>
      <c r="K151" s="59" t="s">
        <v>129</v>
      </c>
      <c r="L151" s="60"/>
      <c r="M151" s="61"/>
      <c r="N151" s="61"/>
      <c r="O151" s="54" t="s">
        <v>587</v>
      </c>
      <c r="P151" s="54" t="s">
        <v>588</v>
      </c>
      <c r="Q151" s="73" t="s">
        <v>132</v>
      </c>
      <c r="R151" s="63"/>
      <c r="S151" s="64" t="str">
        <f aca="false">IF(ISBLANK(A151),"",CONCATENATE($BC$5,"-",MID($BC$3,3,2),"-M_",A151))</f>
        <v>PTUR-21-M_52021000000340</v>
      </c>
      <c r="T151" s="65" t="e">
        <f aca="false">IF(ISBLANK(B151),"",VLOOKUP(B151,$BI$2:$BJ$5,2,FALSE()))</f>
        <v>#N/A</v>
      </c>
      <c r="U151" s="66" t="str">
        <f aca="false">IF(ISBLANK(Q151),"ES",Q151)</f>
        <v>ES</v>
      </c>
      <c r="V151" s="64" t="n">
        <f aca="false">IF(ISBLANK(K151),"2",VLOOKUP(K151,$BG$2:$BH$3,2,FALSE()))</f>
        <v>2</v>
      </c>
      <c r="W151" s="66" t="str">
        <f aca="false">IF(ISBLANK(R151),"Sin observaciones",R151)</f>
        <v>Sin observaciones</v>
      </c>
      <c r="X151" s="64" t="n">
        <f aca="false">IF(ISERROR(VLOOKUP(J151,$BG$2:$BH$3,2,FALSE())),"",VLOOKUP(J151,$BG$2:$BH$3,2,FALSE()))</f>
        <v>1</v>
      </c>
      <c r="Z151" s="67"/>
    </row>
    <row r="152" customFormat="false" ht="52.8" hidden="false" customHeight="false" outlineLevel="0" collapsed="false">
      <c r="A152" s="54" t="s">
        <v>589</v>
      </c>
      <c r="B152" s="54" t="s">
        <v>126</v>
      </c>
      <c r="C152" s="54" t="s">
        <v>590</v>
      </c>
      <c r="D152" s="55" t="n">
        <v>1</v>
      </c>
      <c r="E152" s="56" t="n">
        <v>288.9</v>
      </c>
      <c r="F152" s="57" t="n">
        <v>18.9</v>
      </c>
      <c r="G152" s="56" t="n">
        <v>288.9</v>
      </c>
      <c r="H152" s="56" t="n">
        <v>18.9</v>
      </c>
      <c r="I152" s="58" t="n">
        <v>44267</v>
      </c>
      <c r="J152" s="54" t="s">
        <v>128</v>
      </c>
      <c r="K152" s="59" t="s">
        <v>129</v>
      </c>
      <c r="L152" s="60"/>
      <c r="M152" s="61"/>
      <c r="N152" s="61"/>
      <c r="O152" s="54" t="s">
        <v>587</v>
      </c>
      <c r="P152" s="54" t="s">
        <v>588</v>
      </c>
      <c r="Q152" s="73" t="s">
        <v>132</v>
      </c>
      <c r="R152" s="63"/>
      <c r="S152" s="64" t="str">
        <f aca="false">IF(ISBLANK(A152),"",CONCATENATE($BC$5,"-",MID($BC$3,3,2),"-M_",A152))</f>
        <v>PTUR-21-M_52021000000829</v>
      </c>
      <c r="T152" s="65" t="e">
        <f aca="false">IF(ISBLANK(B152),"",VLOOKUP(B152,$BI$2:$BJ$5,2,FALSE()))</f>
        <v>#N/A</v>
      </c>
      <c r="U152" s="66" t="str">
        <f aca="false">IF(ISBLANK(Q152),"ES",Q152)</f>
        <v>ES</v>
      </c>
      <c r="V152" s="64" t="n">
        <f aca="false">IF(ISBLANK(K152),"2",VLOOKUP(K152,$BG$2:$BH$3,2,FALSE()))</f>
        <v>2</v>
      </c>
      <c r="W152" s="66" t="str">
        <f aca="false">IF(ISBLANK(R152),"Sin observaciones",R152)</f>
        <v>Sin observaciones</v>
      </c>
      <c r="X152" s="64" t="n">
        <f aca="false">IF(ISERROR(VLOOKUP(J152,$BG$2:$BH$3,2,FALSE())),"",VLOOKUP(J152,$BG$2:$BH$3,2,FALSE()))</f>
        <v>1</v>
      </c>
      <c r="Z152" s="67"/>
    </row>
    <row r="153" customFormat="false" ht="39.6" hidden="false" customHeight="false" outlineLevel="0" collapsed="false">
      <c r="A153" s="54" t="s">
        <v>591</v>
      </c>
      <c r="B153" s="54" t="s">
        <v>126</v>
      </c>
      <c r="C153" s="54" t="s">
        <v>592</v>
      </c>
      <c r="D153" s="55" t="n">
        <v>1</v>
      </c>
      <c r="E153" s="56" t="n">
        <v>96.3</v>
      </c>
      <c r="F153" s="57" t="n">
        <v>6.3</v>
      </c>
      <c r="G153" s="56" t="n">
        <v>96.3</v>
      </c>
      <c r="H153" s="56" t="n">
        <v>6.3</v>
      </c>
      <c r="I153" s="58" t="n">
        <v>44267</v>
      </c>
      <c r="J153" s="54" t="s">
        <v>128</v>
      </c>
      <c r="K153" s="59" t="s">
        <v>129</v>
      </c>
      <c r="L153" s="60"/>
      <c r="M153" s="61"/>
      <c r="N153" s="61"/>
      <c r="O153" s="54" t="s">
        <v>587</v>
      </c>
      <c r="P153" s="54" t="s">
        <v>588</v>
      </c>
      <c r="Q153" s="73" t="s">
        <v>132</v>
      </c>
      <c r="R153" s="63"/>
      <c r="S153" s="64" t="str">
        <f aca="false">IF(ISBLANK(A153),"",CONCATENATE($BC$5,"-",MID($BC$3,3,2),"-M_",A153))</f>
        <v>PTUR-21-M_52021000000836</v>
      </c>
      <c r="T153" s="65" t="e">
        <f aca="false">IF(ISBLANK(B153),"",VLOOKUP(B153,$BI$2:$BJ$5,2,FALSE()))</f>
        <v>#N/A</v>
      </c>
      <c r="U153" s="66" t="str">
        <f aca="false">IF(ISBLANK(Q153),"ES",Q153)</f>
        <v>ES</v>
      </c>
      <c r="V153" s="64" t="n">
        <f aca="false">IF(ISBLANK(K153),"2",VLOOKUP(K153,$BG$2:$BH$3,2,FALSE()))</f>
        <v>2</v>
      </c>
      <c r="W153" s="66" t="str">
        <f aca="false">IF(ISBLANK(R153),"Sin observaciones",R153)</f>
        <v>Sin observaciones</v>
      </c>
      <c r="X153" s="64" t="n">
        <f aca="false">IF(ISERROR(VLOOKUP(J153,$BG$2:$BH$3,2,FALSE())),"",VLOOKUP(J153,$BG$2:$BH$3,2,FALSE()))</f>
        <v>1</v>
      </c>
      <c r="Z153" s="67"/>
    </row>
    <row r="154" customFormat="false" ht="66" hidden="false" customHeight="false" outlineLevel="0" collapsed="false">
      <c r="A154" s="54" t="s">
        <v>593</v>
      </c>
      <c r="B154" s="54" t="s">
        <v>126</v>
      </c>
      <c r="C154" s="54" t="s">
        <v>594</v>
      </c>
      <c r="D154" s="55" t="n">
        <v>1</v>
      </c>
      <c r="E154" s="56" t="n">
        <v>68.29</v>
      </c>
      <c r="F154" s="57" t="n">
        <v>4.47</v>
      </c>
      <c r="G154" s="56" t="n">
        <v>68.29</v>
      </c>
      <c r="H154" s="56" t="n">
        <v>4.47</v>
      </c>
      <c r="I154" s="58" t="n">
        <v>44265</v>
      </c>
      <c r="J154" s="54" t="s">
        <v>128</v>
      </c>
      <c r="K154" s="59" t="s">
        <v>129</v>
      </c>
      <c r="L154" s="60"/>
      <c r="M154" s="61"/>
      <c r="N154" s="61"/>
      <c r="O154" s="54" t="s">
        <v>595</v>
      </c>
      <c r="P154" s="54" t="s">
        <v>596</v>
      </c>
      <c r="Q154" s="73" t="s">
        <v>132</v>
      </c>
      <c r="R154" s="63"/>
      <c r="S154" s="64" t="str">
        <f aca="false">IF(ISBLANK(A154),"",CONCATENATE($BC$5,"-",MID($BC$3,3,2),"-M_",A154))</f>
        <v>PTUR-21-M_52021000000566</v>
      </c>
      <c r="T154" s="65" t="e">
        <f aca="false">IF(ISBLANK(B154),"",VLOOKUP(B154,$BI$2:$BJ$5,2,FALSE()))</f>
        <v>#N/A</v>
      </c>
      <c r="U154" s="66" t="str">
        <f aca="false">IF(ISBLANK(Q154),"ES",Q154)</f>
        <v>ES</v>
      </c>
      <c r="V154" s="64" t="n">
        <f aca="false">IF(ISBLANK(K154),"2",VLOOKUP(K154,$BG$2:$BH$3,2,FALSE()))</f>
        <v>2</v>
      </c>
      <c r="W154" s="66" t="str">
        <f aca="false">IF(ISBLANK(R154),"Sin observaciones",R154)</f>
        <v>Sin observaciones</v>
      </c>
      <c r="X154" s="64" t="n">
        <f aca="false">IF(ISERROR(VLOOKUP(J154,$BG$2:$BH$3,2,FALSE())),"",VLOOKUP(J154,$BG$2:$BH$3,2,FALSE()))</f>
        <v>1</v>
      </c>
      <c r="Z154" s="67"/>
    </row>
    <row r="155" customFormat="false" ht="66" hidden="false" customHeight="false" outlineLevel="0" collapsed="false">
      <c r="A155" s="54" t="s">
        <v>597</v>
      </c>
      <c r="B155" s="54" t="s">
        <v>126</v>
      </c>
      <c r="C155" s="54" t="s">
        <v>598</v>
      </c>
      <c r="D155" s="55" t="n">
        <v>0.03</v>
      </c>
      <c r="E155" s="56" t="n">
        <v>117.7</v>
      </c>
      <c r="F155" s="57" t="n">
        <v>7.7</v>
      </c>
      <c r="G155" s="56" t="n">
        <v>117.7</v>
      </c>
      <c r="H155" s="56" t="n">
        <v>7.7</v>
      </c>
      <c r="I155" s="58" t="n">
        <v>44271</v>
      </c>
      <c r="J155" s="54" t="s">
        <v>128</v>
      </c>
      <c r="K155" s="59" t="s">
        <v>129</v>
      </c>
      <c r="L155" s="60"/>
      <c r="M155" s="61"/>
      <c r="N155" s="61"/>
      <c r="O155" s="54" t="s">
        <v>595</v>
      </c>
      <c r="P155" s="54" t="s">
        <v>596</v>
      </c>
      <c r="Q155" s="73" t="s">
        <v>132</v>
      </c>
      <c r="R155" s="63"/>
      <c r="S155" s="64" t="str">
        <f aca="false">IF(ISBLANK(A155),"",CONCATENATE($BC$5,"-",MID($BC$3,3,2),"-M_",A155))</f>
        <v>PTUR-21-M_52021000000660</v>
      </c>
      <c r="T155" s="65" t="e">
        <f aca="false">IF(ISBLANK(B155),"",VLOOKUP(B155,$BI$2:$BJ$5,2,FALSE()))</f>
        <v>#N/A</v>
      </c>
      <c r="U155" s="66" t="str">
        <f aca="false">IF(ISBLANK(Q155),"ES",Q155)</f>
        <v>ES</v>
      </c>
      <c r="V155" s="64" t="n">
        <f aca="false">IF(ISBLANK(K155),"2",VLOOKUP(K155,$BG$2:$BH$3,2,FALSE()))</f>
        <v>2</v>
      </c>
      <c r="W155" s="66" t="str">
        <f aca="false">IF(ISBLANK(R155),"Sin observaciones",R155)</f>
        <v>Sin observaciones</v>
      </c>
      <c r="X155" s="64" t="n">
        <f aca="false">IF(ISERROR(VLOOKUP(J155,$BG$2:$BH$3,2,FALSE())),"",VLOOKUP(J155,$BG$2:$BH$3,2,FALSE()))</f>
        <v>1</v>
      </c>
      <c r="Z155" s="67"/>
    </row>
    <row r="156" customFormat="false" ht="39.6" hidden="false" customHeight="false" outlineLevel="0" collapsed="false">
      <c r="A156" s="54" t="s">
        <v>599</v>
      </c>
      <c r="B156" s="54" t="s">
        <v>126</v>
      </c>
      <c r="C156" s="54" t="s">
        <v>600</v>
      </c>
      <c r="D156" s="55" t="n">
        <v>0.03</v>
      </c>
      <c r="E156" s="56" t="n">
        <v>19.05</v>
      </c>
      <c r="F156" s="57" t="n">
        <v>1.25</v>
      </c>
      <c r="G156" s="56" t="n">
        <v>19.05</v>
      </c>
      <c r="H156" s="56" t="n">
        <v>1.25</v>
      </c>
      <c r="I156" s="58" t="n">
        <v>44271</v>
      </c>
      <c r="J156" s="54" t="s">
        <v>128</v>
      </c>
      <c r="K156" s="59" t="s">
        <v>129</v>
      </c>
      <c r="L156" s="60"/>
      <c r="M156" s="61"/>
      <c r="N156" s="61"/>
      <c r="O156" s="54" t="s">
        <v>595</v>
      </c>
      <c r="P156" s="54" t="s">
        <v>596</v>
      </c>
      <c r="Q156" s="73" t="s">
        <v>132</v>
      </c>
      <c r="R156" s="63"/>
      <c r="S156" s="64" t="str">
        <f aca="false">IF(ISBLANK(A156),"",CONCATENATE($BC$5,"-",MID($BC$3,3,2),"-M_",A156))</f>
        <v>PTUR-21-M_52021000000661</v>
      </c>
      <c r="T156" s="65" t="e">
        <f aca="false">IF(ISBLANK(B156),"",VLOOKUP(B156,$BI$2:$BJ$5,2,FALSE()))</f>
        <v>#N/A</v>
      </c>
      <c r="U156" s="66" t="str">
        <f aca="false">IF(ISBLANK(Q156),"ES",Q156)</f>
        <v>ES</v>
      </c>
      <c r="V156" s="64" t="n">
        <f aca="false">IF(ISBLANK(K156),"2",VLOOKUP(K156,$BG$2:$BH$3,2,FALSE()))</f>
        <v>2</v>
      </c>
      <c r="W156" s="66" t="str">
        <f aca="false">IF(ISBLANK(R156),"Sin observaciones",R156)</f>
        <v>Sin observaciones</v>
      </c>
      <c r="X156" s="64" t="n">
        <f aca="false">IF(ISERROR(VLOOKUP(J156,$BG$2:$BH$3,2,FALSE())),"",VLOOKUP(J156,$BG$2:$BH$3,2,FALSE()))</f>
        <v>1</v>
      </c>
      <c r="Z156" s="67"/>
    </row>
    <row r="157" customFormat="false" ht="26.4" hidden="false" customHeight="false" outlineLevel="0" collapsed="false">
      <c r="A157" s="54" t="s">
        <v>601</v>
      </c>
      <c r="B157" s="54" t="s">
        <v>126</v>
      </c>
      <c r="C157" s="54" t="s">
        <v>602</v>
      </c>
      <c r="D157" s="55" t="n">
        <v>1</v>
      </c>
      <c r="E157" s="56" t="n">
        <v>642</v>
      </c>
      <c r="F157" s="57" t="n">
        <v>42</v>
      </c>
      <c r="G157" s="56" t="n">
        <v>642</v>
      </c>
      <c r="H157" s="56" t="n">
        <v>42</v>
      </c>
      <c r="I157" s="58" t="n">
        <v>44242</v>
      </c>
      <c r="J157" s="54" t="s">
        <v>128</v>
      </c>
      <c r="K157" s="59" t="s">
        <v>129</v>
      </c>
      <c r="L157" s="60"/>
      <c r="M157" s="61"/>
      <c r="N157" s="61"/>
      <c r="O157" s="54" t="s">
        <v>603</v>
      </c>
      <c r="P157" s="54" t="s">
        <v>604</v>
      </c>
      <c r="Q157" s="73" t="s">
        <v>132</v>
      </c>
      <c r="R157" s="63"/>
      <c r="S157" s="64" t="str">
        <f aca="false">IF(ISBLANK(A157),"",CONCATENATE($BC$5,"-",MID($BC$3,3,2),"-M_",A157))</f>
        <v>PTUR-21-M_52021000000304</v>
      </c>
      <c r="T157" s="65" t="e">
        <f aca="false">IF(ISBLANK(B157),"",VLOOKUP(B157,$BI$2:$BJ$5,2,FALSE()))</f>
        <v>#N/A</v>
      </c>
      <c r="U157" s="66" t="str">
        <f aca="false">IF(ISBLANK(Q157),"ES",Q157)</f>
        <v>ES</v>
      </c>
      <c r="V157" s="64" t="n">
        <f aca="false">IF(ISBLANK(K157),"2",VLOOKUP(K157,$BG$2:$BH$3,2,FALSE()))</f>
        <v>2</v>
      </c>
      <c r="W157" s="66" t="str">
        <f aca="false">IF(ISBLANK(R157),"Sin observaciones",R157)</f>
        <v>Sin observaciones</v>
      </c>
      <c r="X157" s="64" t="n">
        <f aca="false">IF(ISERROR(VLOOKUP(J157,$BG$2:$BH$3,2,FALSE())),"",VLOOKUP(J157,$BG$2:$BH$3,2,FALSE()))</f>
        <v>1</v>
      </c>
      <c r="Z157" s="67"/>
    </row>
    <row r="158" customFormat="false" ht="26.4" hidden="false" customHeight="false" outlineLevel="0" collapsed="false">
      <c r="A158" s="54" t="s">
        <v>605</v>
      </c>
      <c r="B158" s="54" t="s">
        <v>126</v>
      </c>
      <c r="C158" s="54" t="s">
        <v>606</v>
      </c>
      <c r="D158" s="55" t="n">
        <v>1</v>
      </c>
      <c r="E158" s="56" t="n">
        <v>642</v>
      </c>
      <c r="F158" s="57" t="n">
        <v>42</v>
      </c>
      <c r="G158" s="56" t="n">
        <v>642</v>
      </c>
      <c r="H158" s="56" t="n">
        <v>42</v>
      </c>
      <c r="I158" s="58" t="n">
        <v>44256</v>
      </c>
      <c r="J158" s="54" t="s">
        <v>128</v>
      </c>
      <c r="K158" s="59" t="s">
        <v>129</v>
      </c>
      <c r="L158" s="60"/>
      <c r="M158" s="61"/>
      <c r="N158" s="61"/>
      <c r="O158" s="54" t="s">
        <v>603</v>
      </c>
      <c r="P158" s="54" t="s">
        <v>604</v>
      </c>
      <c r="Q158" s="73" t="s">
        <v>132</v>
      </c>
      <c r="R158" s="63"/>
      <c r="S158" s="64" t="str">
        <f aca="false">IF(ISBLANK(A158),"",CONCATENATE($BC$5,"-",MID($BC$3,3,2),"-M_",A158))</f>
        <v>PTUR-21-M_52021000000454</v>
      </c>
      <c r="T158" s="65" t="e">
        <f aca="false">IF(ISBLANK(B158),"",VLOOKUP(B158,$BI$2:$BJ$5,2,FALSE()))</f>
        <v>#N/A</v>
      </c>
      <c r="U158" s="66" t="str">
        <f aca="false">IF(ISBLANK(Q158),"ES",Q158)</f>
        <v>ES</v>
      </c>
      <c r="V158" s="64" t="n">
        <f aca="false">IF(ISBLANK(K158),"2",VLOOKUP(K158,$BG$2:$BH$3,2,FALSE()))</f>
        <v>2</v>
      </c>
      <c r="W158" s="66" t="str">
        <f aca="false">IF(ISBLANK(R158),"Sin observaciones",R158)</f>
        <v>Sin observaciones</v>
      </c>
      <c r="X158" s="64" t="n">
        <f aca="false">IF(ISERROR(VLOOKUP(J158,$BG$2:$BH$3,2,FALSE())),"",VLOOKUP(J158,$BG$2:$BH$3,2,FALSE()))</f>
        <v>1</v>
      </c>
      <c r="Z158" s="67"/>
    </row>
    <row r="159" customFormat="false" ht="26.4" hidden="false" customHeight="false" outlineLevel="0" collapsed="false">
      <c r="A159" s="54" t="s">
        <v>607</v>
      </c>
      <c r="B159" s="54" t="s">
        <v>126</v>
      </c>
      <c r="C159" s="54" t="s">
        <v>608</v>
      </c>
      <c r="D159" s="55" t="n">
        <v>1</v>
      </c>
      <c r="E159" s="56" t="n">
        <v>642</v>
      </c>
      <c r="F159" s="57" t="n">
        <v>42</v>
      </c>
      <c r="G159" s="56" t="n">
        <v>642</v>
      </c>
      <c r="H159" s="56" t="n">
        <v>42</v>
      </c>
      <c r="I159" s="58" t="n">
        <v>44272</v>
      </c>
      <c r="J159" s="54" t="s">
        <v>128</v>
      </c>
      <c r="K159" s="59" t="s">
        <v>129</v>
      </c>
      <c r="L159" s="60"/>
      <c r="M159" s="61"/>
      <c r="N159" s="61"/>
      <c r="O159" s="54" t="s">
        <v>603</v>
      </c>
      <c r="P159" s="54" t="s">
        <v>604</v>
      </c>
      <c r="Q159" s="73" t="s">
        <v>132</v>
      </c>
      <c r="R159" s="63"/>
      <c r="S159" s="64" t="str">
        <f aca="false">IF(ISBLANK(A159),"",CONCATENATE($BC$5,"-",MID($BC$3,3,2),"-M_",A159))</f>
        <v>PTUR-21-M_52021000000909</v>
      </c>
      <c r="T159" s="65" t="e">
        <f aca="false">IF(ISBLANK(B159),"",VLOOKUP(B159,$BI$2:$BJ$5,2,FALSE()))</f>
        <v>#N/A</v>
      </c>
      <c r="U159" s="66" t="str">
        <f aca="false">IF(ISBLANK(Q159),"ES",Q159)</f>
        <v>ES</v>
      </c>
      <c r="V159" s="64" t="n">
        <f aca="false">IF(ISBLANK(K159),"2",VLOOKUP(K159,$BG$2:$BH$3,2,FALSE()))</f>
        <v>2</v>
      </c>
      <c r="W159" s="66" t="str">
        <f aca="false">IF(ISBLANK(R159),"Sin observaciones",R159)</f>
        <v>Sin observaciones</v>
      </c>
      <c r="X159" s="64" t="n">
        <f aca="false">IF(ISERROR(VLOOKUP(J159,$BG$2:$BH$3,2,FALSE())),"",VLOOKUP(J159,$BG$2:$BH$3,2,FALSE()))</f>
        <v>1</v>
      </c>
      <c r="Z159" s="67"/>
    </row>
    <row r="160" customFormat="false" ht="26.4" hidden="false" customHeight="false" outlineLevel="0" collapsed="false">
      <c r="A160" s="54" t="s">
        <v>609</v>
      </c>
      <c r="B160" s="54" t="s">
        <v>126</v>
      </c>
      <c r="C160" s="54" t="s">
        <v>610</v>
      </c>
      <c r="D160" s="55" t="n">
        <v>1</v>
      </c>
      <c r="E160" s="56" t="n">
        <v>642</v>
      </c>
      <c r="F160" s="57" t="n">
        <v>42</v>
      </c>
      <c r="G160" s="56" t="n">
        <v>642</v>
      </c>
      <c r="H160" s="56" t="n">
        <v>42</v>
      </c>
      <c r="I160" s="58" t="n">
        <v>44301</v>
      </c>
      <c r="J160" s="54" t="s">
        <v>128</v>
      </c>
      <c r="K160" s="59" t="s">
        <v>129</v>
      </c>
      <c r="L160" s="60"/>
      <c r="M160" s="61"/>
      <c r="N160" s="61"/>
      <c r="O160" s="54" t="s">
        <v>603</v>
      </c>
      <c r="P160" s="54" t="s">
        <v>604</v>
      </c>
      <c r="Q160" s="73" t="s">
        <v>132</v>
      </c>
      <c r="R160" s="63"/>
      <c r="S160" s="64" t="str">
        <f aca="false">IF(ISBLANK(A160),"",CONCATENATE($BC$5,"-",MID($BC$3,3,2),"-M_",A160))</f>
        <v>PTUR-21-M_5202100000110 9</v>
      </c>
      <c r="T160" s="65" t="e">
        <f aca="false">IF(ISBLANK(B160),"",VLOOKUP(B160,$BI$2:$BJ$5,2,FALSE()))</f>
        <v>#N/A</v>
      </c>
      <c r="U160" s="66" t="str">
        <f aca="false">IF(ISBLANK(Q160),"ES",Q160)</f>
        <v>ES</v>
      </c>
      <c r="V160" s="64" t="n">
        <f aca="false">IF(ISBLANK(K160),"2",VLOOKUP(K160,$BG$2:$BH$3,2,FALSE()))</f>
        <v>2</v>
      </c>
      <c r="W160" s="66" t="str">
        <f aca="false">IF(ISBLANK(R160),"Sin observaciones",R160)</f>
        <v>Sin observaciones</v>
      </c>
      <c r="X160" s="64" t="n">
        <f aca="false">IF(ISERROR(VLOOKUP(J160,$BG$2:$BH$3,2,FALSE())),"",VLOOKUP(J160,$BG$2:$BH$3,2,FALSE()))</f>
        <v>1</v>
      </c>
      <c r="Z160" s="67"/>
    </row>
    <row r="161" customFormat="false" ht="26.4" hidden="false" customHeight="false" outlineLevel="0" collapsed="false">
      <c r="A161" s="54" t="s">
        <v>611</v>
      </c>
      <c r="B161" s="54" t="s">
        <v>126</v>
      </c>
      <c r="C161" s="54" t="s">
        <v>612</v>
      </c>
      <c r="D161" s="55" t="n">
        <v>1</v>
      </c>
      <c r="E161" s="56" t="n">
        <v>231.57</v>
      </c>
      <c r="F161" s="57" t="n">
        <v>15.15</v>
      </c>
      <c r="G161" s="56" t="n">
        <v>231.57</v>
      </c>
      <c r="H161" s="56" t="n">
        <v>15.15</v>
      </c>
      <c r="I161" s="58" t="n">
        <v>44256</v>
      </c>
      <c r="J161" s="54" t="s">
        <v>128</v>
      </c>
      <c r="K161" s="59" t="s">
        <v>129</v>
      </c>
      <c r="L161" s="60"/>
      <c r="M161" s="61"/>
      <c r="N161" s="61"/>
      <c r="O161" s="54" t="s">
        <v>613</v>
      </c>
      <c r="P161" s="54" t="s">
        <v>614</v>
      </c>
      <c r="Q161" s="73" t="s">
        <v>132</v>
      </c>
      <c r="R161" s="63"/>
      <c r="S161" s="64" t="str">
        <f aca="false">IF(ISBLANK(A161),"",CONCATENATE($BC$5,"-",MID($BC$3,3,2),"-M_",A161))</f>
        <v>PTUR-21-M_52021000000453</v>
      </c>
      <c r="T161" s="65" t="e">
        <f aca="false">IF(ISBLANK(B161),"",VLOOKUP(B161,$BI$2:$BJ$5,2,FALSE()))</f>
        <v>#N/A</v>
      </c>
      <c r="U161" s="66" t="str">
        <f aca="false">IF(ISBLANK(Q161),"ES",Q161)</f>
        <v>ES</v>
      </c>
      <c r="V161" s="64" t="n">
        <f aca="false">IF(ISBLANK(K161),"2",VLOOKUP(K161,$BG$2:$BH$3,2,FALSE()))</f>
        <v>2</v>
      </c>
      <c r="W161" s="66" t="str">
        <f aca="false">IF(ISBLANK(R161),"Sin observaciones",R161)</f>
        <v>Sin observaciones</v>
      </c>
      <c r="X161" s="64" t="n">
        <f aca="false">IF(ISERROR(VLOOKUP(J161,$BG$2:$BH$3,2,FALSE())),"",VLOOKUP(J161,$BG$2:$BH$3,2,FALSE()))</f>
        <v>1</v>
      </c>
      <c r="Z161" s="67"/>
    </row>
    <row r="162" customFormat="false" ht="39.6" hidden="false" customHeight="false" outlineLevel="0" collapsed="false">
      <c r="A162" s="54" t="s">
        <v>615</v>
      </c>
      <c r="B162" s="54" t="s">
        <v>126</v>
      </c>
      <c r="C162" s="54" t="s">
        <v>616</v>
      </c>
      <c r="D162" s="55" t="n">
        <v>1</v>
      </c>
      <c r="E162" s="56" t="n">
        <v>2675</v>
      </c>
      <c r="F162" s="57" t="n">
        <v>175</v>
      </c>
      <c r="G162" s="56" t="n">
        <v>2675</v>
      </c>
      <c r="H162" s="56" t="n">
        <v>175</v>
      </c>
      <c r="I162" s="58" t="n">
        <v>44256</v>
      </c>
      <c r="J162" s="54" t="s">
        <v>128</v>
      </c>
      <c r="K162" s="59" t="s">
        <v>129</v>
      </c>
      <c r="L162" s="60"/>
      <c r="M162" s="61"/>
      <c r="N162" s="61"/>
      <c r="O162" s="54" t="s">
        <v>617</v>
      </c>
      <c r="P162" s="54" t="s">
        <v>618</v>
      </c>
      <c r="Q162" s="73" t="s">
        <v>132</v>
      </c>
      <c r="R162" s="63"/>
      <c r="S162" s="64" t="str">
        <f aca="false">IF(ISBLANK(A162),"",CONCATENATE($BC$5,"-",MID($BC$3,3,2),"-M_",A162))</f>
        <v>PTUR-21-M_52021000000452</v>
      </c>
      <c r="T162" s="65" t="e">
        <f aca="false">IF(ISBLANK(B162),"",VLOOKUP(B162,$BI$2:$BJ$5,2,FALSE()))</f>
        <v>#N/A</v>
      </c>
      <c r="U162" s="66" t="str">
        <f aca="false">IF(ISBLANK(Q162),"ES",Q162)</f>
        <v>ES</v>
      </c>
      <c r="V162" s="64" t="n">
        <f aca="false">IF(ISBLANK(K162),"2",VLOOKUP(K162,$BG$2:$BH$3,2,FALSE()))</f>
        <v>2</v>
      </c>
      <c r="W162" s="66" t="str">
        <f aca="false">IF(ISBLANK(R162),"Sin observaciones",R162)</f>
        <v>Sin observaciones</v>
      </c>
      <c r="X162" s="64" t="n">
        <f aca="false">IF(ISERROR(VLOOKUP(J162,$BG$2:$BH$3,2,FALSE())),"",VLOOKUP(J162,$BG$2:$BH$3,2,FALSE()))</f>
        <v>1</v>
      </c>
      <c r="Z162" s="67"/>
    </row>
    <row r="163" customFormat="false" ht="52.8" hidden="false" customHeight="false" outlineLevel="0" collapsed="false">
      <c r="A163" s="54" t="s">
        <v>619</v>
      </c>
      <c r="B163" s="54" t="s">
        <v>126</v>
      </c>
      <c r="C163" s="54" t="s">
        <v>620</v>
      </c>
      <c r="D163" s="55" t="n">
        <v>1</v>
      </c>
      <c r="E163" s="56" t="n">
        <v>2675</v>
      </c>
      <c r="F163" s="57" t="n">
        <v>175</v>
      </c>
      <c r="G163" s="56" t="n">
        <v>2675</v>
      </c>
      <c r="H163" s="56" t="n">
        <v>175</v>
      </c>
      <c r="I163" s="58" t="n">
        <v>44256</v>
      </c>
      <c r="J163" s="54" t="s">
        <v>128</v>
      </c>
      <c r="K163" s="59" t="s">
        <v>129</v>
      </c>
      <c r="L163" s="60"/>
      <c r="M163" s="61"/>
      <c r="N163" s="61"/>
      <c r="O163" s="54" t="s">
        <v>617</v>
      </c>
      <c r="P163" s="54" t="s">
        <v>618</v>
      </c>
      <c r="Q163" s="73" t="s">
        <v>132</v>
      </c>
      <c r="R163" s="63"/>
      <c r="S163" s="64" t="str">
        <f aca="false">IF(ISBLANK(A163),"",CONCATENATE($BC$5,"-",MID($BC$3,3,2),"-M_",A163))</f>
        <v>PTUR-21-M_52021000000455</v>
      </c>
      <c r="T163" s="65" t="e">
        <f aca="false">IF(ISBLANK(B163),"",VLOOKUP(B163,$BI$2:$BJ$5,2,FALSE()))</f>
        <v>#N/A</v>
      </c>
      <c r="U163" s="66" t="str">
        <f aca="false">IF(ISBLANK(Q163),"ES",Q163)</f>
        <v>ES</v>
      </c>
      <c r="V163" s="64" t="n">
        <f aca="false">IF(ISBLANK(K163),"2",VLOOKUP(K163,$BG$2:$BH$3,2,FALSE()))</f>
        <v>2</v>
      </c>
      <c r="W163" s="66" t="str">
        <f aca="false">IF(ISBLANK(R163),"Sin observaciones",R163)</f>
        <v>Sin observaciones</v>
      </c>
      <c r="X163" s="64" t="n">
        <f aca="false">IF(ISERROR(VLOOKUP(J163,$BG$2:$BH$3,2,FALSE())),"",VLOOKUP(J163,$BG$2:$BH$3,2,FALSE()))</f>
        <v>1</v>
      </c>
      <c r="Z163" s="67"/>
    </row>
    <row r="164" customFormat="false" ht="52.8" hidden="false" customHeight="false" outlineLevel="0" collapsed="false">
      <c r="A164" s="54" t="s">
        <v>621</v>
      </c>
      <c r="B164" s="54" t="s">
        <v>126</v>
      </c>
      <c r="C164" s="54" t="s">
        <v>620</v>
      </c>
      <c r="D164" s="55" t="n">
        <v>1</v>
      </c>
      <c r="E164" s="56" t="n">
        <v>1605</v>
      </c>
      <c r="F164" s="57" t="n">
        <v>105</v>
      </c>
      <c r="G164" s="56" t="n">
        <v>1605</v>
      </c>
      <c r="H164" s="56" t="n">
        <v>105</v>
      </c>
      <c r="I164" s="58" t="n">
        <v>44265</v>
      </c>
      <c r="J164" s="54" t="s">
        <v>128</v>
      </c>
      <c r="K164" s="59" t="s">
        <v>129</v>
      </c>
      <c r="L164" s="60"/>
      <c r="M164" s="61"/>
      <c r="N164" s="61"/>
      <c r="O164" s="54" t="s">
        <v>617</v>
      </c>
      <c r="P164" s="54" t="s">
        <v>618</v>
      </c>
      <c r="Q164" s="73" t="s">
        <v>132</v>
      </c>
      <c r="R164" s="63"/>
      <c r="S164" s="64" t="str">
        <f aca="false">IF(ISBLANK(A164),"",CONCATENATE($BC$5,"-",MID($BC$3,3,2),"-M_",A164))</f>
        <v>PTUR-21-M_52021000000565</v>
      </c>
      <c r="T164" s="65" t="e">
        <f aca="false">IF(ISBLANK(B164),"",VLOOKUP(B164,$BI$2:$BJ$5,2,FALSE()))</f>
        <v>#N/A</v>
      </c>
      <c r="U164" s="66" t="str">
        <f aca="false">IF(ISBLANK(Q164),"ES",Q164)</f>
        <v>ES</v>
      </c>
      <c r="V164" s="64" t="n">
        <f aca="false">IF(ISBLANK(K164),"2",VLOOKUP(K164,$BG$2:$BH$3,2,FALSE()))</f>
        <v>2</v>
      </c>
      <c r="W164" s="66" t="str">
        <f aca="false">IF(ISBLANK(R164),"Sin observaciones",R164)</f>
        <v>Sin observaciones</v>
      </c>
      <c r="X164" s="64" t="n">
        <f aca="false">IF(ISERROR(VLOOKUP(J164,$BG$2:$BH$3,2,FALSE())),"",VLOOKUP(J164,$BG$2:$BH$3,2,FALSE()))</f>
        <v>1</v>
      </c>
      <c r="Z164" s="67"/>
    </row>
    <row r="165" customFormat="false" ht="52.8" hidden="false" customHeight="false" outlineLevel="0" collapsed="false">
      <c r="A165" s="54" t="s">
        <v>622</v>
      </c>
      <c r="B165" s="54" t="s">
        <v>126</v>
      </c>
      <c r="C165" s="54" t="s">
        <v>623</v>
      </c>
      <c r="D165" s="55" t="n">
        <v>1</v>
      </c>
      <c r="E165" s="56" t="n">
        <v>3745</v>
      </c>
      <c r="F165" s="57" t="n">
        <v>245</v>
      </c>
      <c r="G165" s="56" t="n">
        <v>3745</v>
      </c>
      <c r="H165" s="56" t="n">
        <v>245</v>
      </c>
      <c r="I165" s="58" t="n">
        <v>44301</v>
      </c>
      <c r="J165" s="54" t="s">
        <v>128</v>
      </c>
      <c r="K165" s="59" t="s">
        <v>129</v>
      </c>
      <c r="L165" s="60"/>
      <c r="M165" s="61"/>
      <c r="N165" s="61"/>
      <c r="O165" s="54" t="s">
        <v>617</v>
      </c>
      <c r="P165" s="54" t="s">
        <v>618</v>
      </c>
      <c r="Q165" s="73" t="s">
        <v>132</v>
      </c>
      <c r="R165" s="63"/>
      <c r="S165" s="64" t="str">
        <f aca="false">IF(ISBLANK(A165),"",CONCATENATE($BC$5,"-",MID($BC$3,3,2),"-M_",A165))</f>
        <v>PTUR-21-M_5202100000113 4</v>
      </c>
      <c r="T165" s="65" t="e">
        <f aca="false">IF(ISBLANK(B165),"",VLOOKUP(B165,$BI$2:$BJ$5,2,FALSE()))</f>
        <v>#N/A</v>
      </c>
      <c r="U165" s="66" t="str">
        <f aca="false">IF(ISBLANK(Q165),"ES",Q165)</f>
        <v>ES</v>
      </c>
      <c r="V165" s="64" t="n">
        <f aca="false">IF(ISBLANK(K165),"2",VLOOKUP(K165,$BG$2:$BH$3,2,FALSE()))</f>
        <v>2</v>
      </c>
      <c r="W165" s="66" t="str">
        <f aca="false">IF(ISBLANK(R165),"Sin observaciones",R165)</f>
        <v>Sin observaciones</v>
      </c>
      <c r="X165" s="64" t="n">
        <f aca="false">IF(ISERROR(VLOOKUP(J165,$BG$2:$BH$3,2,FALSE())),"",VLOOKUP(J165,$BG$2:$BH$3,2,FALSE()))</f>
        <v>1</v>
      </c>
      <c r="Z165" s="67"/>
    </row>
    <row r="166" customFormat="false" ht="39.6" hidden="false" customHeight="false" outlineLevel="0" collapsed="false">
      <c r="A166" s="54" t="s">
        <v>624</v>
      </c>
      <c r="B166" s="54" t="s">
        <v>126</v>
      </c>
      <c r="C166" s="54" t="s">
        <v>625</v>
      </c>
      <c r="D166" s="55" t="n">
        <v>12</v>
      </c>
      <c r="E166" s="56" t="n">
        <v>3067.16</v>
      </c>
      <c r="F166" s="57" t="n">
        <v>200.66</v>
      </c>
      <c r="G166" s="56" t="n">
        <v>3067.16</v>
      </c>
      <c r="H166" s="56" t="n">
        <v>200.66</v>
      </c>
      <c r="I166" s="58" t="n">
        <v>44242</v>
      </c>
      <c r="J166" s="54" t="s">
        <v>128</v>
      </c>
      <c r="K166" s="59" t="s">
        <v>129</v>
      </c>
      <c r="L166" s="60"/>
      <c r="M166" s="61"/>
      <c r="N166" s="61"/>
      <c r="O166" s="54" t="s">
        <v>626</v>
      </c>
      <c r="P166" s="54" t="s">
        <v>627</v>
      </c>
      <c r="Q166" s="73" t="s">
        <v>132</v>
      </c>
      <c r="R166" s="63"/>
      <c r="S166" s="64" t="str">
        <f aca="false">IF(ISBLANK(A166),"",CONCATENATE($BC$5,"-",MID($BC$3,3,2),"-M_",A166))</f>
        <v>PTUR-21-M_52021000000317</v>
      </c>
      <c r="T166" s="65" t="e">
        <f aca="false">IF(ISBLANK(B166),"",VLOOKUP(B166,$BI$2:$BJ$5,2,FALSE()))</f>
        <v>#N/A</v>
      </c>
      <c r="U166" s="66" t="str">
        <f aca="false">IF(ISBLANK(Q166),"ES",Q166)</f>
        <v>ES</v>
      </c>
      <c r="V166" s="64" t="n">
        <f aca="false">IF(ISBLANK(K166),"2",VLOOKUP(K166,$BG$2:$BH$3,2,FALSE()))</f>
        <v>2</v>
      </c>
      <c r="W166" s="66" t="str">
        <f aca="false">IF(ISBLANK(R166),"Sin observaciones",R166)</f>
        <v>Sin observaciones</v>
      </c>
      <c r="X166" s="64" t="n">
        <f aca="false">IF(ISERROR(VLOOKUP(J166,$BG$2:$BH$3,2,FALSE())),"",VLOOKUP(J166,$BG$2:$BH$3,2,FALSE()))</f>
        <v>1</v>
      </c>
      <c r="Z166" s="67"/>
    </row>
    <row r="167" customFormat="false" ht="92.4" hidden="false" customHeight="false" outlineLevel="0" collapsed="false">
      <c r="A167" s="54" t="s">
        <v>628</v>
      </c>
      <c r="B167" s="54" t="s">
        <v>126</v>
      </c>
      <c r="C167" s="54" t="s">
        <v>629</v>
      </c>
      <c r="D167" s="55" t="n">
        <v>0.03</v>
      </c>
      <c r="E167" s="56" t="n">
        <v>1765.5</v>
      </c>
      <c r="F167" s="57" t="n">
        <v>115.5</v>
      </c>
      <c r="G167" s="56" t="n">
        <v>1765.5</v>
      </c>
      <c r="H167" s="56" t="n">
        <v>115.5</v>
      </c>
      <c r="I167" s="58" t="n">
        <v>44244</v>
      </c>
      <c r="J167" s="54" t="s">
        <v>128</v>
      </c>
      <c r="K167" s="59" t="s">
        <v>129</v>
      </c>
      <c r="L167" s="60"/>
      <c r="M167" s="61"/>
      <c r="N167" s="61"/>
      <c r="O167" s="54" t="s">
        <v>630</v>
      </c>
      <c r="P167" s="54" t="s">
        <v>631</v>
      </c>
      <c r="Q167" s="73" t="s">
        <v>132</v>
      </c>
      <c r="R167" s="63"/>
      <c r="S167" s="64" t="str">
        <f aca="false">IF(ISBLANK(A167),"",CONCATENATE($BC$5,"-",MID($BC$3,3,2),"-M_",A167))</f>
        <v>PTUR-21-M_52021000000387</v>
      </c>
      <c r="T167" s="65" t="e">
        <f aca="false">IF(ISBLANK(B167),"",VLOOKUP(B167,$BI$2:$BJ$5,2,FALSE()))</f>
        <v>#N/A</v>
      </c>
      <c r="U167" s="66" t="str">
        <f aca="false">IF(ISBLANK(Q167),"ES",Q167)</f>
        <v>ES</v>
      </c>
      <c r="V167" s="64" t="n">
        <f aca="false">IF(ISBLANK(K167),"2",VLOOKUP(K167,$BG$2:$BH$3,2,FALSE()))</f>
        <v>2</v>
      </c>
      <c r="W167" s="66" t="str">
        <f aca="false">IF(ISBLANK(R167),"Sin observaciones",R167)</f>
        <v>Sin observaciones</v>
      </c>
      <c r="X167" s="64" t="n">
        <f aca="false">IF(ISERROR(VLOOKUP(J167,$BG$2:$BH$3,2,FALSE())),"",VLOOKUP(J167,$BG$2:$BH$3,2,FALSE()))</f>
        <v>1</v>
      </c>
      <c r="Z167" s="67"/>
    </row>
    <row r="168" customFormat="false" ht="17.4" hidden="false" customHeight="false" outlineLevel="0" collapsed="false">
      <c r="A168" s="54" t="s">
        <v>632</v>
      </c>
      <c r="B168" s="54" t="s">
        <v>143</v>
      </c>
      <c r="C168" s="54" t="s">
        <v>633</v>
      </c>
      <c r="D168" s="55" t="n">
        <v>0.03</v>
      </c>
      <c r="E168" s="56" t="n">
        <v>47.08</v>
      </c>
      <c r="F168" s="57" t="n">
        <v>3.08</v>
      </c>
      <c r="G168" s="56" t="n">
        <v>47.08</v>
      </c>
      <c r="H168" s="56" t="n">
        <v>3.08</v>
      </c>
      <c r="I168" s="58" t="n">
        <v>44242</v>
      </c>
      <c r="J168" s="54" t="s">
        <v>128</v>
      </c>
      <c r="K168" s="59" t="s">
        <v>129</v>
      </c>
      <c r="L168" s="60"/>
      <c r="M168" s="61"/>
      <c r="N168" s="61"/>
      <c r="O168" s="54" t="s">
        <v>634</v>
      </c>
      <c r="P168" s="54" t="s">
        <v>635</v>
      </c>
      <c r="Q168" s="73" t="s">
        <v>132</v>
      </c>
      <c r="R168" s="63"/>
      <c r="S168" s="64" t="str">
        <f aca="false">IF(ISBLANK(A168),"",CONCATENATE($BC$5,"-",MID($BC$3,3,2),"-M_",A168))</f>
        <v>PTUR-21-M_52021000000305</v>
      </c>
      <c r="T168" s="65" t="str">
        <f aca="false">IF(ISBLANK(B168),"",VLOOKUP(B168,$BI$2:$BJ$5,2,FALSE()))</f>
        <v>C</v>
      </c>
      <c r="U168" s="66" t="str">
        <f aca="false">IF(ISBLANK(Q168),"ES",Q168)</f>
        <v>ES</v>
      </c>
      <c r="V168" s="64" t="n">
        <f aca="false">IF(ISBLANK(K168),"2",VLOOKUP(K168,$BG$2:$BH$3,2,FALSE()))</f>
        <v>2</v>
      </c>
      <c r="W168" s="66" t="str">
        <f aca="false">IF(ISBLANK(R168),"Sin observaciones",R168)</f>
        <v>Sin observaciones</v>
      </c>
      <c r="X168" s="64" t="n">
        <f aca="false">IF(ISERROR(VLOOKUP(J168,$BG$2:$BH$3,2,FALSE())),"",VLOOKUP(J168,$BG$2:$BH$3,2,FALSE()))</f>
        <v>1</v>
      </c>
      <c r="Z168" s="67"/>
    </row>
    <row r="169" customFormat="false" ht="105.6" hidden="false" customHeight="false" outlineLevel="0" collapsed="false">
      <c r="A169" s="54" t="s">
        <v>636</v>
      </c>
      <c r="B169" s="54" t="s">
        <v>126</v>
      </c>
      <c r="C169" s="54" t="s">
        <v>637</v>
      </c>
      <c r="D169" s="55" t="n">
        <v>1</v>
      </c>
      <c r="E169" s="56" t="n">
        <v>156.61</v>
      </c>
      <c r="F169" s="57" t="n">
        <v>10.25</v>
      </c>
      <c r="G169" s="56" t="n">
        <v>156.61</v>
      </c>
      <c r="H169" s="56" t="n">
        <v>10.25</v>
      </c>
      <c r="I169" s="58" t="n">
        <v>44244</v>
      </c>
      <c r="J169" s="54" t="s">
        <v>128</v>
      </c>
      <c r="K169" s="59" t="s">
        <v>129</v>
      </c>
      <c r="L169" s="60"/>
      <c r="M169" s="61"/>
      <c r="N169" s="61"/>
      <c r="O169" s="54" t="s">
        <v>634</v>
      </c>
      <c r="P169" s="54" t="s">
        <v>635</v>
      </c>
      <c r="Q169" s="73" t="s">
        <v>132</v>
      </c>
      <c r="R169" s="63"/>
      <c r="S169" s="64" t="str">
        <f aca="false">IF(ISBLANK(A169),"",CONCATENATE($BC$5,"-",MID($BC$3,3,2),"-M_",A169))</f>
        <v>PTUR-21-M_52021000000342</v>
      </c>
      <c r="T169" s="65" t="e">
        <f aca="false">IF(ISBLANK(B169),"",VLOOKUP(B169,$BI$2:$BJ$5,2,FALSE()))</f>
        <v>#N/A</v>
      </c>
      <c r="U169" s="66" t="str">
        <f aca="false">IF(ISBLANK(Q169),"ES",Q169)</f>
        <v>ES</v>
      </c>
      <c r="V169" s="64" t="n">
        <f aca="false">IF(ISBLANK(K169),"2",VLOOKUP(K169,$BG$2:$BH$3,2,FALSE()))</f>
        <v>2</v>
      </c>
      <c r="W169" s="66" t="str">
        <f aca="false">IF(ISBLANK(R169),"Sin observaciones",R169)</f>
        <v>Sin observaciones</v>
      </c>
      <c r="X169" s="64" t="n">
        <f aca="false">IF(ISERROR(VLOOKUP(J169,$BG$2:$BH$3,2,FALSE())),"",VLOOKUP(J169,$BG$2:$BH$3,2,FALSE()))</f>
        <v>1</v>
      </c>
      <c r="Z169" s="67"/>
    </row>
    <row r="170" customFormat="false" ht="105.6" hidden="false" customHeight="false" outlineLevel="0" collapsed="false">
      <c r="A170" s="54" t="s">
        <v>638</v>
      </c>
      <c r="B170" s="54" t="s">
        <v>126</v>
      </c>
      <c r="C170" s="54" t="s">
        <v>637</v>
      </c>
      <c r="D170" s="55" t="n">
        <v>1</v>
      </c>
      <c r="E170" s="56" t="n">
        <v>156.61</v>
      </c>
      <c r="F170" s="57" t="n">
        <v>10.25</v>
      </c>
      <c r="G170" s="56" t="n">
        <v>156.61</v>
      </c>
      <c r="H170" s="56" t="n">
        <v>10.25</v>
      </c>
      <c r="I170" s="58" t="n">
        <v>44244</v>
      </c>
      <c r="J170" s="54" t="s">
        <v>128</v>
      </c>
      <c r="K170" s="59" t="s">
        <v>129</v>
      </c>
      <c r="L170" s="60"/>
      <c r="M170" s="61"/>
      <c r="N170" s="61"/>
      <c r="O170" s="54" t="s">
        <v>634</v>
      </c>
      <c r="P170" s="54" t="s">
        <v>635</v>
      </c>
      <c r="Q170" s="73" t="s">
        <v>132</v>
      </c>
      <c r="R170" s="63"/>
      <c r="S170" s="64" t="str">
        <f aca="false">IF(ISBLANK(A170),"",CONCATENATE($BC$5,"-",MID($BC$3,3,2),"-M_",A170))</f>
        <v>PTUR-21-M_52021000000343</v>
      </c>
      <c r="T170" s="65" t="e">
        <f aca="false">IF(ISBLANK(B170),"",VLOOKUP(B170,$BI$2:$BJ$5,2,FALSE()))</f>
        <v>#N/A</v>
      </c>
      <c r="U170" s="66" t="str">
        <f aca="false">IF(ISBLANK(Q170),"ES",Q170)</f>
        <v>ES</v>
      </c>
      <c r="V170" s="64" t="n">
        <f aca="false">IF(ISBLANK(K170),"2",VLOOKUP(K170,$BG$2:$BH$3,2,FALSE()))</f>
        <v>2</v>
      </c>
      <c r="W170" s="66" t="str">
        <f aca="false">IF(ISBLANK(R170),"Sin observaciones",R170)</f>
        <v>Sin observaciones</v>
      </c>
      <c r="X170" s="64" t="n">
        <f aca="false">IF(ISERROR(VLOOKUP(J170,$BG$2:$BH$3,2,FALSE())),"",VLOOKUP(J170,$BG$2:$BH$3,2,FALSE()))</f>
        <v>1</v>
      </c>
      <c r="Z170" s="67"/>
    </row>
    <row r="171" customFormat="false" ht="105.6" hidden="false" customHeight="false" outlineLevel="0" collapsed="false">
      <c r="A171" s="54" t="s">
        <v>639</v>
      </c>
      <c r="B171" s="54" t="s">
        <v>126</v>
      </c>
      <c r="C171" s="54" t="s">
        <v>640</v>
      </c>
      <c r="D171" s="55" t="n">
        <v>1</v>
      </c>
      <c r="E171" s="56" t="n">
        <v>156.61</v>
      </c>
      <c r="F171" s="57" t="n">
        <v>10.25</v>
      </c>
      <c r="G171" s="56" t="n">
        <v>156.61</v>
      </c>
      <c r="H171" s="56" t="n">
        <v>10.25</v>
      </c>
      <c r="I171" s="58" t="n">
        <v>44278</v>
      </c>
      <c r="J171" s="54" t="s">
        <v>128</v>
      </c>
      <c r="K171" s="59" t="s">
        <v>129</v>
      </c>
      <c r="L171" s="60"/>
      <c r="M171" s="61"/>
      <c r="N171" s="61"/>
      <c r="O171" s="54" t="s">
        <v>634</v>
      </c>
      <c r="P171" s="54" t="s">
        <v>635</v>
      </c>
      <c r="Q171" s="73" t="s">
        <v>132</v>
      </c>
      <c r="R171" s="63"/>
      <c r="S171" s="64" t="str">
        <f aca="false">IF(ISBLANK(A171),"",CONCATENATE($BC$5,"-",MID($BC$3,3,2),"-M_",A171))</f>
        <v>PTUR-21-M_52021000000967</v>
      </c>
      <c r="T171" s="65" t="e">
        <f aca="false">IF(ISBLANK(B171),"",VLOOKUP(B171,$BI$2:$BJ$5,2,FALSE()))</f>
        <v>#N/A</v>
      </c>
      <c r="U171" s="66" t="str">
        <f aca="false">IF(ISBLANK(Q171),"ES",Q171)</f>
        <v>ES</v>
      </c>
      <c r="V171" s="64" t="n">
        <f aca="false">IF(ISBLANK(K171),"2",VLOOKUP(K171,$BG$2:$BH$3,2,FALSE()))</f>
        <v>2</v>
      </c>
      <c r="W171" s="66" t="str">
        <f aca="false">IF(ISBLANK(R171),"Sin observaciones",R171)</f>
        <v>Sin observaciones</v>
      </c>
      <c r="X171" s="64" t="n">
        <f aca="false">IF(ISERROR(VLOOKUP(J171,$BG$2:$BH$3,2,FALSE())),"",VLOOKUP(J171,$BG$2:$BH$3,2,FALSE()))</f>
        <v>1</v>
      </c>
      <c r="Z171" s="67"/>
    </row>
    <row r="172" customFormat="false" ht="79.2" hidden="false" customHeight="false" outlineLevel="0" collapsed="false">
      <c r="A172" s="54" t="s">
        <v>641</v>
      </c>
      <c r="B172" s="54" t="s">
        <v>126</v>
      </c>
      <c r="C172" s="54" t="s">
        <v>642</v>
      </c>
      <c r="D172" s="55" t="n">
        <v>1</v>
      </c>
      <c r="E172" s="56" t="n">
        <v>156.61</v>
      </c>
      <c r="F172" s="57" t="n">
        <v>10.25</v>
      </c>
      <c r="G172" s="56" t="n">
        <v>156.61</v>
      </c>
      <c r="H172" s="56" t="n">
        <v>10.25</v>
      </c>
      <c r="I172" s="58" t="n">
        <v>44301</v>
      </c>
      <c r="J172" s="54" t="s">
        <v>128</v>
      </c>
      <c r="K172" s="59" t="s">
        <v>129</v>
      </c>
      <c r="L172" s="60"/>
      <c r="M172" s="61"/>
      <c r="N172" s="61"/>
      <c r="O172" s="54" t="s">
        <v>634</v>
      </c>
      <c r="P172" s="54" t="s">
        <v>635</v>
      </c>
      <c r="Q172" s="73" t="s">
        <v>132</v>
      </c>
      <c r="R172" s="63"/>
      <c r="S172" s="64" t="str">
        <f aca="false">IF(ISBLANK(A172),"",CONCATENATE($BC$5,"-",MID($BC$3,3,2),"-M_",A172))</f>
        <v>PTUR-21-M_5202100000110 2</v>
      </c>
      <c r="T172" s="65" t="e">
        <f aca="false">IF(ISBLANK(B172),"",VLOOKUP(B172,$BI$2:$BJ$5,2,FALSE()))</f>
        <v>#N/A</v>
      </c>
      <c r="U172" s="66" t="str">
        <f aca="false">IF(ISBLANK(Q172),"ES",Q172)</f>
        <v>ES</v>
      </c>
      <c r="V172" s="64" t="n">
        <f aca="false">IF(ISBLANK(K172),"2",VLOOKUP(K172,$BG$2:$BH$3,2,FALSE()))</f>
        <v>2</v>
      </c>
      <c r="W172" s="66" t="str">
        <f aca="false">IF(ISBLANK(R172),"Sin observaciones",R172)</f>
        <v>Sin observaciones</v>
      </c>
      <c r="X172" s="64" t="n">
        <f aca="false">IF(ISERROR(VLOOKUP(J172,$BG$2:$BH$3,2,FALSE())),"",VLOOKUP(J172,$BG$2:$BH$3,2,FALSE()))</f>
        <v>1</v>
      </c>
      <c r="Z172" s="67"/>
    </row>
    <row r="173" customFormat="false" ht="26.4" hidden="false" customHeight="false" outlineLevel="0" collapsed="false">
      <c r="A173" s="54" t="s">
        <v>643</v>
      </c>
      <c r="B173" s="54" t="s">
        <v>126</v>
      </c>
      <c r="C173" s="54" t="s">
        <v>644</v>
      </c>
      <c r="D173" s="55" t="n">
        <v>1</v>
      </c>
      <c r="E173" s="56" t="n">
        <v>1326.8</v>
      </c>
      <c r="F173" s="57" t="n">
        <v>86.8</v>
      </c>
      <c r="G173" s="56" t="n">
        <v>1326.8</v>
      </c>
      <c r="H173" s="56" t="n">
        <v>86.8</v>
      </c>
      <c r="I173" s="58" t="n">
        <v>44298</v>
      </c>
      <c r="J173" s="54" t="s">
        <v>128</v>
      </c>
      <c r="K173" s="59" t="s">
        <v>129</v>
      </c>
      <c r="L173" s="60"/>
      <c r="M173" s="61"/>
      <c r="N173" s="61"/>
      <c r="O173" s="54" t="s">
        <v>645</v>
      </c>
      <c r="P173" s="54" t="s">
        <v>646</v>
      </c>
      <c r="Q173" s="73" t="s">
        <v>132</v>
      </c>
      <c r="R173" s="63"/>
      <c r="S173" s="64" t="str">
        <f aca="false">IF(ISBLANK(A173),"",CONCATENATE($BC$5,"-",MID($BC$3,3,2),"-M_",A173))</f>
        <v>PTUR-21-M_5202100000107 4</v>
      </c>
      <c r="T173" s="65" t="e">
        <f aca="false">IF(ISBLANK(B173),"",VLOOKUP(B173,$BI$2:$BJ$5,2,FALSE()))</f>
        <v>#N/A</v>
      </c>
      <c r="U173" s="66" t="str">
        <f aca="false">IF(ISBLANK(Q173),"ES",Q173)</f>
        <v>ES</v>
      </c>
      <c r="V173" s="64" t="n">
        <f aca="false">IF(ISBLANK(K173),"2",VLOOKUP(K173,$BG$2:$BH$3,2,FALSE()))</f>
        <v>2</v>
      </c>
      <c r="W173" s="66" t="str">
        <f aca="false">IF(ISBLANK(R173),"Sin observaciones",R173)</f>
        <v>Sin observaciones</v>
      </c>
      <c r="X173" s="64" t="n">
        <f aca="false">IF(ISERROR(VLOOKUP(J173,$BG$2:$BH$3,2,FALSE())),"",VLOOKUP(J173,$BG$2:$BH$3,2,FALSE()))</f>
        <v>1</v>
      </c>
      <c r="Z173" s="67"/>
    </row>
    <row r="174" customFormat="false" ht="26.4" hidden="false" customHeight="false" outlineLevel="0" collapsed="false">
      <c r="A174" s="54" t="s">
        <v>647</v>
      </c>
      <c r="B174" s="54" t="s">
        <v>126</v>
      </c>
      <c r="C174" s="54" t="s">
        <v>644</v>
      </c>
      <c r="D174" s="55" t="n">
        <v>1</v>
      </c>
      <c r="E174" s="56" t="n">
        <v>1326.8</v>
      </c>
      <c r="F174" s="57" t="n">
        <v>86.8</v>
      </c>
      <c r="G174" s="56" t="n">
        <v>1326.8</v>
      </c>
      <c r="H174" s="56" t="n">
        <v>86.8</v>
      </c>
      <c r="I174" s="58" t="n">
        <v>44298</v>
      </c>
      <c r="J174" s="54" t="s">
        <v>128</v>
      </c>
      <c r="K174" s="59" t="s">
        <v>129</v>
      </c>
      <c r="L174" s="60"/>
      <c r="M174" s="61"/>
      <c r="N174" s="61"/>
      <c r="O174" s="54" t="s">
        <v>645</v>
      </c>
      <c r="P174" s="54" t="s">
        <v>646</v>
      </c>
      <c r="Q174" s="73" t="s">
        <v>132</v>
      </c>
      <c r="R174" s="63"/>
      <c r="S174" s="64" t="str">
        <f aca="false">IF(ISBLANK(A174),"",CONCATENATE($BC$5,"-",MID($BC$3,3,2),"-M_",A174))</f>
        <v>PTUR-21-M_5202100000107 5</v>
      </c>
      <c r="T174" s="65" t="e">
        <f aca="false">IF(ISBLANK(B174),"",VLOOKUP(B174,$BI$2:$BJ$5,2,FALSE()))</f>
        <v>#N/A</v>
      </c>
      <c r="U174" s="66" t="str">
        <f aca="false">IF(ISBLANK(Q174),"ES",Q174)</f>
        <v>ES</v>
      </c>
      <c r="V174" s="64" t="n">
        <f aca="false">IF(ISBLANK(K174),"2",VLOOKUP(K174,$BG$2:$BH$3,2,FALSE()))</f>
        <v>2</v>
      </c>
      <c r="W174" s="66" t="str">
        <f aca="false">IF(ISBLANK(R174),"Sin observaciones",R174)</f>
        <v>Sin observaciones</v>
      </c>
      <c r="X174" s="64" t="n">
        <f aca="false">IF(ISERROR(VLOOKUP(J174,$BG$2:$BH$3,2,FALSE())),"",VLOOKUP(J174,$BG$2:$BH$3,2,FALSE()))</f>
        <v>1</v>
      </c>
      <c r="Z174" s="67"/>
    </row>
    <row r="175" customFormat="false" ht="26.4" hidden="false" customHeight="false" outlineLevel="0" collapsed="false">
      <c r="A175" s="54" t="s">
        <v>648</v>
      </c>
      <c r="B175" s="54" t="s">
        <v>126</v>
      </c>
      <c r="C175" s="54" t="s">
        <v>644</v>
      </c>
      <c r="D175" s="55" t="n">
        <v>1</v>
      </c>
      <c r="E175" s="56" t="n">
        <v>1326.8</v>
      </c>
      <c r="F175" s="57" t="n">
        <v>86.8</v>
      </c>
      <c r="G175" s="56" t="n">
        <v>1326.8</v>
      </c>
      <c r="H175" s="56" t="n">
        <v>86.8</v>
      </c>
      <c r="I175" s="58" t="n">
        <v>44298</v>
      </c>
      <c r="J175" s="54" t="s">
        <v>128</v>
      </c>
      <c r="K175" s="59" t="s">
        <v>129</v>
      </c>
      <c r="L175" s="60"/>
      <c r="M175" s="61"/>
      <c r="N175" s="61"/>
      <c r="O175" s="54" t="s">
        <v>645</v>
      </c>
      <c r="P175" s="54" t="s">
        <v>646</v>
      </c>
      <c r="Q175" s="73" t="s">
        <v>132</v>
      </c>
      <c r="R175" s="63"/>
      <c r="S175" s="64" t="str">
        <f aca="false">IF(ISBLANK(A175),"",CONCATENATE($BC$5,"-",MID($BC$3,3,2),"-M_",A175))</f>
        <v>PTUR-21-M_5202100000128 7</v>
      </c>
      <c r="T175" s="65" t="e">
        <f aca="false">IF(ISBLANK(B175),"",VLOOKUP(B175,$BI$2:$BJ$5,2,FALSE()))</f>
        <v>#N/A</v>
      </c>
      <c r="U175" s="66" t="str">
        <f aca="false">IF(ISBLANK(Q175),"ES",Q175)</f>
        <v>ES</v>
      </c>
      <c r="V175" s="64" t="n">
        <f aca="false">IF(ISBLANK(K175),"2",VLOOKUP(K175,$BG$2:$BH$3,2,FALSE()))</f>
        <v>2</v>
      </c>
      <c r="W175" s="66" t="str">
        <f aca="false">IF(ISBLANK(R175),"Sin observaciones",R175)</f>
        <v>Sin observaciones</v>
      </c>
      <c r="X175" s="64" t="n">
        <f aca="false">IF(ISERROR(VLOOKUP(J175,$BG$2:$BH$3,2,FALSE())),"",VLOOKUP(J175,$BG$2:$BH$3,2,FALSE()))</f>
        <v>1</v>
      </c>
      <c r="Z175" s="67"/>
    </row>
    <row r="176" customFormat="false" ht="118.8" hidden="false" customHeight="false" outlineLevel="0" collapsed="false">
      <c r="A176" s="54" t="s">
        <v>649</v>
      </c>
      <c r="B176" s="54" t="s">
        <v>126</v>
      </c>
      <c r="C176" s="54" t="s">
        <v>650</v>
      </c>
      <c r="D176" s="55" t="n">
        <v>0.21</v>
      </c>
      <c r="E176" s="56" t="n">
        <v>535</v>
      </c>
      <c r="F176" s="57" t="n">
        <v>35</v>
      </c>
      <c r="G176" s="56" t="n">
        <v>535</v>
      </c>
      <c r="H176" s="56" t="n">
        <v>35</v>
      </c>
      <c r="I176" s="58" t="n">
        <v>44298</v>
      </c>
      <c r="J176" s="54" t="s">
        <v>128</v>
      </c>
      <c r="K176" s="59" t="s">
        <v>129</v>
      </c>
      <c r="L176" s="60"/>
      <c r="M176" s="61"/>
      <c r="N176" s="61"/>
      <c r="O176" s="54" t="s">
        <v>651</v>
      </c>
      <c r="P176" s="54" t="s">
        <v>652</v>
      </c>
      <c r="Q176" s="73" t="s">
        <v>132</v>
      </c>
      <c r="R176" s="63"/>
      <c r="S176" s="64" t="str">
        <f aca="false">IF(ISBLANK(A176),"",CONCATENATE($BC$5,"-",MID($BC$3,3,2),"-M_",A176))</f>
        <v>PTUR-21-M_5202100000126 1</v>
      </c>
      <c r="T176" s="65" t="e">
        <f aca="false">IF(ISBLANK(B176),"",VLOOKUP(B176,$BI$2:$BJ$5,2,FALSE()))</f>
        <v>#N/A</v>
      </c>
      <c r="U176" s="66" t="str">
        <f aca="false">IF(ISBLANK(Q176),"ES",Q176)</f>
        <v>ES</v>
      </c>
      <c r="V176" s="64" t="n">
        <f aca="false">IF(ISBLANK(K176),"2",VLOOKUP(K176,$BG$2:$BH$3,2,FALSE()))</f>
        <v>2</v>
      </c>
      <c r="W176" s="66" t="str">
        <f aca="false">IF(ISBLANK(R176),"Sin observaciones",R176)</f>
        <v>Sin observaciones</v>
      </c>
      <c r="X176" s="64" t="n">
        <f aca="false">IF(ISERROR(VLOOKUP(J176,$BG$2:$BH$3,2,FALSE())),"",VLOOKUP(J176,$BG$2:$BH$3,2,FALSE()))</f>
        <v>1</v>
      </c>
      <c r="Z176" s="67"/>
    </row>
    <row r="177" customFormat="false" ht="26.4" hidden="false" customHeight="false" outlineLevel="0" collapsed="false">
      <c r="A177" s="54" t="s">
        <v>653</v>
      </c>
      <c r="B177" s="54" t="s">
        <v>126</v>
      </c>
      <c r="C177" s="54" t="s">
        <v>654</v>
      </c>
      <c r="D177" s="55" t="n">
        <v>0.03</v>
      </c>
      <c r="E177" s="56" t="n">
        <v>449.4</v>
      </c>
      <c r="F177" s="57" t="n">
        <v>29.4</v>
      </c>
      <c r="G177" s="56" t="n">
        <v>449.4</v>
      </c>
      <c r="H177" s="56" t="n">
        <v>29.4</v>
      </c>
      <c r="I177" s="58" t="n">
        <v>44271</v>
      </c>
      <c r="J177" s="54" t="s">
        <v>128</v>
      </c>
      <c r="K177" s="59" t="s">
        <v>129</v>
      </c>
      <c r="L177" s="60"/>
      <c r="M177" s="61"/>
      <c r="N177" s="61"/>
      <c r="O177" s="54" t="s">
        <v>655</v>
      </c>
      <c r="P177" s="54" t="s">
        <v>656</v>
      </c>
      <c r="Q177" s="73" t="s">
        <v>132</v>
      </c>
      <c r="R177" s="63"/>
      <c r="S177" s="64" t="str">
        <f aca="false">IF(ISBLANK(A177),"",CONCATENATE($BC$5,"-",MID($BC$3,3,2),"-M_",A177))</f>
        <v>PTUR-21-M_52021000000663</v>
      </c>
      <c r="T177" s="65" t="e">
        <f aca="false">IF(ISBLANK(B177),"",VLOOKUP(B177,$BI$2:$BJ$5,2,FALSE()))</f>
        <v>#N/A</v>
      </c>
      <c r="U177" s="66" t="str">
        <f aca="false">IF(ISBLANK(Q177),"ES",Q177)</f>
        <v>ES</v>
      </c>
      <c r="V177" s="64" t="n">
        <f aca="false">IF(ISBLANK(K177),"2",VLOOKUP(K177,$BG$2:$BH$3,2,FALSE()))</f>
        <v>2</v>
      </c>
      <c r="W177" s="66" t="str">
        <f aca="false">IF(ISBLANK(R177),"Sin observaciones",R177)</f>
        <v>Sin observaciones</v>
      </c>
      <c r="X177" s="64" t="n">
        <f aca="false">IF(ISERROR(VLOOKUP(J177,$BG$2:$BH$3,2,FALSE())),"",VLOOKUP(J177,$BG$2:$BH$3,2,FALSE()))</f>
        <v>1</v>
      </c>
      <c r="Z177" s="67"/>
    </row>
    <row r="178" customFormat="false" ht="39.6" hidden="false" customHeight="false" outlineLevel="0" collapsed="false">
      <c r="A178" s="54" t="s">
        <v>657</v>
      </c>
      <c r="B178" s="54" t="s">
        <v>126</v>
      </c>
      <c r="C178" s="54" t="s">
        <v>658</v>
      </c>
      <c r="D178" s="55" t="n">
        <v>0.03</v>
      </c>
      <c r="E178" s="56" t="n">
        <v>12840</v>
      </c>
      <c r="F178" s="57" t="n">
        <v>840</v>
      </c>
      <c r="G178" s="56" t="n">
        <v>12840</v>
      </c>
      <c r="H178" s="56" t="n">
        <v>840</v>
      </c>
      <c r="I178" s="58" t="n">
        <v>44307</v>
      </c>
      <c r="J178" s="54" t="s">
        <v>128</v>
      </c>
      <c r="K178" s="59" t="s">
        <v>129</v>
      </c>
      <c r="L178" s="60"/>
      <c r="M178" s="61"/>
      <c r="N178" s="61"/>
      <c r="O178" s="54" t="s">
        <v>659</v>
      </c>
      <c r="P178" s="54" t="s">
        <v>660</v>
      </c>
      <c r="Q178" s="73" t="s">
        <v>132</v>
      </c>
      <c r="R178" s="63"/>
      <c r="S178" s="64" t="str">
        <f aca="false">IF(ISBLANK(A178),"",CONCATENATE($BC$5,"-",MID($BC$3,3,2),"-M_",A178))</f>
        <v>PTUR-21-M_5202100000120 1</v>
      </c>
      <c r="T178" s="65" t="e">
        <f aca="false">IF(ISBLANK(B178),"",VLOOKUP(B178,$BI$2:$BJ$5,2,FALSE()))</f>
        <v>#N/A</v>
      </c>
      <c r="U178" s="66" t="str">
        <f aca="false">IF(ISBLANK(Q178),"ES",Q178)</f>
        <v>ES</v>
      </c>
      <c r="V178" s="64" t="n">
        <f aca="false">IF(ISBLANK(K178),"2",VLOOKUP(K178,$BG$2:$BH$3,2,FALSE()))</f>
        <v>2</v>
      </c>
      <c r="W178" s="66" t="str">
        <f aca="false">IF(ISBLANK(R178),"Sin observaciones",R178)</f>
        <v>Sin observaciones</v>
      </c>
      <c r="X178" s="64" t="n">
        <f aca="false">IF(ISERROR(VLOOKUP(J178,$BG$2:$BH$3,2,FALSE())),"",VLOOKUP(J178,$BG$2:$BH$3,2,FALSE()))</f>
        <v>1</v>
      </c>
      <c r="Z178" s="67"/>
    </row>
    <row r="179" customFormat="false" ht="105.6" hidden="false" customHeight="false" outlineLevel="0" collapsed="false">
      <c r="A179" s="54" t="s">
        <v>661</v>
      </c>
      <c r="B179" s="54" t="s">
        <v>126</v>
      </c>
      <c r="C179" s="54" t="s">
        <v>662</v>
      </c>
      <c r="D179" s="55" t="n">
        <v>0.03</v>
      </c>
      <c r="E179" s="56" t="n">
        <v>561.75</v>
      </c>
      <c r="F179" s="57" t="n">
        <v>36.75</v>
      </c>
      <c r="G179" s="56" t="n">
        <v>561.75</v>
      </c>
      <c r="H179" s="56" t="n">
        <v>36.75</v>
      </c>
      <c r="I179" s="58" t="n">
        <v>44244</v>
      </c>
      <c r="J179" s="54" t="s">
        <v>128</v>
      </c>
      <c r="K179" s="59" t="s">
        <v>129</v>
      </c>
      <c r="L179" s="60"/>
      <c r="M179" s="61"/>
      <c r="N179" s="61"/>
      <c r="O179" s="54" t="s">
        <v>663</v>
      </c>
      <c r="P179" s="54" t="s">
        <v>664</v>
      </c>
      <c r="Q179" s="73" t="s">
        <v>132</v>
      </c>
      <c r="R179" s="63"/>
      <c r="S179" s="64" t="str">
        <f aca="false">IF(ISBLANK(A179),"",CONCATENATE($BC$5,"-",MID($BC$3,3,2),"-M_",A179))</f>
        <v>PTUR-21-M_52021000000339</v>
      </c>
      <c r="T179" s="65" t="e">
        <f aca="false">IF(ISBLANK(B179),"",VLOOKUP(B179,$BI$2:$BJ$5,2,FALSE()))</f>
        <v>#N/A</v>
      </c>
      <c r="U179" s="66" t="str">
        <f aca="false">IF(ISBLANK(Q179),"ES",Q179)</f>
        <v>ES</v>
      </c>
      <c r="V179" s="64" t="n">
        <f aca="false">IF(ISBLANK(K179),"2",VLOOKUP(K179,$BG$2:$BH$3,2,FALSE()))</f>
        <v>2</v>
      </c>
      <c r="W179" s="66" t="str">
        <f aca="false">IF(ISBLANK(R179),"Sin observaciones",R179)</f>
        <v>Sin observaciones</v>
      </c>
      <c r="X179" s="64" t="n">
        <f aca="false">IF(ISERROR(VLOOKUP(J179,$BG$2:$BH$3,2,FALSE())),"",VLOOKUP(J179,$BG$2:$BH$3,2,FALSE()))</f>
        <v>1</v>
      </c>
      <c r="Z179" s="67"/>
    </row>
    <row r="180" customFormat="false" ht="79.2" hidden="false" customHeight="false" outlineLevel="0" collapsed="false">
      <c r="A180" s="54" t="s">
        <v>665</v>
      </c>
      <c r="B180" s="54" t="s">
        <v>126</v>
      </c>
      <c r="C180" s="54" t="s">
        <v>666</v>
      </c>
      <c r="D180" s="55" t="n">
        <v>0.03</v>
      </c>
      <c r="E180" s="56" t="n">
        <v>203.3</v>
      </c>
      <c r="F180" s="57" t="n">
        <v>13.3</v>
      </c>
      <c r="G180" s="56" t="n">
        <v>203.3</v>
      </c>
      <c r="H180" s="56" t="n">
        <v>13.3</v>
      </c>
      <c r="I180" s="58" t="n">
        <v>44272</v>
      </c>
      <c r="J180" s="54" t="s">
        <v>128</v>
      </c>
      <c r="K180" s="59" t="s">
        <v>129</v>
      </c>
      <c r="L180" s="60"/>
      <c r="M180" s="61"/>
      <c r="N180" s="61"/>
      <c r="O180" s="54" t="s">
        <v>667</v>
      </c>
      <c r="P180" s="54" t="s">
        <v>668</v>
      </c>
      <c r="Q180" s="73" t="s">
        <v>132</v>
      </c>
      <c r="R180" s="63"/>
      <c r="S180" s="64" t="str">
        <f aca="false">IF(ISBLANK(A180),"",CONCATENATE($BC$5,"-",MID($BC$3,3,2),"-M_",A180))</f>
        <v>PTUR-21-M_52021000000918</v>
      </c>
      <c r="T180" s="65" t="e">
        <f aca="false">IF(ISBLANK(B180),"",VLOOKUP(B180,$BI$2:$BJ$5,2,FALSE()))</f>
        <v>#N/A</v>
      </c>
      <c r="U180" s="66" t="str">
        <f aca="false">IF(ISBLANK(Q180),"ES",Q180)</f>
        <v>ES</v>
      </c>
      <c r="V180" s="64" t="n">
        <f aca="false">IF(ISBLANK(K180),"2",VLOOKUP(K180,$BG$2:$BH$3,2,FALSE()))</f>
        <v>2</v>
      </c>
      <c r="W180" s="66" t="str">
        <f aca="false">IF(ISBLANK(R180),"Sin observaciones",R180)</f>
        <v>Sin observaciones</v>
      </c>
      <c r="X180" s="64" t="n">
        <f aca="false">IF(ISERROR(VLOOKUP(J180,$BG$2:$BH$3,2,FALSE())),"",VLOOKUP(J180,$BG$2:$BH$3,2,FALSE()))</f>
        <v>1</v>
      </c>
      <c r="Z180" s="67"/>
    </row>
    <row r="181" customFormat="false" ht="92.4" hidden="false" customHeight="false" outlineLevel="0" collapsed="false">
      <c r="A181" s="54" t="s">
        <v>669</v>
      </c>
      <c r="B181" s="54" t="s">
        <v>126</v>
      </c>
      <c r="C181" s="54" t="s">
        <v>670</v>
      </c>
      <c r="D181" s="55" t="n">
        <v>0.03</v>
      </c>
      <c r="E181" s="56" t="n">
        <v>124.66</v>
      </c>
      <c r="F181" s="57" t="n">
        <v>8.16</v>
      </c>
      <c r="G181" s="56" t="n">
        <v>124.66</v>
      </c>
      <c r="H181" s="56" t="n">
        <v>8.16</v>
      </c>
      <c r="I181" s="58" t="n">
        <v>44278</v>
      </c>
      <c r="J181" s="54" t="s">
        <v>128</v>
      </c>
      <c r="K181" s="59" t="s">
        <v>129</v>
      </c>
      <c r="L181" s="60"/>
      <c r="M181" s="61"/>
      <c r="N181" s="61"/>
      <c r="O181" s="54" t="s">
        <v>667</v>
      </c>
      <c r="P181" s="54" t="s">
        <v>668</v>
      </c>
      <c r="Q181" s="73" t="s">
        <v>132</v>
      </c>
      <c r="R181" s="63"/>
      <c r="S181" s="64" t="str">
        <f aca="false">IF(ISBLANK(A181),"",CONCATENATE($BC$5,"-",MID($BC$3,3,2),"-M_",A181))</f>
        <v>PTUR-21-M_52021000000961</v>
      </c>
      <c r="T181" s="65" t="e">
        <f aca="false">IF(ISBLANK(B181),"",VLOOKUP(B181,$BI$2:$BJ$5,2,FALSE()))</f>
        <v>#N/A</v>
      </c>
      <c r="U181" s="66" t="str">
        <f aca="false">IF(ISBLANK(Q181),"ES",Q181)</f>
        <v>ES</v>
      </c>
      <c r="V181" s="64" t="n">
        <f aca="false">IF(ISBLANK(K181),"2",VLOOKUP(K181,$BG$2:$BH$3,2,FALSE()))</f>
        <v>2</v>
      </c>
      <c r="W181" s="66" t="str">
        <f aca="false">IF(ISBLANK(R181),"Sin observaciones",R181)</f>
        <v>Sin observaciones</v>
      </c>
      <c r="X181" s="64" t="n">
        <f aca="false">IF(ISERROR(VLOOKUP(J181,$BG$2:$BH$3,2,FALSE())),"",VLOOKUP(J181,$BG$2:$BH$3,2,FALSE()))</f>
        <v>1</v>
      </c>
      <c r="Z181" s="67"/>
    </row>
    <row r="182" customFormat="false" ht="237.6" hidden="false" customHeight="false" outlineLevel="0" collapsed="false">
      <c r="A182" s="54" t="s">
        <v>671</v>
      </c>
      <c r="B182" s="54" t="s">
        <v>126</v>
      </c>
      <c r="C182" s="54" t="s">
        <v>672</v>
      </c>
      <c r="D182" s="55" t="n">
        <v>12</v>
      </c>
      <c r="E182" s="56" t="n">
        <v>487.54</v>
      </c>
      <c r="F182" s="57" t="n">
        <v>31.92</v>
      </c>
      <c r="G182" s="56" t="n">
        <v>487.54</v>
      </c>
      <c r="H182" s="56" t="n">
        <v>31.92</v>
      </c>
      <c r="I182" s="58" t="n">
        <v>44256</v>
      </c>
      <c r="J182" s="54" t="s">
        <v>128</v>
      </c>
      <c r="K182" s="59" t="s">
        <v>129</v>
      </c>
      <c r="L182" s="60"/>
      <c r="M182" s="61"/>
      <c r="N182" s="61"/>
      <c r="O182" s="54" t="s">
        <v>673</v>
      </c>
      <c r="P182" s="54" t="s">
        <v>674</v>
      </c>
      <c r="Q182" s="73" t="s">
        <v>132</v>
      </c>
      <c r="R182" s="63"/>
      <c r="S182" s="64" t="str">
        <f aca="false">IF(ISBLANK(A182),"",CONCATENATE($BC$5,"-",MID($BC$3,3,2),"-M_",A182))</f>
        <v>PTUR-21-M_52021000000460</v>
      </c>
      <c r="T182" s="65" t="e">
        <f aca="false">IF(ISBLANK(B182),"",VLOOKUP(B182,$BI$2:$BJ$5,2,FALSE()))</f>
        <v>#N/A</v>
      </c>
      <c r="U182" s="66" t="str">
        <f aca="false">IF(ISBLANK(Q182),"ES",Q182)</f>
        <v>ES</v>
      </c>
      <c r="V182" s="64" t="n">
        <f aca="false">IF(ISBLANK(K182),"2",VLOOKUP(K182,$BG$2:$BH$3,2,FALSE()))</f>
        <v>2</v>
      </c>
      <c r="W182" s="66" t="str">
        <f aca="false">IF(ISBLANK(R182),"Sin observaciones",R182)</f>
        <v>Sin observaciones</v>
      </c>
      <c r="X182" s="64" t="n">
        <f aca="false">IF(ISERROR(VLOOKUP(J182,$BG$2:$BH$3,2,FALSE())),"",VLOOKUP(J182,$BG$2:$BH$3,2,FALSE()))</f>
        <v>1</v>
      </c>
      <c r="Z182" s="67"/>
    </row>
    <row r="183" customFormat="false" ht="26.4" hidden="false" customHeight="false" outlineLevel="0" collapsed="false">
      <c r="A183" s="54" t="s">
        <v>675</v>
      </c>
      <c r="B183" s="54" t="s">
        <v>126</v>
      </c>
      <c r="C183" s="54" t="s">
        <v>676</v>
      </c>
      <c r="D183" s="55" t="n">
        <v>12</v>
      </c>
      <c r="E183" s="56" t="n">
        <v>320.79</v>
      </c>
      <c r="F183" s="57" t="n">
        <v>20.99</v>
      </c>
      <c r="G183" s="56" t="n">
        <v>320.79</v>
      </c>
      <c r="H183" s="56" t="n">
        <v>20.99</v>
      </c>
      <c r="I183" s="58" t="n">
        <v>44264</v>
      </c>
      <c r="J183" s="54" t="s">
        <v>128</v>
      </c>
      <c r="K183" s="59" t="s">
        <v>129</v>
      </c>
      <c r="L183" s="60"/>
      <c r="M183" s="61"/>
      <c r="N183" s="61"/>
      <c r="O183" s="54" t="s">
        <v>673</v>
      </c>
      <c r="P183" s="54" t="s">
        <v>674</v>
      </c>
      <c r="Q183" s="73" t="s">
        <v>132</v>
      </c>
      <c r="R183" s="63"/>
      <c r="S183" s="64" t="str">
        <f aca="false">IF(ISBLANK(A183),"",CONCATENATE($BC$5,"-",MID($BC$3,3,2),"-M_",A183))</f>
        <v>PTUR-21-M_52021000000536</v>
      </c>
      <c r="T183" s="65" t="e">
        <f aca="false">IF(ISBLANK(B183),"",VLOOKUP(B183,$BI$2:$BJ$5,2,FALSE()))</f>
        <v>#N/A</v>
      </c>
      <c r="U183" s="66" t="str">
        <f aca="false">IF(ISBLANK(Q183),"ES",Q183)</f>
        <v>ES</v>
      </c>
      <c r="V183" s="64" t="n">
        <f aca="false">IF(ISBLANK(K183),"2",VLOOKUP(K183,$BG$2:$BH$3,2,FALSE()))</f>
        <v>2</v>
      </c>
      <c r="W183" s="66" t="str">
        <f aca="false">IF(ISBLANK(R183),"Sin observaciones",R183)</f>
        <v>Sin observaciones</v>
      </c>
      <c r="X183" s="64" t="n">
        <f aca="false">IF(ISERROR(VLOOKUP(J183,$BG$2:$BH$3,2,FALSE())),"",VLOOKUP(J183,$BG$2:$BH$3,2,FALSE()))</f>
        <v>1</v>
      </c>
      <c r="Z183" s="67"/>
    </row>
    <row r="184" customFormat="false" ht="26.4" hidden="false" customHeight="false" outlineLevel="0" collapsed="false">
      <c r="A184" s="54" t="s">
        <v>677</v>
      </c>
      <c r="B184" s="54" t="s">
        <v>126</v>
      </c>
      <c r="C184" s="54" t="s">
        <v>678</v>
      </c>
      <c r="D184" s="55" t="n">
        <v>0.03</v>
      </c>
      <c r="E184" s="56" t="n">
        <v>3500</v>
      </c>
      <c r="F184" s="57" t="n">
        <v>0</v>
      </c>
      <c r="G184" s="56" t="n">
        <v>3500</v>
      </c>
      <c r="H184" s="56" t="n">
        <v>0</v>
      </c>
      <c r="I184" s="58" t="n">
        <v>44244</v>
      </c>
      <c r="J184" s="54" t="s">
        <v>128</v>
      </c>
      <c r="K184" s="59" t="s">
        <v>129</v>
      </c>
      <c r="L184" s="60"/>
      <c r="M184" s="61"/>
      <c r="N184" s="61"/>
      <c r="O184" s="54" t="s">
        <v>679</v>
      </c>
      <c r="P184" s="54" t="s">
        <v>680</v>
      </c>
      <c r="Q184" s="73" t="s">
        <v>132</v>
      </c>
      <c r="R184" s="63"/>
      <c r="S184" s="64" t="str">
        <f aca="false">IF(ISBLANK(A184),"",CONCATENATE($BC$5,"-",MID($BC$3,3,2),"-M_",A184))</f>
        <v>PTUR-21-M_52021000000331</v>
      </c>
      <c r="T184" s="65" t="e">
        <f aca="false">IF(ISBLANK(B184),"",VLOOKUP(B184,$BI$2:$BJ$5,2,FALSE()))</f>
        <v>#N/A</v>
      </c>
      <c r="U184" s="66" t="str">
        <f aca="false">IF(ISBLANK(Q184),"ES",Q184)</f>
        <v>ES</v>
      </c>
      <c r="V184" s="64" t="n">
        <f aca="false">IF(ISBLANK(K184),"2",VLOOKUP(K184,$BG$2:$BH$3,2,FALSE()))</f>
        <v>2</v>
      </c>
      <c r="W184" s="66" t="str">
        <f aca="false">IF(ISBLANK(R184),"Sin observaciones",R184)</f>
        <v>Sin observaciones</v>
      </c>
      <c r="X184" s="64" t="n">
        <f aca="false">IF(ISERROR(VLOOKUP(J184,$BG$2:$BH$3,2,FALSE())),"",VLOOKUP(J184,$BG$2:$BH$3,2,FALSE()))</f>
        <v>1</v>
      </c>
      <c r="Z184" s="67"/>
    </row>
    <row r="185" customFormat="false" ht="26.4" hidden="false" customHeight="false" outlineLevel="0" collapsed="false">
      <c r="A185" s="54" t="s">
        <v>681</v>
      </c>
      <c r="B185" s="54" t="s">
        <v>126</v>
      </c>
      <c r="C185" s="54" t="s">
        <v>682</v>
      </c>
      <c r="D185" s="55" t="n">
        <v>12</v>
      </c>
      <c r="E185" s="56" t="n">
        <v>4000</v>
      </c>
      <c r="F185" s="57" t="n">
        <v>0</v>
      </c>
      <c r="G185" s="56" t="n">
        <v>4000</v>
      </c>
      <c r="H185" s="56" t="n">
        <v>0</v>
      </c>
      <c r="I185" s="58" t="n">
        <v>44267</v>
      </c>
      <c r="J185" s="54" t="s">
        <v>128</v>
      </c>
      <c r="K185" s="59" t="s">
        <v>129</v>
      </c>
      <c r="L185" s="60"/>
      <c r="M185" s="61"/>
      <c r="N185" s="61"/>
      <c r="O185" s="54" t="s">
        <v>683</v>
      </c>
      <c r="P185" s="54" t="s">
        <v>684</v>
      </c>
      <c r="Q185" s="73" t="s">
        <v>132</v>
      </c>
      <c r="R185" s="63"/>
      <c r="S185" s="64" t="str">
        <f aca="false">IF(ISBLANK(A185),"",CONCATENATE($BC$5,"-",MID($BC$3,3,2),"-M_",A185))</f>
        <v>PTUR-21-M_52021000000834</v>
      </c>
      <c r="T185" s="65" t="e">
        <f aca="false">IF(ISBLANK(B185),"",VLOOKUP(B185,$BI$2:$BJ$5,2,FALSE()))</f>
        <v>#N/A</v>
      </c>
      <c r="U185" s="66" t="str">
        <f aca="false">IF(ISBLANK(Q185),"ES",Q185)</f>
        <v>ES</v>
      </c>
      <c r="V185" s="64" t="n">
        <f aca="false">IF(ISBLANK(K185),"2",VLOOKUP(K185,$BG$2:$BH$3,2,FALSE()))</f>
        <v>2</v>
      </c>
      <c r="W185" s="66" t="str">
        <f aca="false">IF(ISBLANK(R185),"Sin observaciones",R185)</f>
        <v>Sin observaciones</v>
      </c>
      <c r="X185" s="64" t="n">
        <f aca="false">IF(ISERROR(VLOOKUP(J185,$BG$2:$BH$3,2,FALSE())),"",VLOOKUP(J185,$BG$2:$BH$3,2,FALSE()))</f>
        <v>1</v>
      </c>
      <c r="Z185" s="67"/>
    </row>
    <row r="186" customFormat="false" ht="79.2" hidden="false" customHeight="false" outlineLevel="0" collapsed="false">
      <c r="A186" s="54" t="s">
        <v>685</v>
      </c>
      <c r="B186" s="54" t="s">
        <v>126</v>
      </c>
      <c r="C186" s="54" t="s">
        <v>686</v>
      </c>
      <c r="D186" s="55" t="n">
        <v>1</v>
      </c>
      <c r="E186" s="56" t="n">
        <v>2500</v>
      </c>
      <c r="F186" s="57" t="n">
        <v>0</v>
      </c>
      <c r="G186" s="56" t="n">
        <v>2500</v>
      </c>
      <c r="H186" s="56" t="n">
        <v>0</v>
      </c>
      <c r="I186" s="58" t="n">
        <v>44267</v>
      </c>
      <c r="J186" s="54" t="s">
        <v>128</v>
      </c>
      <c r="K186" s="59" t="s">
        <v>129</v>
      </c>
      <c r="L186" s="60"/>
      <c r="M186" s="61"/>
      <c r="N186" s="61"/>
      <c r="O186" s="54" t="s">
        <v>687</v>
      </c>
      <c r="P186" s="54" t="s">
        <v>688</v>
      </c>
      <c r="Q186" s="76" t="s">
        <v>267</v>
      </c>
      <c r="R186" s="63"/>
      <c r="S186" s="64" t="str">
        <f aca="false">IF(ISBLANK(A186),"",CONCATENATE($BC$5,"-",MID($BC$3,3,2),"-M_",A186))</f>
        <v>PTUR-21-M_52021000000848</v>
      </c>
      <c r="T186" s="65" t="e">
        <f aca="false">IF(ISBLANK(B186),"",VLOOKUP(B186,$BI$2:$BJ$5,2,FALSE()))</f>
        <v>#N/A</v>
      </c>
      <c r="U186" s="66" t="str">
        <f aca="false">IF(ISBLANK(Q186),"ES",Q186)</f>
        <v>IT</v>
      </c>
      <c r="V186" s="64" t="n">
        <f aca="false">IF(ISBLANK(K186),"2",VLOOKUP(K186,$BG$2:$BH$3,2,FALSE()))</f>
        <v>2</v>
      </c>
      <c r="W186" s="66" t="str">
        <f aca="false">IF(ISBLANK(R186),"Sin observaciones",R186)</f>
        <v>Sin observaciones</v>
      </c>
      <c r="X186" s="64" t="n">
        <f aca="false">IF(ISERROR(VLOOKUP(J186,$BG$2:$BH$3,2,FALSE())),"",VLOOKUP(J186,$BG$2:$BH$3,2,FALSE()))</f>
        <v>1</v>
      </c>
      <c r="Z186" s="67"/>
    </row>
    <row r="187" customFormat="false" ht="132" hidden="false" customHeight="false" outlineLevel="0" collapsed="false">
      <c r="A187" s="54" t="s">
        <v>689</v>
      </c>
      <c r="B187" s="54" t="s">
        <v>126</v>
      </c>
      <c r="C187" s="54" t="s">
        <v>690</v>
      </c>
      <c r="D187" s="55" t="n">
        <v>1</v>
      </c>
      <c r="E187" s="56" t="n">
        <v>2500</v>
      </c>
      <c r="F187" s="57" t="n">
        <v>0</v>
      </c>
      <c r="G187" s="56" t="n">
        <v>2500</v>
      </c>
      <c r="H187" s="56" t="n">
        <v>0</v>
      </c>
      <c r="I187" s="58" t="n">
        <v>44256</v>
      </c>
      <c r="J187" s="54" t="s">
        <v>128</v>
      </c>
      <c r="K187" s="59" t="s">
        <v>129</v>
      </c>
      <c r="L187" s="60"/>
      <c r="M187" s="61"/>
      <c r="N187" s="61"/>
      <c r="O187" s="54" t="s">
        <v>687</v>
      </c>
      <c r="P187" s="54" t="s">
        <v>688</v>
      </c>
      <c r="Q187" s="76" t="s">
        <v>267</v>
      </c>
      <c r="R187" s="63"/>
      <c r="S187" s="64" t="str">
        <f aca="false">IF(ISBLANK(A187),"",CONCATENATE($BC$5,"-",MID($BC$3,3,2),"-M_",A187))</f>
        <v>PTUR-21-M_5202100000126 0</v>
      </c>
      <c r="T187" s="65" t="e">
        <f aca="false">IF(ISBLANK(B187),"",VLOOKUP(B187,$BI$2:$BJ$5,2,FALSE()))</f>
        <v>#N/A</v>
      </c>
      <c r="U187" s="66" t="str">
        <f aca="false">IF(ISBLANK(Q187),"ES",Q187)</f>
        <v>IT</v>
      </c>
      <c r="V187" s="64" t="n">
        <f aca="false">IF(ISBLANK(K187),"2",VLOOKUP(K187,$BG$2:$BH$3,2,FALSE()))</f>
        <v>2</v>
      </c>
      <c r="W187" s="66" t="str">
        <f aca="false">IF(ISBLANK(R187),"Sin observaciones",R187)</f>
        <v>Sin observaciones</v>
      </c>
      <c r="X187" s="64" t="n">
        <f aca="false">IF(ISERROR(VLOOKUP(J187,$BG$2:$BH$3,2,FALSE())),"",VLOOKUP(J187,$BG$2:$BH$3,2,FALSE()))</f>
        <v>1</v>
      </c>
      <c r="Z187" s="67"/>
    </row>
    <row r="188" customFormat="false" ht="66" hidden="false" customHeight="false" outlineLevel="0" collapsed="false">
      <c r="A188" s="54" t="s">
        <v>691</v>
      </c>
      <c r="B188" s="54" t="s">
        <v>126</v>
      </c>
      <c r="C188" s="54" t="s">
        <v>692</v>
      </c>
      <c r="D188" s="55" t="n">
        <v>1</v>
      </c>
      <c r="E188" s="56" t="n">
        <v>2500</v>
      </c>
      <c r="F188" s="57" t="n">
        <v>0</v>
      </c>
      <c r="G188" s="56" t="n">
        <v>2500</v>
      </c>
      <c r="H188" s="56" t="n">
        <v>0</v>
      </c>
      <c r="I188" s="58" t="n">
        <v>44256</v>
      </c>
      <c r="J188" s="54" t="s">
        <v>128</v>
      </c>
      <c r="K188" s="59" t="s">
        <v>129</v>
      </c>
      <c r="L188" s="60"/>
      <c r="M188" s="61"/>
      <c r="N188" s="61"/>
      <c r="O188" s="54" t="s">
        <v>693</v>
      </c>
      <c r="P188" s="54" t="s">
        <v>694</v>
      </c>
      <c r="Q188" s="73" t="s">
        <v>132</v>
      </c>
      <c r="R188" s="63"/>
      <c r="S188" s="64" t="str">
        <f aca="false">IF(ISBLANK(A188),"",CONCATENATE($BC$5,"-",MID($BC$3,3,2),"-M_",A188))</f>
        <v>PTUR-21-M_52021000000459</v>
      </c>
      <c r="T188" s="65" t="e">
        <f aca="false">IF(ISBLANK(B188),"",VLOOKUP(B188,$BI$2:$BJ$5,2,FALSE()))</f>
        <v>#N/A</v>
      </c>
      <c r="U188" s="66" t="str">
        <f aca="false">IF(ISBLANK(Q188),"ES",Q188)</f>
        <v>ES</v>
      </c>
      <c r="V188" s="64" t="n">
        <f aca="false">IF(ISBLANK(K188),"2",VLOOKUP(K188,$BG$2:$BH$3,2,FALSE()))</f>
        <v>2</v>
      </c>
      <c r="W188" s="66" t="str">
        <f aca="false">IF(ISBLANK(R188),"Sin observaciones",R188)</f>
        <v>Sin observaciones</v>
      </c>
      <c r="X188" s="64" t="n">
        <f aca="false">IF(ISERROR(VLOOKUP(J188,$BG$2:$BH$3,2,FALSE())),"",VLOOKUP(J188,$BG$2:$BH$3,2,FALSE()))</f>
        <v>1</v>
      </c>
      <c r="Z188" s="67"/>
    </row>
    <row r="189" customFormat="false" ht="39.6" hidden="false" customHeight="false" outlineLevel="0" collapsed="false">
      <c r="A189" s="54" t="s">
        <v>695</v>
      </c>
      <c r="B189" s="54" t="s">
        <v>126</v>
      </c>
      <c r="C189" s="54" t="s">
        <v>696</v>
      </c>
      <c r="D189" s="55" t="n">
        <v>12</v>
      </c>
      <c r="E189" s="56" t="n">
        <v>5000</v>
      </c>
      <c r="F189" s="57" t="n">
        <v>0</v>
      </c>
      <c r="G189" s="56" t="n">
        <v>5000</v>
      </c>
      <c r="H189" s="56" t="n">
        <v>0</v>
      </c>
      <c r="I189" s="58" t="n">
        <v>44298</v>
      </c>
      <c r="J189" s="54" t="s">
        <v>128</v>
      </c>
      <c r="K189" s="59" t="s">
        <v>129</v>
      </c>
      <c r="L189" s="60"/>
      <c r="M189" s="61"/>
      <c r="N189" s="61"/>
      <c r="O189" s="54" t="s">
        <v>697</v>
      </c>
      <c r="P189" s="54" t="s">
        <v>698</v>
      </c>
      <c r="Q189" s="73" t="s">
        <v>132</v>
      </c>
      <c r="R189" s="63"/>
      <c r="S189" s="64" t="str">
        <f aca="false">IF(ISBLANK(A189),"",CONCATENATE($BC$5,"-",MID($BC$3,3,2),"-M_",A189))</f>
        <v>PTUR-21-M_5202100000104 2</v>
      </c>
      <c r="T189" s="65" t="e">
        <f aca="false">IF(ISBLANK(B189),"",VLOOKUP(B189,$BI$2:$BJ$5,2,FALSE()))</f>
        <v>#N/A</v>
      </c>
      <c r="U189" s="66" t="str">
        <f aca="false">IF(ISBLANK(Q189),"ES",Q189)</f>
        <v>ES</v>
      </c>
      <c r="V189" s="64" t="n">
        <f aca="false">IF(ISBLANK(K189),"2",VLOOKUP(K189,$BG$2:$BH$3,2,FALSE()))</f>
        <v>2</v>
      </c>
      <c r="W189" s="66" t="str">
        <f aca="false">IF(ISBLANK(R189),"Sin observaciones",R189)</f>
        <v>Sin observaciones</v>
      </c>
      <c r="X189" s="64" t="n">
        <f aca="false">IF(ISERROR(VLOOKUP(J189,$BG$2:$BH$3,2,FALSE())),"",VLOOKUP(J189,$BG$2:$BH$3,2,FALSE()))</f>
        <v>1</v>
      </c>
      <c r="Z189" s="67"/>
    </row>
    <row r="190" customFormat="false" ht="26.4" hidden="false" customHeight="false" outlineLevel="0" collapsed="false">
      <c r="A190" s="54" t="s">
        <v>699</v>
      </c>
      <c r="B190" s="54" t="s">
        <v>126</v>
      </c>
      <c r="C190" s="54" t="s">
        <v>700</v>
      </c>
      <c r="D190" s="55" t="n">
        <v>0.03</v>
      </c>
      <c r="E190" s="56" t="n">
        <v>660</v>
      </c>
      <c r="F190" s="57" t="n">
        <v>60</v>
      </c>
      <c r="G190" s="56" t="n">
        <v>660</v>
      </c>
      <c r="H190" s="56" t="n">
        <v>60</v>
      </c>
      <c r="I190" s="58" t="n">
        <v>44242</v>
      </c>
      <c r="J190" s="54" t="s">
        <v>128</v>
      </c>
      <c r="K190" s="59" t="s">
        <v>129</v>
      </c>
      <c r="L190" s="60"/>
      <c r="M190" s="61"/>
      <c r="N190" s="61"/>
      <c r="O190" s="54" t="s">
        <v>701</v>
      </c>
      <c r="P190" s="54" t="s">
        <v>702</v>
      </c>
      <c r="Q190" s="73" t="s">
        <v>132</v>
      </c>
      <c r="R190" s="63"/>
      <c r="S190" s="64" t="str">
        <f aca="false">IF(ISBLANK(A190),"",CONCATENATE($BC$5,"-",MID($BC$3,3,2),"-M_",A190))</f>
        <v>PTUR-21-M_52021000000312</v>
      </c>
      <c r="T190" s="65" t="e">
        <f aca="false">IF(ISBLANK(B190),"",VLOOKUP(B190,$BI$2:$BJ$5,2,FALSE()))</f>
        <v>#N/A</v>
      </c>
      <c r="U190" s="66" t="str">
        <f aca="false">IF(ISBLANK(Q190),"ES",Q190)</f>
        <v>ES</v>
      </c>
      <c r="V190" s="64" t="n">
        <f aca="false">IF(ISBLANK(K190),"2",VLOOKUP(K190,$BG$2:$BH$3,2,FALSE()))</f>
        <v>2</v>
      </c>
      <c r="W190" s="66" t="str">
        <f aca="false">IF(ISBLANK(R190),"Sin observaciones",R190)</f>
        <v>Sin observaciones</v>
      </c>
      <c r="X190" s="64" t="n">
        <f aca="false">IF(ISERROR(VLOOKUP(J190,$BG$2:$BH$3,2,FALSE())),"",VLOOKUP(J190,$BG$2:$BH$3,2,FALSE()))</f>
        <v>1</v>
      </c>
      <c r="Z190" s="67"/>
    </row>
    <row r="191" customFormat="false" ht="52.8" hidden="false" customHeight="false" outlineLevel="0" collapsed="false">
      <c r="A191" s="54" t="s">
        <v>703</v>
      </c>
      <c r="B191" s="54" t="s">
        <v>126</v>
      </c>
      <c r="C191" s="54" t="s">
        <v>704</v>
      </c>
      <c r="D191" s="55" t="n">
        <v>0.21</v>
      </c>
      <c r="E191" s="56" t="n">
        <v>443.04</v>
      </c>
      <c r="F191" s="57" t="n">
        <v>28.98</v>
      </c>
      <c r="G191" s="56" t="n">
        <v>443.04</v>
      </c>
      <c r="H191" s="56" t="n">
        <v>28.98</v>
      </c>
      <c r="I191" s="58" t="n">
        <v>44264</v>
      </c>
      <c r="J191" s="54" t="s">
        <v>128</v>
      </c>
      <c r="K191" s="59" t="s">
        <v>129</v>
      </c>
      <c r="L191" s="60"/>
      <c r="M191" s="61"/>
      <c r="N191" s="61"/>
      <c r="O191" s="54" t="s">
        <v>705</v>
      </c>
      <c r="P191" s="54" t="s">
        <v>706</v>
      </c>
      <c r="Q191" s="73" t="s">
        <v>132</v>
      </c>
      <c r="R191" s="63"/>
      <c r="S191" s="64" t="str">
        <f aca="false">IF(ISBLANK(A191),"",CONCATENATE($BC$5,"-",MID($BC$3,3,2),"-M_",A191))</f>
        <v>PTUR-21-M_52021000000495</v>
      </c>
      <c r="T191" s="65" t="e">
        <f aca="false">IF(ISBLANK(B191),"",VLOOKUP(B191,$BI$2:$BJ$5,2,FALSE()))</f>
        <v>#N/A</v>
      </c>
      <c r="U191" s="66" t="str">
        <f aca="false">IF(ISBLANK(Q191),"ES",Q191)</f>
        <v>ES</v>
      </c>
      <c r="V191" s="64" t="n">
        <f aca="false">IF(ISBLANK(K191),"2",VLOOKUP(K191,$BG$2:$BH$3,2,FALSE()))</f>
        <v>2</v>
      </c>
      <c r="W191" s="66" t="str">
        <f aca="false">IF(ISBLANK(R191),"Sin observaciones",R191)</f>
        <v>Sin observaciones</v>
      </c>
      <c r="X191" s="64" t="n">
        <f aca="false">IF(ISERROR(VLOOKUP(J191,$BG$2:$BH$3,2,FALSE())),"",VLOOKUP(J191,$BG$2:$BH$3,2,FALSE()))</f>
        <v>1</v>
      </c>
      <c r="Z191" s="67"/>
    </row>
    <row r="192" customFormat="false" ht="66" hidden="false" customHeight="false" outlineLevel="0" collapsed="false">
      <c r="A192" s="54" t="s">
        <v>707</v>
      </c>
      <c r="B192" s="54" t="s">
        <v>126</v>
      </c>
      <c r="C192" s="54" t="s">
        <v>708</v>
      </c>
      <c r="D192" s="55" t="n">
        <v>0.03</v>
      </c>
      <c r="E192" s="56" t="n">
        <v>374.5</v>
      </c>
      <c r="F192" s="57" t="n">
        <v>24.5</v>
      </c>
      <c r="G192" s="56" t="n">
        <v>374.5</v>
      </c>
      <c r="H192" s="56" t="n">
        <v>24.5</v>
      </c>
      <c r="I192" s="58" t="n">
        <v>44267</v>
      </c>
      <c r="J192" s="54" t="s">
        <v>128</v>
      </c>
      <c r="K192" s="59" t="s">
        <v>129</v>
      </c>
      <c r="L192" s="60"/>
      <c r="M192" s="61"/>
      <c r="N192" s="61"/>
      <c r="O192" s="54" t="s">
        <v>705</v>
      </c>
      <c r="P192" s="54" t="s">
        <v>706</v>
      </c>
      <c r="Q192" s="73" t="s">
        <v>132</v>
      </c>
      <c r="R192" s="63"/>
      <c r="S192" s="64" t="str">
        <f aca="false">IF(ISBLANK(A192),"",CONCATENATE($BC$5,"-",MID($BC$3,3,2),"-M_",A192))</f>
        <v>PTUR-21-M_52021000000843</v>
      </c>
      <c r="T192" s="65" t="e">
        <f aca="false">IF(ISBLANK(B192),"",VLOOKUP(B192,$BI$2:$BJ$5,2,FALSE()))</f>
        <v>#N/A</v>
      </c>
      <c r="U192" s="66" t="str">
        <f aca="false">IF(ISBLANK(Q192),"ES",Q192)</f>
        <v>ES</v>
      </c>
      <c r="V192" s="64" t="n">
        <f aca="false">IF(ISBLANK(K192),"2",VLOOKUP(K192,$BG$2:$BH$3,2,FALSE()))</f>
        <v>2</v>
      </c>
      <c r="W192" s="66" t="str">
        <f aca="false">IF(ISBLANK(R192),"Sin observaciones",R192)</f>
        <v>Sin observaciones</v>
      </c>
      <c r="X192" s="64" t="n">
        <f aca="false">IF(ISERROR(VLOOKUP(J192,$BG$2:$BH$3,2,FALSE())),"",VLOOKUP(J192,$BG$2:$BH$3,2,FALSE()))</f>
        <v>1</v>
      </c>
      <c r="Z192" s="67"/>
    </row>
    <row r="193" customFormat="false" ht="66" hidden="false" customHeight="false" outlineLevel="0" collapsed="false">
      <c r="A193" s="54" t="s">
        <v>709</v>
      </c>
      <c r="B193" s="54" t="s">
        <v>126</v>
      </c>
      <c r="C193" s="54" t="s">
        <v>710</v>
      </c>
      <c r="D193" s="55" t="n">
        <v>0.33</v>
      </c>
      <c r="E193" s="56" t="n">
        <v>230.02</v>
      </c>
      <c r="F193" s="57" t="n">
        <v>30</v>
      </c>
      <c r="G193" s="56" t="n">
        <v>230.02</v>
      </c>
      <c r="H193" s="56" t="n">
        <v>30</v>
      </c>
      <c r="I193" s="58" t="n">
        <v>44267</v>
      </c>
      <c r="J193" s="54" t="s">
        <v>128</v>
      </c>
      <c r="K193" s="59" t="s">
        <v>129</v>
      </c>
      <c r="L193" s="60"/>
      <c r="M193" s="61"/>
      <c r="N193" s="61"/>
      <c r="O193" s="54" t="s">
        <v>705</v>
      </c>
      <c r="P193" s="54" t="s">
        <v>706</v>
      </c>
      <c r="Q193" s="73" t="s">
        <v>132</v>
      </c>
      <c r="R193" s="63"/>
      <c r="S193" s="64" t="str">
        <f aca="false">IF(ISBLANK(A193),"",CONCATENATE($BC$5,"-",MID($BC$3,3,2),"-M_",A193))</f>
        <v>PTUR-21-M_5202100000128 5</v>
      </c>
      <c r="T193" s="65" t="e">
        <f aca="false">IF(ISBLANK(B193),"",VLOOKUP(B193,$BI$2:$BJ$5,2,FALSE()))</f>
        <v>#N/A</v>
      </c>
      <c r="U193" s="66" t="str">
        <f aca="false">IF(ISBLANK(Q193),"ES",Q193)</f>
        <v>ES</v>
      </c>
      <c r="V193" s="64" t="n">
        <f aca="false">IF(ISBLANK(K193),"2",VLOOKUP(K193,$BG$2:$BH$3,2,FALSE()))</f>
        <v>2</v>
      </c>
      <c r="W193" s="66" t="str">
        <f aca="false">IF(ISBLANK(R193),"Sin observaciones",R193)</f>
        <v>Sin observaciones</v>
      </c>
      <c r="X193" s="64" t="n">
        <f aca="false">IF(ISERROR(VLOOKUP(J193,$BG$2:$BH$3,2,FALSE())),"",VLOOKUP(J193,$BG$2:$BH$3,2,FALSE()))</f>
        <v>1</v>
      </c>
      <c r="Z193" s="67"/>
    </row>
    <row r="194" customFormat="false" ht="52.8" hidden="false" customHeight="false" outlineLevel="0" collapsed="false">
      <c r="A194" s="54" t="s">
        <v>711</v>
      </c>
      <c r="B194" s="54" t="s">
        <v>126</v>
      </c>
      <c r="C194" s="54" t="s">
        <v>712</v>
      </c>
      <c r="D194" s="55" t="n">
        <v>0.03</v>
      </c>
      <c r="E194" s="56" t="n">
        <v>411.95</v>
      </c>
      <c r="F194" s="57" t="n">
        <v>26.95</v>
      </c>
      <c r="G194" s="56" t="n">
        <v>411.95</v>
      </c>
      <c r="H194" s="56" t="n">
        <v>26.95</v>
      </c>
      <c r="I194" s="58" t="n">
        <v>44267</v>
      </c>
      <c r="J194" s="54" t="s">
        <v>128</v>
      </c>
      <c r="K194" s="59" t="s">
        <v>129</v>
      </c>
      <c r="L194" s="60"/>
      <c r="M194" s="61"/>
      <c r="N194" s="61"/>
      <c r="O194" s="54" t="s">
        <v>705</v>
      </c>
      <c r="P194" s="54" t="s">
        <v>706</v>
      </c>
      <c r="Q194" s="73" t="s">
        <v>132</v>
      </c>
      <c r="R194" s="63"/>
      <c r="S194" s="64" t="str">
        <f aca="false">IF(ISBLANK(A194),"",CONCATENATE($BC$5,"-",MID($BC$3,3,2),"-M_",A194))</f>
        <v>PTUR-21-M_5202100000128 6</v>
      </c>
      <c r="T194" s="65" t="e">
        <f aca="false">IF(ISBLANK(B194),"",VLOOKUP(B194,$BI$2:$BJ$5,2,FALSE()))</f>
        <v>#N/A</v>
      </c>
      <c r="U194" s="66" t="str">
        <f aca="false">IF(ISBLANK(Q194),"ES",Q194)</f>
        <v>ES</v>
      </c>
      <c r="V194" s="64" t="n">
        <f aca="false">IF(ISBLANK(K194),"2",VLOOKUP(K194,$BG$2:$BH$3,2,FALSE()))</f>
        <v>2</v>
      </c>
      <c r="W194" s="66" t="str">
        <f aca="false">IF(ISBLANK(R194),"Sin observaciones",R194)</f>
        <v>Sin observaciones</v>
      </c>
      <c r="X194" s="64" t="n">
        <f aca="false">IF(ISERROR(VLOOKUP(J194,$BG$2:$BH$3,2,FALSE())),"",VLOOKUP(J194,$BG$2:$BH$3,2,FALSE()))</f>
        <v>1</v>
      </c>
      <c r="Z194" s="67"/>
    </row>
    <row r="195" customFormat="false" ht="79.2" hidden="false" customHeight="false" outlineLevel="0" collapsed="false">
      <c r="A195" s="54" t="s">
        <v>713</v>
      </c>
      <c r="B195" s="54" t="s">
        <v>126</v>
      </c>
      <c r="C195" s="54" t="s">
        <v>714</v>
      </c>
      <c r="D195" s="55" t="n">
        <v>0.03</v>
      </c>
      <c r="E195" s="56" t="n">
        <v>2307</v>
      </c>
      <c r="F195" s="57" t="n">
        <v>0</v>
      </c>
      <c r="G195" s="56" t="n">
        <v>2307</v>
      </c>
      <c r="H195" s="56" t="n">
        <v>0</v>
      </c>
      <c r="I195" s="58" t="n">
        <v>44284</v>
      </c>
      <c r="J195" s="54" t="s">
        <v>128</v>
      </c>
      <c r="K195" s="59" t="s">
        <v>129</v>
      </c>
      <c r="L195" s="60"/>
      <c r="M195" s="61"/>
      <c r="N195" s="61"/>
      <c r="O195" s="54" t="s">
        <v>715</v>
      </c>
      <c r="P195" s="54" t="s">
        <v>716</v>
      </c>
      <c r="Q195" s="73" t="s">
        <v>132</v>
      </c>
      <c r="R195" s="63"/>
      <c r="S195" s="64" t="str">
        <f aca="false">IF(ISBLANK(A195),"",CONCATENATE($BC$5,"-",MID($BC$3,3,2),"-M_",A195))</f>
        <v>PTUR-21-M_52021000001006</v>
      </c>
      <c r="T195" s="65" t="e">
        <f aca="false">IF(ISBLANK(B195),"",VLOOKUP(B195,$BI$2:$BJ$5,2,FALSE()))</f>
        <v>#N/A</v>
      </c>
      <c r="U195" s="66" t="str">
        <f aca="false">IF(ISBLANK(Q195),"ES",Q195)</f>
        <v>ES</v>
      </c>
      <c r="V195" s="64" t="n">
        <f aca="false">IF(ISBLANK(K195),"2",VLOOKUP(K195,$BG$2:$BH$3,2,FALSE()))</f>
        <v>2</v>
      </c>
      <c r="W195" s="66" t="str">
        <f aca="false">IF(ISBLANK(R195),"Sin observaciones",R195)</f>
        <v>Sin observaciones</v>
      </c>
      <c r="X195" s="64" t="n">
        <f aca="false">IF(ISERROR(VLOOKUP(J195,$BG$2:$BH$3,2,FALSE())),"",VLOOKUP(J195,$BG$2:$BH$3,2,FALSE()))</f>
        <v>1</v>
      </c>
      <c r="Z195" s="67"/>
    </row>
    <row r="196" customFormat="false" ht="79.2" hidden="false" customHeight="false" outlineLevel="0" collapsed="false">
      <c r="A196" s="54" t="s">
        <v>717</v>
      </c>
      <c r="B196" s="54" t="s">
        <v>126</v>
      </c>
      <c r="C196" s="54" t="s">
        <v>718</v>
      </c>
      <c r="D196" s="55" t="n">
        <v>1</v>
      </c>
      <c r="E196" s="56" t="n">
        <v>2500</v>
      </c>
      <c r="F196" s="57" t="n">
        <v>0</v>
      </c>
      <c r="G196" s="56" t="n">
        <v>2500</v>
      </c>
      <c r="H196" s="56" t="n">
        <v>0</v>
      </c>
      <c r="I196" s="58" t="n">
        <v>44242</v>
      </c>
      <c r="J196" s="54" t="s">
        <v>128</v>
      </c>
      <c r="K196" s="59" t="s">
        <v>129</v>
      </c>
      <c r="L196" s="60"/>
      <c r="M196" s="61"/>
      <c r="N196" s="61"/>
      <c r="O196" s="54" t="s">
        <v>719</v>
      </c>
      <c r="P196" s="54" t="s">
        <v>720</v>
      </c>
      <c r="Q196" s="73" t="s">
        <v>132</v>
      </c>
      <c r="R196" s="63"/>
      <c r="S196" s="64" t="str">
        <f aca="false">IF(ISBLANK(A196),"",CONCATENATE($BC$5,"-",MID($BC$3,3,2),"-M_",A196))</f>
        <v>PTUR-21-M_52021000000316</v>
      </c>
      <c r="T196" s="65" t="e">
        <f aca="false">IF(ISBLANK(B196),"",VLOOKUP(B196,$BI$2:$BJ$5,2,FALSE()))</f>
        <v>#N/A</v>
      </c>
      <c r="U196" s="66" t="str">
        <f aca="false">IF(ISBLANK(Q196),"ES",Q196)</f>
        <v>ES</v>
      </c>
      <c r="V196" s="64" t="n">
        <f aca="false">IF(ISBLANK(K196),"2",VLOOKUP(K196,$BG$2:$BH$3,2,FALSE()))</f>
        <v>2</v>
      </c>
      <c r="W196" s="66" t="str">
        <f aca="false">IF(ISBLANK(R196),"Sin observaciones",R196)</f>
        <v>Sin observaciones</v>
      </c>
      <c r="X196" s="64" t="n">
        <f aca="false">IF(ISERROR(VLOOKUP(J196,$BG$2:$BH$3,2,FALSE())),"",VLOOKUP(J196,$BG$2:$BH$3,2,FALSE()))</f>
        <v>1</v>
      </c>
      <c r="Z196" s="67"/>
    </row>
    <row r="197" customFormat="false" ht="39.6" hidden="false" customHeight="false" outlineLevel="0" collapsed="false">
      <c r="A197" s="54" t="s">
        <v>721</v>
      </c>
      <c r="B197" s="54" t="s">
        <v>126</v>
      </c>
      <c r="C197" s="54" t="s">
        <v>722</v>
      </c>
      <c r="D197" s="55" t="n">
        <v>0.03</v>
      </c>
      <c r="E197" s="56" t="n">
        <v>48</v>
      </c>
      <c r="F197" s="57" t="n">
        <v>0</v>
      </c>
      <c r="G197" s="56" t="n">
        <v>48</v>
      </c>
      <c r="H197" s="56" t="n">
        <v>0</v>
      </c>
      <c r="I197" s="58" t="n">
        <v>44307</v>
      </c>
      <c r="J197" s="54" t="s">
        <v>128</v>
      </c>
      <c r="K197" s="59" t="s">
        <v>129</v>
      </c>
      <c r="L197" s="60"/>
      <c r="M197" s="61"/>
      <c r="N197" s="61"/>
      <c r="O197" s="54" t="s">
        <v>723</v>
      </c>
      <c r="P197" s="54" t="s">
        <v>724</v>
      </c>
      <c r="Q197" s="73" t="s">
        <v>132</v>
      </c>
      <c r="R197" s="63"/>
      <c r="S197" s="64" t="str">
        <f aca="false">IF(ISBLANK(A197),"",CONCATENATE($BC$5,"-",MID($BC$3,3,2),"-M_",A197))</f>
        <v>PTUR-21-M_5202100000122 8</v>
      </c>
      <c r="T197" s="65" t="e">
        <f aca="false">IF(ISBLANK(B197),"",VLOOKUP(B197,$BI$2:$BJ$5,2,FALSE()))</f>
        <v>#N/A</v>
      </c>
      <c r="U197" s="66" t="str">
        <f aca="false">IF(ISBLANK(Q197),"ES",Q197)</f>
        <v>ES</v>
      </c>
      <c r="V197" s="64" t="n">
        <f aca="false">IF(ISBLANK(K197),"2",VLOOKUP(K197,$BG$2:$BH$3,2,FALSE()))</f>
        <v>2</v>
      </c>
      <c r="W197" s="66" t="str">
        <f aca="false">IF(ISBLANK(R197),"Sin observaciones",R197)</f>
        <v>Sin observaciones</v>
      </c>
      <c r="X197" s="64" t="n">
        <f aca="false">IF(ISERROR(VLOOKUP(J197,$BG$2:$BH$3,2,FALSE())),"",VLOOKUP(J197,$BG$2:$BH$3,2,FALSE()))</f>
        <v>1</v>
      </c>
      <c r="Z197" s="67"/>
    </row>
    <row r="198" customFormat="false" ht="39.6" hidden="false" customHeight="false" outlineLevel="0" collapsed="false">
      <c r="A198" s="54" t="s">
        <v>725</v>
      </c>
      <c r="B198" s="54" t="s">
        <v>126</v>
      </c>
      <c r="C198" s="54" t="s">
        <v>726</v>
      </c>
      <c r="D198" s="55" t="n">
        <v>0.03</v>
      </c>
      <c r="E198" s="56" t="n">
        <v>171</v>
      </c>
      <c r="F198" s="57" t="n">
        <v>0</v>
      </c>
      <c r="G198" s="56" t="n">
        <v>171</v>
      </c>
      <c r="H198" s="56" t="n">
        <v>0</v>
      </c>
      <c r="I198" s="58" t="n">
        <v>44298</v>
      </c>
      <c r="J198" s="54" t="s">
        <v>128</v>
      </c>
      <c r="K198" s="59" t="s">
        <v>129</v>
      </c>
      <c r="L198" s="60"/>
      <c r="M198" s="61"/>
      <c r="N198" s="61"/>
      <c r="O198" s="54" t="s">
        <v>727</v>
      </c>
      <c r="P198" s="54" t="s">
        <v>728</v>
      </c>
      <c r="Q198" s="73" t="s">
        <v>132</v>
      </c>
      <c r="R198" s="63"/>
      <c r="S198" s="64" t="str">
        <f aca="false">IF(ISBLANK(A198),"",CONCATENATE($BC$5,"-",MID($BC$3,3,2),"-M_",A198))</f>
        <v>PTUR-21-M_5202100000107 0</v>
      </c>
      <c r="T198" s="65" t="e">
        <f aca="false">IF(ISBLANK(B198),"",VLOOKUP(B198,$BI$2:$BJ$5,2,FALSE()))</f>
        <v>#N/A</v>
      </c>
      <c r="U198" s="66" t="str">
        <f aca="false">IF(ISBLANK(Q198),"ES",Q198)</f>
        <v>ES</v>
      </c>
      <c r="V198" s="64" t="n">
        <f aca="false">IF(ISBLANK(K198),"2",VLOOKUP(K198,$BG$2:$BH$3,2,FALSE()))</f>
        <v>2</v>
      </c>
      <c r="W198" s="66" t="str">
        <f aca="false">IF(ISBLANK(R198),"Sin observaciones",R198)</f>
        <v>Sin observaciones</v>
      </c>
      <c r="X198" s="64" t="n">
        <f aca="false">IF(ISERROR(VLOOKUP(J198,$BG$2:$BH$3,2,FALSE())),"",VLOOKUP(J198,$BG$2:$BH$3,2,FALSE()))</f>
        <v>1</v>
      </c>
      <c r="Z198" s="67"/>
    </row>
    <row r="199" customFormat="false" ht="26.4" hidden="false" customHeight="false" outlineLevel="0" collapsed="false">
      <c r="A199" s="54" t="s">
        <v>729</v>
      </c>
      <c r="B199" s="54" t="s">
        <v>126</v>
      </c>
      <c r="C199" s="54" t="s">
        <v>730</v>
      </c>
      <c r="D199" s="55" t="n">
        <v>0.03</v>
      </c>
      <c r="E199" s="56" t="n">
        <v>170</v>
      </c>
      <c r="F199" s="57" t="n">
        <v>0</v>
      </c>
      <c r="G199" s="56" t="n">
        <v>170</v>
      </c>
      <c r="H199" s="56" t="n">
        <v>0</v>
      </c>
      <c r="I199" s="58" t="n">
        <v>44298</v>
      </c>
      <c r="J199" s="54" t="s">
        <v>128</v>
      </c>
      <c r="K199" s="59" t="s">
        <v>129</v>
      </c>
      <c r="L199" s="60"/>
      <c r="M199" s="61"/>
      <c r="N199" s="61"/>
      <c r="O199" s="54" t="s">
        <v>731</v>
      </c>
      <c r="P199" s="54" t="s">
        <v>732</v>
      </c>
      <c r="Q199" s="73" t="s">
        <v>132</v>
      </c>
      <c r="R199" s="63"/>
      <c r="S199" s="64" t="str">
        <f aca="false">IF(ISBLANK(A199),"",CONCATENATE($BC$5,"-",MID($BC$3,3,2),"-M_",A199))</f>
        <v>PTUR-21-M_5202100000104 5</v>
      </c>
      <c r="T199" s="65" t="e">
        <f aca="false">IF(ISBLANK(B199),"",VLOOKUP(B199,$BI$2:$BJ$5,2,FALSE()))</f>
        <v>#N/A</v>
      </c>
      <c r="U199" s="66" t="str">
        <f aca="false">IF(ISBLANK(Q199),"ES",Q199)</f>
        <v>ES</v>
      </c>
      <c r="V199" s="64" t="n">
        <f aca="false">IF(ISBLANK(K199),"2",VLOOKUP(K199,$BG$2:$BH$3,2,FALSE()))</f>
        <v>2</v>
      </c>
      <c r="W199" s="66" t="str">
        <f aca="false">IF(ISBLANK(R199),"Sin observaciones",R199)</f>
        <v>Sin observaciones</v>
      </c>
      <c r="X199" s="64" t="n">
        <f aca="false">IF(ISERROR(VLOOKUP(J199,$BG$2:$BH$3,2,FALSE())),"",VLOOKUP(J199,$BG$2:$BH$3,2,FALSE()))</f>
        <v>1</v>
      </c>
      <c r="Z199" s="67"/>
    </row>
    <row r="200" customFormat="false" ht="79.2" hidden="false" customHeight="false" outlineLevel="0" collapsed="false">
      <c r="A200" s="54" t="s">
        <v>733</v>
      </c>
      <c r="B200" s="54" t="s">
        <v>126</v>
      </c>
      <c r="C200" s="54" t="s">
        <v>734</v>
      </c>
      <c r="D200" s="55" t="n">
        <v>1</v>
      </c>
      <c r="E200" s="56" t="n">
        <v>330</v>
      </c>
      <c r="F200" s="57" t="n">
        <v>0</v>
      </c>
      <c r="G200" s="56" t="n">
        <v>330</v>
      </c>
      <c r="H200" s="56" t="n">
        <v>0</v>
      </c>
      <c r="I200" s="58" t="n">
        <v>44307</v>
      </c>
      <c r="J200" s="54" t="s">
        <v>128</v>
      </c>
      <c r="K200" s="59" t="s">
        <v>129</v>
      </c>
      <c r="L200" s="60"/>
      <c r="M200" s="61"/>
      <c r="N200" s="61"/>
      <c r="O200" s="54" t="s">
        <v>735</v>
      </c>
      <c r="P200" s="54" t="s">
        <v>736</v>
      </c>
      <c r="Q200" s="73" t="s">
        <v>132</v>
      </c>
      <c r="R200" s="63"/>
      <c r="S200" s="64" t="str">
        <f aca="false">IF(ISBLANK(A200),"",CONCATENATE($BC$5,"-",MID($BC$3,3,2),"-M_",A200))</f>
        <v>PTUR-21-M_5202100000120 6</v>
      </c>
      <c r="T200" s="65" t="e">
        <f aca="false">IF(ISBLANK(B200),"",VLOOKUP(B200,$BI$2:$BJ$5,2,FALSE()))</f>
        <v>#N/A</v>
      </c>
      <c r="U200" s="66" t="str">
        <f aca="false">IF(ISBLANK(Q200),"ES",Q200)</f>
        <v>ES</v>
      </c>
      <c r="V200" s="64" t="n">
        <f aca="false">IF(ISBLANK(K200),"2",VLOOKUP(K200,$BG$2:$BH$3,2,FALSE()))</f>
        <v>2</v>
      </c>
      <c r="W200" s="66" t="str">
        <f aca="false">IF(ISBLANK(R200),"Sin observaciones",R200)</f>
        <v>Sin observaciones</v>
      </c>
      <c r="X200" s="64" t="n">
        <f aca="false">IF(ISERROR(VLOOKUP(J200,$BG$2:$BH$3,2,FALSE())),"",VLOOKUP(J200,$BG$2:$BH$3,2,FALSE()))</f>
        <v>1</v>
      </c>
      <c r="Z200" s="67"/>
    </row>
    <row r="201" customFormat="false" ht="66" hidden="false" customHeight="false" outlineLevel="0" collapsed="false">
      <c r="A201" s="54" t="s">
        <v>737</v>
      </c>
      <c r="B201" s="54" t="s">
        <v>126</v>
      </c>
      <c r="C201" s="54" t="s">
        <v>738</v>
      </c>
      <c r="D201" s="55" t="n">
        <v>1</v>
      </c>
      <c r="E201" s="56" t="n">
        <v>390</v>
      </c>
      <c r="F201" s="57" t="n">
        <v>0</v>
      </c>
      <c r="G201" s="56" t="n">
        <v>390</v>
      </c>
      <c r="H201" s="56" t="n">
        <v>0</v>
      </c>
      <c r="I201" s="58" t="n">
        <v>44307</v>
      </c>
      <c r="J201" s="54" t="s">
        <v>128</v>
      </c>
      <c r="K201" s="59" t="s">
        <v>129</v>
      </c>
      <c r="L201" s="60"/>
      <c r="M201" s="61"/>
      <c r="N201" s="61"/>
      <c r="O201" s="54" t="s">
        <v>739</v>
      </c>
      <c r="P201" s="54" t="s">
        <v>740</v>
      </c>
      <c r="Q201" s="73" t="s">
        <v>132</v>
      </c>
      <c r="R201" s="63"/>
      <c r="S201" s="64" t="str">
        <f aca="false">IF(ISBLANK(A201),"",CONCATENATE($BC$5,"-",MID($BC$3,3,2),"-M_",A201))</f>
        <v>PTUR-21-M_5202100000125 9</v>
      </c>
      <c r="T201" s="65" t="e">
        <f aca="false">IF(ISBLANK(B201),"",VLOOKUP(B201,$BI$2:$BJ$5,2,FALSE()))</f>
        <v>#N/A</v>
      </c>
      <c r="U201" s="66" t="str">
        <f aca="false">IF(ISBLANK(Q201),"ES",Q201)</f>
        <v>ES</v>
      </c>
      <c r="V201" s="64" t="n">
        <f aca="false">IF(ISBLANK(K201),"2",VLOOKUP(K201,$BG$2:$BH$3,2,FALSE()))</f>
        <v>2</v>
      </c>
      <c r="W201" s="66" t="str">
        <f aca="false">IF(ISBLANK(R201),"Sin observaciones",R201)</f>
        <v>Sin observaciones</v>
      </c>
      <c r="X201" s="64" t="n">
        <f aca="false">IF(ISERROR(VLOOKUP(J201,$BG$2:$BH$3,2,FALSE())),"",VLOOKUP(J201,$BG$2:$BH$3,2,FALSE()))</f>
        <v>1</v>
      </c>
      <c r="Z201" s="67"/>
    </row>
    <row r="202" customFormat="false" ht="26.4" hidden="false" customHeight="false" outlineLevel="0" collapsed="false">
      <c r="A202" s="54" t="s">
        <v>741</v>
      </c>
      <c r="B202" s="54" t="s">
        <v>126</v>
      </c>
      <c r="C202" s="54" t="s">
        <v>742</v>
      </c>
      <c r="D202" s="55" t="n">
        <v>0.03</v>
      </c>
      <c r="E202" s="56" t="n">
        <v>15</v>
      </c>
      <c r="F202" s="57" t="n">
        <v>0</v>
      </c>
      <c r="G202" s="56" t="n">
        <v>15</v>
      </c>
      <c r="H202" s="56" t="n">
        <v>0</v>
      </c>
      <c r="I202" s="58" t="n">
        <v>44278</v>
      </c>
      <c r="J202" s="54" t="s">
        <v>128</v>
      </c>
      <c r="K202" s="59" t="s">
        <v>129</v>
      </c>
      <c r="L202" s="60"/>
      <c r="M202" s="61"/>
      <c r="N202" s="61"/>
      <c r="O202" s="54" t="s">
        <v>743</v>
      </c>
      <c r="P202" s="54" t="s">
        <v>744</v>
      </c>
      <c r="Q202" s="73" t="s">
        <v>132</v>
      </c>
      <c r="R202" s="63"/>
      <c r="S202" s="64" t="str">
        <f aca="false">IF(ISBLANK(A202),"",CONCATENATE($BC$5,"-",MID($BC$3,3,2),"-M_",A202))</f>
        <v>PTUR-21-M_52021000000965</v>
      </c>
      <c r="T202" s="65" t="e">
        <f aca="false">IF(ISBLANK(B202),"",VLOOKUP(B202,$BI$2:$BJ$5,2,FALSE()))</f>
        <v>#N/A</v>
      </c>
      <c r="U202" s="66" t="str">
        <f aca="false">IF(ISBLANK(Q202),"ES",Q202)</f>
        <v>ES</v>
      </c>
      <c r="V202" s="64" t="n">
        <f aca="false">IF(ISBLANK(K202),"2",VLOOKUP(K202,$BG$2:$BH$3,2,FALSE()))</f>
        <v>2</v>
      </c>
      <c r="W202" s="66" t="str">
        <f aca="false">IF(ISBLANK(R202),"Sin observaciones",R202)</f>
        <v>Sin observaciones</v>
      </c>
      <c r="X202" s="64" t="n">
        <f aca="false">IF(ISERROR(VLOOKUP(J202,$BG$2:$BH$3,2,FALSE())),"",VLOOKUP(J202,$BG$2:$BH$3,2,FALSE()))</f>
        <v>1</v>
      </c>
      <c r="Z202" s="67"/>
    </row>
    <row r="203" customFormat="false" ht="79.2" hidden="false" customHeight="false" outlineLevel="0" collapsed="false">
      <c r="A203" s="54" t="s">
        <v>745</v>
      </c>
      <c r="B203" s="54" t="s">
        <v>126</v>
      </c>
      <c r="C203" s="54" t="s">
        <v>746</v>
      </c>
      <c r="D203" s="55" t="n">
        <v>1</v>
      </c>
      <c r="E203" s="56" t="n">
        <v>2600</v>
      </c>
      <c r="F203" s="57" t="n">
        <v>0</v>
      </c>
      <c r="G203" s="56" t="n">
        <v>2600</v>
      </c>
      <c r="H203" s="56" t="n">
        <v>0</v>
      </c>
      <c r="I203" s="58" t="n">
        <v>44244</v>
      </c>
      <c r="J203" s="54" t="s">
        <v>128</v>
      </c>
      <c r="K203" s="59" t="s">
        <v>129</v>
      </c>
      <c r="L203" s="60"/>
      <c r="M203" s="61"/>
      <c r="N203" s="61"/>
      <c r="O203" s="54" t="s">
        <v>747</v>
      </c>
      <c r="P203" s="54" t="s">
        <v>748</v>
      </c>
      <c r="Q203" s="73" t="s">
        <v>132</v>
      </c>
      <c r="R203" s="63"/>
      <c r="S203" s="64" t="str">
        <f aca="false">IF(ISBLANK(A203),"",CONCATENATE($BC$5,"-",MID($BC$3,3,2),"-M_",A203))</f>
        <v>PTUR-21-M_52021000000347</v>
      </c>
      <c r="T203" s="65" t="e">
        <f aca="false">IF(ISBLANK(B203),"",VLOOKUP(B203,$BI$2:$BJ$5,2,FALSE()))</f>
        <v>#N/A</v>
      </c>
      <c r="U203" s="66" t="str">
        <f aca="false">IF(ISBLANK(Q203),"ES",Q203)</f>
        <v>ES</v>
      </c>
      <c r="V203" s="64" t="n">
        <f aca="false">IF(ISBLANK(K203),"2",VLOOKUP(K203,$BG$2:$BH$3,2,FALSE()))</f>
        <v>2</v>
      </c>
      <c r="W203" s="66" t="str">
        <f aca="false">IF(ISBLANK(R203),"Sin observaciones",R203)</f>
        <v>Sin observaciones</v>
      </c>
      <c r="X203" s="64" t="n">
        <f aca="false">IF(ISERROR(VLOOKUP(J203,$BG$2:$BH$3,2,FALSE())),"",VLOOKUP(J203,$BG$2:$BH$3,2,FALSE()))</f>
        <v>1</v>
      </c>
      <c r="Z203" s="67"/>
    </row>
    <row r="204" customFormat="false" ht="52.8" hidden="false" customHeight="false" outlineLevel="0" collapsed="false">
      <c r="A204" s="54" t="s">
        <v>749</v>
      </c>
      <c r="B204" s="78" t="s">
        <v>139</v>
      </c>
      <c r="C204" s="54" t="s">
        <v>750</v>
      </c>
      <c r="D204" s="57" t="n">
        <v>0.03</v>
      </c>
      <c r="E204" s="56" t="n">
        <v>106.46</v>
      </c>
      <c r="F204" s="57" t="n">
        <v>6.96</v>
      </c>
      <c r="G204" s="56" t="n">
        <v>106.46</v>
      </c>
      <c r="H204" s="56" t="n">
        <v>6.96</v>
      </c>
      <c r="I204" s="58" t="n">
        <v>44328</v>
      </c>
      <c r="J204" s="54" t="s">
        <v>128</v>
      </c>
      <c r="K204" s="59" t="s">
        <v>129</v>
      </c>
      <c r="L204" s="60"/>
      <c r="M204" s="61"/>
      <c r="N204" s="61"/>
      <c r="O204" s="56" t="s">
        <v>751</v>
      </c>
      <c r="P204" s="56" t="s">
        <v>752</v>
      </c>
      <c r="Q204" s="60" t="s">
        <v>132</v>
      </c>
      <c r="R204" s="63"/>
      <c r="S204" s="64" t="str">
        <f aca="false">IF(ISBLANK(A204),"",CONCATENATE($BC$5,"-",MID($BC$3,3,2),"-M_",A204))</f>
        <v>PTUR-21-M_52021000001555</v>
      </c>
      <c r="T204" s="65" t="str">
        <f aca="false">IF(ISBLANK(B204),"",VLOOKUP(B204,$BI$2:$BJ$5,2,FALSE()))</f>
        <v>E</v>
      </c>
      <c r="U204" s="66" t="str">
        <f aca="false">IF(ISBLANK(Q204),"ES",Q204)</f>
        <v>ES</v>
      </c>
      <c r="V204" s="64" t="n">
        <f aca="false">IF(ISBLANK(K204),"2",VLOOKUP(K204,$BG$2:$BH$3,2,FALSE()))</f>
        <v>2</v>
      </c>
      <c r="W204" s="66" t="str">
        <f aca="false">IF(ISBLANK(R204),"Sin observaciones",R204)</f>
        <v>Sin observaciones</v>
      </c>
      <c r="X204" s="64" t="n">
        <f aca="false">IF(ISERROR(VLOOKUP(J204,$BG$2:$BH$3,2,FALSE())),"",VLOOKUP(J204,$BG$2:$BH$3,2,FALSE()))</f>
        <v>1</v>
      </c>
      <c r="Z204" s="67"/>
    </row>
    <row r="205" customFormat="false" ht="39.6" hidden="false" customHeight="false" outlineLevel="0" collapsed="false">
      <c r="A205" s="54" t="s">
        <v>753</v>
      </c>
      <c r="B205" s="78" t="s">
        <v>139</v>
      </c>
      <c r="C205" s="54" t="s">
        <v>754</v>
      </c>
      <c r="D205" s="57" t="n">
        <v>0.03</v>
      </c>
      <c r="E205" s="56" t="n">
        <v>87.27</v>
      </c>
      <c r="F205" s="57" t="n">
        <v>5.71</v>
      </c>
      <c r="G205" s="56" t="n">
        <v>87.27</v>
      </c>
      <c r="H205" s="56" t="n">
        <v>5.71</v>
      </c>
      <c r="I205" s="58" t="n">
        <v>44328</v>
      </c>
      <c r="J205" s="54" t="s">
        <v>128</v>
      </c>
      <c r="K205" s="59" t="s">
        <v>129</v>
      </c>
      <c r="L205" s="60"/>
      <c r="M205" s="61"/>
      <c r="N205" s="61"/>
      <c r="O205" s="56" t="s">
        <v>751</v>
      </c>
      <c r="P205" s="56" t="s">
        <v>752</v>
      </c>
      <c r="Q205" s="60" t="s">
        <v>132</v>
      </c>
      <c r="R205" s="63"/>
      <c r="S205" s="64" t="str">
        <f aca="false">IF(ISBLANK(A205),"",CONCATENATE($BC$5,"-",MID($BC$3,3,2),"-M_",A205))</f>
        <v>PTUR-21-M_52021000001565</v>
      </c>
      <c r="T205" s="65" t="str">
        <f aca="false">IF(ISBLANK(B205),"",VLOOKUP(B205,$BI$2:$BJ$5,2,FALSE()))</f>
        <v>E</v>
      </c>
      <c r="U205" s="66" t="str">
        <f aca="false">IF(ISBLANK(Q205),"ES",Q205)</f>
        <v>ES</v>
      </c>
      <c r="V205" s="64" t="n">
        <f aca="false">IF(ISBLANK(K205),"2",VLOOKUP(K205,$BG$2:$BH$3,2,FALSE()))</f>
        <v>2</v>
      </c>
      <c r="W205" s="66" t="str">
        <f aca="false">IF(ISBLANK(R205),"Sin observaciones",R205)</f>
        <v>Sin observaciones</v>
      </c>
      <c r="X205" s="64" t="n">
        <f aca="false">IF(ISERROR(VLOOKUP(J205,$BG$2:$BH$3,2,FALSE())),"",VLOOKUP(J205,$BG$2:$BH$3,2,FALSE()))</f>
        <v>1</v>
      </c>
      <c r="Z205" s="67"/>
    </row>
    <row r="206" customFormat="false" ht="52.8" hidden="false" customHeight="false" outlineLevel="0" collapsed="false">
      <c r="A206" s="54" t="s">
        <v>755</v>
      </c>
      <c r="B206" s="78" t="s">
        <v>139</v>
      </c>
      <c r="C206" s="54" t="s">
        <v>756</v>
      </c>
      <c r="D206" s="57" t="n">
        <v>0.03</v>
      </c>
      <c r="E206" s="56" t="n">
        <v>67.3</v>
      </c>
      <c r="F206" s="57" t="n">
        <v>4.4</v>
      </c>
      <c r="G206" s="56" t="n">
        <v>67.3</v>
      </c>
      <c r="H206" s="56" t="n">
        <v>4.4</v>
      </c>
      <c r="I206" s="58" t="n">
        <v>44328</v>
      </c>
      <c r="J206" s="54" t="s">
        <v>128</v>
      </c>
      <c r="K206" s="59" t="s">
        <v>129</v>
      </c>
      <c r="L206" s="60"/>
      <c r="M206" s="61"/>
      <c r="N206" s="61"/>
      <c r="O206" s="56" t="s">
        <v>751</v>
      </c>
      <c r="P206" s="56" t="s">
        <v>752</v>
      </c>
      <c r="Q206" s="60" t="s">
        <v>132</v>
      </c>
      <c r="R206" s="63"/>
      <c r="S206" s="64" t="str">
        <f aca="false">IF(ISBLANK(A206),"",CONCATENATE($BC$5,"-",MID($BC$3,3,2),"-M_",A206))</f>
        <v>PTUR-21-M_52021000001566</v>
      </c>
      <c r="T206" s="65" t="str">
        <f aca="false">IF(ISBLANK(B206),"",VLOOKUP(B206,$BI$2:$BJ$5,2,FALSE()))</f>
        <v>E</v>
      </c>
      <c r="U206" s="66" t="str">
        <f aca="false">IF(ISBLANK(Q206),"ES",Q206)</f>
        <v>ES</v>
      </c>
      <c r="V206" s="64" t="n">
        <f aca="false">IF(ISBLANK(K206),"2",VLOOKUP(K206,$BG$2:$BH$3,2,FALSE()))</f>
        <v>2</v>
      </c>
      <c r="W206" s="66" t="str">
        <f aca="false">IF(ISBLANK(R206),"Sin observaciones",R206)</f>
        <v>Sin observaciones</v>
      </c>
      <c r="X206" s="64" t="n">
        <f aca="false">IF(ISERROR(VLOOKUP(J206,$BG$2:$BH$3,2,FALSE())),"",VLOOKUP(J206,$BG$2:$BH$3,2,FALSE()))</f>
        <v>1</v>
      </c>
      <c r="Z206" s="67"/>
    </row>
    <row r="207" customFormat="false" ht="39.6" hidden="false" customHeight="false" outlineLevel="0" collapsed="false">
      <c r="A207" s="54" t="s">
        <v>757</v>
      </c>
      <c r="B207" s="78" t="s">
        <v>139</v>
      </c>
      <c r="C207" s="54" t="s">
        <v>758</v>
      </c>
      <c r="D207" s="57" t="n">
        <v>0.03</v>
      </c>
      <c r="E207" s="56" t="n">
        <v>386.37</v>
      </c>
      <c r="F207" s="57" t="n">
        <v>25.27</v>
      </c>
      <c r="G207" s="56" t="n">
        <v>386.37</v>
      </c>
      <c r="H207" s="56" t="n">
        <v>25.27</v>
      </c>
      <c r="I207" s="58" t="n">
        <v>44349</v>
      </c>
      <c r="J207" s="54" t="s">
        <v>128</v>
      </c>
      <c r="K207" s="59" t="s">
        <v>129</v>
      </c>
      <c r="L207" s="60"/>
      <c r="M207" s="61"/>
      <c r="N207" s="61"/>
      <c r="O207" s="56" t="s">
        <v>751</v>
      </c>
      <c r="P207" s="56" t="s">
        <v>752</v>
      </c>
      <c r="Q207" s="60" t="s">
        <v>132</v>
      </c>
      <c r="R207" s="63"/>
      <c r="S207" s="64" t="str">
        <f aca="false">IF(ISBLANK(A207),"",CONCATENATE($BC$5,"-",MID($BC$3,3,2),"-M_",A207))</f>
        <v>PTUR-21-M_52021000001853</v>
      </c>
      <c r="T207" s="65" t="str">
        <f aca="false">IF(ISBLANK(B207),"",VLOOKUP(B207,$BI$2:$BJ$5,2,FALSE()))</f>
        <v>E</v>
      </c>
      <c r="U207" s="66" t="str">
        <f aca="false">IF(ISBLANK(Q207),"ES",Q207)</f>
        <v>ES</v>
      </c>
      <c r="V207" s="64" t="n">
        <f aca="false">IF(ISBLANK(K207),"2",VLOOKUP(K207,$BG$2:$BH$3,2,FALSE()))</f>
        <v>2</v>
      </c>
      <c r="W207" s="66" t="str">
        <f aca="false">IF(ISBLANK(R207),"Sin observaciones",R207)</f>
        <v>Sin observaciones</v>
      </c>
      <c r="X207" s="64" t="n">
        <f aca="false">IF(ISERROR(VLOOKUP(J207,$BG$2:$BH$3,2,FALSE())),"",VLOOKUP(J207,$BG$2:$BH$3,2,FALSE()))</f>
        <v>1</v>
      </c>
      <c r="Z207" s="67"/>
    </row>
    <row r="208" customFormat="false" ht="132" hidden="false" customHeight="false" outlineLevel="0" collapsed="false">
      <c r="A208" s="54" t="s">
        <v>759</v>
      </c>
      <c r="B208" s="78" t="s">
        <v>139</v>
      </c>
      <c r="C208" s="54" t="s">
        <v>760</v>
      </c>
      <c r="D208" s="57" t="n">
        <v>0.03</v>
      </c>
      <c r="E208" s="56" t="n">
        <v>774.4</v>
      </c>
      <c r="F208" s="57" t="n">
        <v>134.4</v>
      </c>
      <c r="G208" s="56" t="n">
        <v>774.4</v>
      </c>
      <c r="H208" s="56" t="n">
        <v>134.4</v>
      </c>
      <c r="I208" s="58" t="n">
        <v>44344</v>
      </c>
      <c r="J208" s="54" t="s">
        <v>128</v>
      </c>
      <c r="K208" s="59" t="s">
        <v>129</v>
      </c>
      <c r="L208" s="60"/>
      <c r="M208" s="61"/>
      <c r="N208" s="61"/>
      <c r="O208" s="56" t="s">
        <v>761</v>
      </c>
      <c r="P208" s="56" t="s">
        <v>762</v>
      </c>
      <c r="Q208" s="60" t="s">
        <v>132</v>
      </c>
      <c r="R208" s="63"/>
      <c r="S208" s="64" t="str">
        <f aca="false">IF(ISBLANK(A208),"",CONCATENATE($BC$5,"-",MID($BC$3,3,2),"-M_",A208))</f>
        <v>PTUR-21-M_52021000001803</v>
      </c>
      <c r="T208" s="65" t="str">
        <f aca="false">IF(ISBLANK(B208),"",VLOOKUP(B208,$BI$2:$BJ$5,2,FALSE()))</f>
        <v>E</v>
      </c>
      <c r="U208" s="66" t="str">
        <f aca="false">IF(ISBLANK(Q208),"ES",Q208)</f>
        <v>ES</v>
      </c>
      <c r="V208" s="64" t="n">
        <f aca="false">IF(ISBLANK(K208),"2",VLOOKUP(K208,$BG$2:$BH$3,2,FALSE()))</f>
        <v>2</v>
      </c>
      <c r="W208" s="66" t="str">
        <f aca="false">IF(ISBLANK(R208),"Sin observaciones",R208)</f>
        <v>Sin observaciones</v>
      </c>
      <c r="X208" s="64" t="n">
        <f aca="false">IF(ISERROR(VLOOKUP(J208,$BG$2:$BH$3,2,FALSE())),"",VLOOKUP(J208,$BG$2:$BH$3,2,FALSE()))</f>
        <v>1</v>
      </c>
      <c r="Z208" s="67"/>
    </row>
    <row r="209" customFormat="false" ht="26.4" hidden="false" customHeight="false" outlineLevel="0" collapsed="false">
      <c r="A209" s="54" t="s">
        <v>763</v>
      </c>
      <c r="B209" s="78" t="s">
        <v>139</v>
      </c>
      <c r="C209" s="54" t="s">
        <v>141</v>
      </c>
      <c r="D209" s="57" t="n">
        <v>1</v>
      </c>
      <c r="E209" s="56" t="n">
        <v>1410</v>
      </c>
      <c r="F209" s="57" t="n">
        <v>0</v>
      </c>
      <c r="G209" s="56" t="n">
        <v>1410</v>
      </c>
      <c r="H209" s="56" t="n">
        <v>0</v>
      </c>
      <c r="I209" s="58" t="n">
        <v>44307</v>
      </c>
      <c r="J209" s="54" t="s">
        <v>128</v>
      </c>
      <c r="K209" s="59" t="s">
        <v>129</v>
      </c>
      <c r="L209" s="60"/>
      <c r="M209" s="61"/>
      <c r="N209" s="61"/>
      <c r="O209" s="56" t="s">
        <v>130</v>
      </c>
      <c r="P209" s="56" t="s">
        <v>131</v>
      </c>
      <c r="Q209" s="60" t="s">
        <v>132</v>
      </c>
      <c r="R209" s="63"/>
      <c r="S209" s="64" t="str">
        <f aca="false">IF(ISBLANK(A209),"",CONCATENATE($BC$5,"-",MID($BC$3,3,2),"-M_",A209))</f>
        <v>PTUR-21-M_52021000001205</v>
      </c>
      <c r="T209" s="65" t="str">
        <f aca="false">IF(ISBLANK(B209),"",VLOOKUP(B209,$BI$2:$BJ$5,2,FALSE()))</f>
        <v>E</v>
      </c>
      <c r="U209" s="66" t="str">
        <f aca="false">IF(ISBLANK(Q209),"ES",Q209)</f>
        <v>ES</v>
      </c>
      <c r="V209" s="64" t="n">
        <f aca="false">IF(ISBLANK(K209),"2",VLOOKUP(K209,$BG$2:$BH$3,2,FALSE()))</f>
        <v>2</v>
      </c>
      <c r="W209" s="66" t="str">
        <f aca="false">IF(ISBLANK(R209),"Sin observaciones",R209)</f>
        <v>Sin observaciones</v>
      </c>
      <c r="X209" s="64" t="n">
        <f aca="false">IF(ISERROR(VLOOKUP(J209,$BG$2:$BH$3,2,FALSE())),"",VLOOKUP(J209,$BG$2:$BH$3,2,FALSE()))</f>
        <v>1</v>
      </c>
      <c r="Z209" s="67"/>
    </row>
    <row r="210" customFormat="false" ht="26.4" hidden="false" customHeight="false" outlineLevel="0" collapsed="false">
      <c r="A210" s="54" t="s">
        <v>764</v>
      </c>
      <c r="B210" s="78" t="s">
        <v>139</v>
      </c>
      <c r="C210" s="54" t="s">
        <v>765</v>
      </c>
      <c r="D210" s="57" t="n">
        <v>1</v>
      </c>
      <c r="E210" s="56" t="n">
        <v>1020</v>
      </c>
      <c r="F210" s="57" t="n">
        <v>0</v>
      </c>
      <c r="G210" s="56" t="n">
        <v>1020</v>
      </c>
      <c r="H210" s="56" t="n">
        <v>0</v>
      </c>
      <c r="I210" s="58" t="n">
        <v>44340</v>
      </c>
      <c r="J210" s="54" t="s">
        <v>128</v>
      </c>
      <c r="K210" s="59" t="s">
        <v>129</v>
      </c>
      <c r="L210" s="60"/>
      <c r="M210" s="61"/>
      <c r="N210" s="61"/>
      <c r="O210" s="56" t="s">
        <v>130</v>
      </c>
      <c r="P210" s="56" t="s">
        <v>131</v>
      </c>
      <c r="Q210" s="60" t="s">
        <v>132</v>
      </c>
      <c r="R210" s="63"/>
      <c r="S210" s="64" t="str">
        <f aca="false">IF(ISBLANK(A210),"",CONCATENATE($BC$5,"-",MID($BC$3,3,2),"-M_",A210))</f>
        <v>PTUR-21-M_52021000001633</v>
      </c>
      <c r="T210" s="65" t="str">
        <f aca="false">IF(ISBLANK(B210),"",VLOOKUP(B210,$BI$2:$BJ$5,2,FALSE()))</f>
        <v>E</v>
      </c>
      <c r="U210" s="66" t="str">
        <f aca="false">IF(ISBLANK(Q210),"ES",Q210)</f>
        <v>ES</v>
      </c>
      <c r="V210" s="64" t="n">
        <f aca="false">IF(ISBLANK(K210),"2",VLOOKUP(K210,$BG$2:$BH$3,2,FALSE()))</f>
        <v>2</v>
      </c>
      <c r="W210" s="66" t="str">
        <f aca="false">IF(ISBLANK(R210),"Sin observaciones",R210)</f>
        <v>Sin observaciones</v>
      </c>
      <c r="X210" s="64" t="n">
        <f aca="false">IF(ISERROR(VLOOKUP(J210,$BG$2:$BH$3,2,FALSE())),"",VLOOKUP(J210,$BG$2:$BH$3,2,FALSE()))</f>
        <v>1</v>
      </c>
      <c r="Z210" s="67"/>
    </row>
    <row r="211" customFormat="false" ht="26.4" hidden="false" customHeight="false" outlineLevel="0" collapsed="false">
      <c r="A211" s="54" t="s">
        <v>766</v>
      </c>
      <c r="B211" s="78" t="s">
        <v>139</v>
      </c>
      <c r="C211" s="54" t="s">
        <v>767</v>
      </c>
      <c r="D211" s="57" t="n">
        <v>1</v>
      </c>
      <c r="E211" s="56" t="n">
        <v>1380</v>
      </c>
      <c r="F211" s="57" t="n">
        <v>0</v>
      </c>
      <c r="G211" s="56" t="n">
        <v>1380</v>
      </c>
      <c r="H211" s="56" t="n">
        <v>0</v>
      </c>
      <c r="I211" s="58" t="n">
        <v>44369</v>
      </c>
      <c r="J211" s="54" t="s">
        <v>128</v>
      </c>
      <c r="K211" s="59" t="s">
        <v>129</v>
      </c>
      <c r="L211" s="60"/>
      <c r="M211" s="61"/>
      <c r="N211" s="61"/>
      <c r="O211" s="56" t="s">
        <v>130</v>
      </c>
      <c r="P211" s="56" t="s">
        <v>131</v>
      </c>
      <c r="Q211" s="60" t="s">
        <v>132</v>
      </c>
      <c r="R211" s="63"/>
      <c r="S211" s="64" t="str">
        <f aca="false">IF(ISBLANK(A211),"",CONCATENATE($BC$5,"-",MID($BC$3,3,2),"-M_",A211))</f>
        <v>PTUR-21-M_52021000002092</v>
      </c>
      <c r="T211" s="65" t="str">
        <f aca="false">IF(ISBLANK(B211),"",VLOOKUP(B211,$BI$2:$BJ$5,2,FALSE()))</f>
        <v>E</v>
      </c>
      <c r="U211" s="66" t="str">
        <f aca="false">IF(ISBLANK(Q211),"ES",Q211)</f>
        <v>ES</v>
      </c>
      <c r="V211" s="64" t="n">
        <f aca="false">IF(ISBLANK(K211),"2",VLOOKUP(K211,$BG$2:$BH$3,2,FALSE()))</f>
        <v>2</v>
      </c>
      <c r="W211" s="66" t="str">
        <f aca="false">IF(ISBLANK(R211),"Sin observaciones",R211)</f>
        <v>Sin observaciones</v>
      </c>
      <c r="X211" s="64" t="n">
        <f aca="false">IF(ISERROR(VLOOKUP(J211,$BG$2:$BH$3,2,FALSE())),"",VLOOKUP(J211,$BG$2:$BH$3,2,FALSE()))</f>
        <v>1</v>
      </c>
      <c r="Z211" s="67"/>
    </row>
    <row r="212" customFormat="false" ht="145.2" hidden="false" customHeight="false" outlineLevel="0" collapsed="false">
      <c r="A212" s="54" t="s">
        <v>768</v>
      </c>
      <c r="B212" s="78" t="s">
        <v>139</v>
      </c>
      <c r="C212" s="54" t="s">
        <v>769</v>
      </c>
      <c r="D212" s="57" t="n">
        <v>0.5</v>
      </c>
      <c r="E212" s="56" t="n">
        <v>3780</v>
      </c>
      <c r="F212" s="57" t="n">
        <v>0</v>
      </c>
      <c r="G212" s="56" t="n">
        <v>3780</v>
      </c>
      <c r="H212" s="56" t="n">
        <v>0</v>
      </c>
      <c r="I212" s="58" t="n">
        <v>44344</v>
      </c>
      <c r="J212" s="54" t="s">
        <v>128</v>
      </c>
      <c r="K212" s="59" t="s">
        <v>129</v>
      </c>
      <c r="L212" s="60"/>
      <c r="M212" s="61"/>
      <c r="N212" s="61"/>
      <c r="O212" s="56" t="s">
        <v>770</v>
      </c>
      <c r="P212" s="56" t="s">
        <v>771</v>
      </c>
      <c r="Q212" s="60" t="s">
        <v>284</v>
      </c>
      <c r="R212" s="63"/>
      <c r="S212" s="64" t="str">
        <f aca="false">IF(ISBLANK(A212),"",CONCATENATE($BC$5,"-",MID($BC$3,3,2),"-M_",A212))</f>
        <v>PTUR-21-M_52021000001801</v>
      </c>
      <c r="T212" s="65" t="str">
        <f aca="false">IF(ISBLANK(B212),"",VLOOKUP(B212,$BI$2:$BJ$5,2,FALSE()))</f>
        <v>E</v>
      </c>
      <c r="U212" s="66" t="str">
        <f aca="false">IF(ISBLANK(Q212),"ES",Q212)</f>
        <v>GB</v>
      </c>
      <c r="V212" s="64" t="n">
        <f aca="false">IF(ISBLANK(K212),"2",VLOOKUP(K212,$BG$2:$BH$3,2,FALSE()))</f>
        <v>2</v>
      </c>
      <c r="W212" s="66" t="str">
        <f aca="false">IF(ISBLANK(R212),"Sin observaciones",R212)</f>
        <v>Sin observaciones</v>
      </c>
      <c r="X212" s="64" t="n">
        <f aca="false">IF(ISERROR(VLOOKUP(J212,$BG$2:$BH$3,2,FALSE())),"",VLOOKUP(J212,$BG$2:$BH$3,2,FALSE()))</f>
        <v>1</v>
      </c>
      <c r="Z212" s="67"/>
    </row>
    <row r="213" customFormat="false" ht="17.4" hidden="false" customHeight="false" outlineLevel="0" collapsed="false">
      <c r="A213" s="54" t="s">
        <v>772</v>
      </c>
      <c r="B213" s="78" t="s">
        <v>139</v>
      </c>
      <c r="C213" s="54" t="s">
        <v>773</v>
      </c>
      <c r="D213" s="57" t="n">
        <v>3</v>
      </c>
      <c r="E213" s="56" t="n">
        <v>1452</v>
      </c>
      <c r="F213" s="57" t="n">
        <v>252</v>
      </c>
      <c r="G213" s="56" t="n">
        <v>1452</v>
      </c>
      <c r="H213" s="56" t="n">
        <v>252</v>
      </c>
      <c r="I213" s="58" t="n">
        <v>44316</v>
      </c>
      <c r="J213" s="54" t="s">
        <v>128</v>
      </c>
      <c r="K213" s="59" t="s">
        <v>129</v>
      </c>
      <c r="L213" s="60"/>
      <c r="M213" s="61"/>
      <c r="N213" s="61"/>
      <c r="O213" s="56" t="s">
        <v>774</v>
      </c>
      <c r="P213" s="56" t="s">
        <v>775</v>
      </c>
      <c r="Q213" s="60" t="s">
        <v>132</v>
      </c>
      <c r="R213" s="63"/>
      <c r="S213" s="64" t="str">
        <f aca="false">IF(ISBLANK(A213),"",CONCATENATE($BC$5,"-",MID($BC$3,3,2),"-M_",A213))</f>
        <v>PTUR-21-M_52021000001408</v>
      </c>
      <c r="T213" s="65" t="str">
        <f aca="false">IF(ISBLANK(B213),"",VLOOKUP(B213,$BI$2:$BJ$5,2,FALSE()))</f>
        <v>E</v>
      </c>
      <c r="U213" s="66" t="str">
        <f aca="false">IF(ISBLANK(Q213),"ES",Q213)</f>
        <v>ES</v>
      </c>
      <c r="V213" s="64" t="n">
        <f aca="false">IF(ISBLANK(K213),"2",VLOOKUP(K213,$BG$2:$BH$3,2,FALSE()))</f>
        <v>2</v>
      </c>
      <c r="W213" s="66" t="str">
        <f aca="false">IF(ISBLANK(R213),"Sin observaciones",R213)</f>
        <v>Sin observaciones</v>
      </c>
      <c r="X213" s="64" t="n">
        <f aca="false">IF(ISERROR(VLOOKUP(J213,$BG$2:$BH$3,2,FALSE())),"",VLOOKUP(J213,$BG$2:$BH$3,2,FALSE()))</f>
        <v>1</v>
      </c>
      <c r="Z213" s="67"/>
    </row>
    <row r="214" customFormat="false" ht="79.2" hidden="false" customHeight="false" outlineLevel="0" collapsed="false">
      <c r="A214" s="54" t="s">
        <v>776</v>
      </c>
      <c r="B214" s="78" t="s">
        <v>139</v>
      </c>
      <c r="C214" s="54" t="s">
        <v>777</v>
      </c>
      <c r="D214" s="57" t="n">
        <v>0.3</v>
      </c>
      <c r="E214" s="56" t="n">
        <v>5000</v>
      </c>
      <c r="F214" s="57" t="n">
        <v>0</v>
      </c>
      <c r="G214" s="56" t="n">
        <v>5000</v>
      </c>
      <c r="H214" s="56" t="n">
        <v>0</v>
      </c>
      <c r="I214" s="58" t="n">
        <v>44340</v>
      </c>
      <c r="J214" s="54" t="s">
        <v>128</v>
      </c>
      <c r="K214" s="59" t="s">
        <v>129</v>
      </c>
      <c r="L214" s="60"/>
      <c r="M214" s="61"/>
      <c r="N214" s="61"/>
      <c r="O214" s="56" t="s">
        <v>778</v>
      </c>
      <c r="P214" s="56" t="s">
        <v>779</v>
      </c>
      <c r="Q214" s="60" t="s">
        <v>267</v>
      </c>
      <c r="R214" s="63"/>
      <c r="S214" s="64" t="str">
        <f aca="false">IF(ISBLANK(A214),"",CONCATENATE($BC$5,"-",MID($BC$3,3,2),"-M_",A214))</f>
        <v>PTUR-21-M_52021000001676</v>
      </c>
      <c r="T214" s="65" t="str">
        <f aca="false">IF(ISBLANK(B214),"",VLOOKUP(B214,$BI$2:$BJ$5,2,FALSE()))</f>
        <v>E</v>
      </c>
      <c r="U214" s="66" t="str">
        <f aca="false">IF(ISBLANK(Q214),"ES",Q214)</f>
        <v>IT</v>
      </c>
      <c r="V214" s="64" t="n">
        <f aca="false">IF(ISBLANK(K214),"2",VLOOKUP(K214,$BG$2:$BH$3,2,FALSE()))</f>
        <v>2</v>
      </c>
      <c r="W214" s="66" t="str">
        <f aca="false">IF(ISBLANK(R214),"Sin observaciones",R214)</f>
        <v>Sin observaciones</v>
      </c>
      <c r="X214" s="64" t="n">
        <f aca="false">IF(ISERROR(VLOOKUP(J214,$BG$2:$BH$3,2,FALSE())),"",VLOOKUP(J214,$BG$2:$BH$3,2,FALSE()))</f>
        <v>1</v>
      </c>
      <c r="Z214" s="67"/>
    </row>
    <row r="215" customFormat="false" ht="66" hidden="false" customHeight="false" outlineLevel="0" collapsed="false">
      <c r="A215" s="54" t="n">
        <v>52021000001080</v>
      </c>
      <c r="B215" s="78" t="s">
        <v>139</v>
      </c>
      <c r="C215" s="54" t="s">
        <v>145</v>
      </c>
      <c r="D215" s="57" t="n">
        <v>1</v>
      </c>
      <c r="E215" s="56" t="n">
        <v>1605</v>
      </c>
      <c r="F215" s="57" t="n">
        <v>105</v>
      </c>
      <c r="G215" s="56" t="n">
        <v>1605</v>
      </c>
      <c r="H215" s="56" t="n">
        <v>105</v>
      </c>
      <c r="I215" s="58" t="n">
        <v>44298</v>
      </c>
      <c r="J215" s="54" t="s">
        <v>128</v>
      </c>
      <c r="K215" s="59" t="s">
        <v>129</v>
      </c>
      <c r="L215" s="60"/>
      <c r="M215" s="61"/>
      <c r="N215" s="61"/>
      <c r="O215" s="56" t="s">
        <v>146</v>
      </c>
      <c r="P215" s="56" t="s">
        <v>147</v>
      </c>
      <c r="Q215" s="60" t="s">
        <v>132</v>
      </c>
      <c r="R215" s="63"/>
      <c r="S215" s="64" t="str">
        <f aca="false">IF(ISBLANK(A215),"",CONCATENATE($BC$5,"-",MID($BC$3,3,2),"-M_",A215))</f>
        <v>PTUR-21-M_52021000001080</v>
      </c>
      <c r="T215" s="65" t="str">
        <f aca="false">IF(ISBLANK(B215),"",VLOOKUP(B215,$BI$2:$BJ$5,2,FALSE()))</f>
        <v>E</v>
      </c>
      <c r="U215" s="66" t="str">
        <f aca="false">IF(ISBLANK(Q215),"ES",Q215)</f>
        <v>ES</v>
      </c>
      <c r="V215" s="64" t="n">
        <f aca="false">IF(ISBLANK(K215),"2",VLOOKUP(K215,$BG$2:$BH$3,2,FALSE()))</f>
        <v>2</v>
      </c>
      <c r="W215" s="66" t="str">
        <f aca="false">IF(ISBLANK(R215),"Sin observaciones",R215)</f>
        <v>Sin observaciones</v>
      </c>
      <c r="X215" s="64" t="n">
        <f aca="false">IF(ISERROR(VLOOKUP(J215,$BG$2:$BH$3,2,FALSE())),"",VLOOKUP(J215,$BG$2:$BH$3,2,FALSE()))</f>
        <v>1</v>
      </c>
      <c r="Z215" s="67"/>
    </row>
    <row r="216" customFormat="false" ht="39.6" hidden="false" customHeight="false" outlineLevel="0" collapsed="false">
      <c r="A216" s="54" t="s">
        <v>780</v>
      </c>
      <c r="B216" s="78" t="s">
        <v>139</v>
      </c>
      <c r="C216" s="54" t="s">
        <v>781</v>
      </c>
      <c r="D216" s="57" t="n">
        <v>0.03</v>
      </c>
      <c r="E216" s="56" t="n">
        <v>898.8</v>
      </c>
      <c r="F216" s="57" t="n">
        <v>58.8</v>
      </c>
      <c r="G216" s="56" t="n">
        <v>898.8</v>
      </c>
      <c r="H216" s="56" t="n">
        <v>58.8</v>
      </c>
      <c r="I216" s="58" t="n">
        <v>44356</v>
      </c>
      <c r="J216" s="54" t="s">
        <v>128</v>
      </c>
      <c r="K216" s="59" t="s">
        <v>129</v>
      </c>
      <c r="L216" s="60"/>
      <c r="M216" s="61"/>
      <c r="N216" s="61"/>
      <c r="O216" s="56" t="s">
        <v>782</v>
      </c>
      <c r="P216" s="56" t="s">
        <v>783</v>
      </c>
      <c r="Q216" s="60" t="s">
        <v>132</v>
      </c>
      <c r="R216" s="63"/>
      <c r="S216" s="64" t="str">
        <f aca="false">IF(ISBLANK(A216),"",CONCATENATE($BC$5,"-",MID($BC$3,3,2),"-M_",A216))</f>
        <v>PTUR-21-M_52021000001927</v>
      </c>
      <c r="T216" s="65" t="str">
        <f aca="false">IF(ISBLANK(B216),"",VLOOKUP(B216,$BI$2:$BJ$5,2,FALSE()))</f>
        <v>E</v>
      </c>
      <c r="U216" s="66" t="str">
        <f aca="false">IF(ISBLANK(Q216),"ES",Q216)</f>
        <v>ES</v>
      </c>
      <c r="V216" s="64" t="n">
        <f aca="false">IF(ISBLANK(K216),"2",VLOOKUP(K216,$BG$2:$BH$3,2,FALSE()))</f>
        <v>2</v>
      </c>
      <c r="W216" s="66" t="str">
        <f aca="false">IF(ISBLANK(R216),"Sin observaciones",R216)</f>
        <v>Sin observaciones</v>
      </c>
      <c r="X216" s="64" t="n">
        <f aca="false">IF(ISERROR(VLOOKUP(J216,$BG$2:$BH$3,2,FALSE())),"",VLOOKUP(J216,$BG$2:$BH$3,2,FALSE()))</f>
        <v>1</v>
      </c>
      <c r="Z216" s="67"/>
    </row>
    <row r="217" customFormat="false" ht="211.2" hidden="false" customHeight="false" outlineLevel="0" collapsed="false">
      <c r="A217" s="54" t="s">
        <v>784</v>
      </c>
      <c r="B217" s="78" t="s">
        <v>139</v>
      </c>
      <c r="C217" s="54" t="s">
        <v>785</v>
      </c>
      <c r="D217" s="57" t="n">
        <v>0.03</v>
      </c>
      <c r="E217" s="56" t="n">
        <v>1605</v>
      </c>
      <c r="F217" s="57" t="n">
        <v>105</v>
      </c>
      <c r="G217" s="56" t="n">
        <v>1605</v>
      </c>
      <c r="H217" s="56" t="n">
        <v>105</v>
      </c>
      <c r="I217" s="58" t="n">
        <v>44349</v>
      </c>
      <c r="J217" s="54" t="s">
        <v>128</v>
      </c>
      <c r="K217" s="59" t="s">
        <v>129</v>
      </c>
      <c r="L217" s="60"/>
      <c r="M217" s="61"/>
      <c r="N217" s="61"/>
      <c r="O217" s="56" t="s">
        <v>786</v>
      </c>
      <c r="P217" s="56" t="s">
        <v>787</v>
      </c>
      <c r="Q217" s="60" t="s">
        <v>132</v>
      </c>
      <c r="R217" s="63"/>
      <c r="S217" s="64" t="str">
        <f aca="false">IF(ISBLANK(A217),"",CONCATENATE($BC$5,"-",MID($BC$3,3,2),"-M_",A217))</f>
        <v>PTUR-21-M_52021000001848</v>
      </c>
      <c r="T217" s="65" t="str">
        <f aca="false">IF(ISBLANK(B217),"",VLOOKUP(B217,$BI$2:$BJ$5,2,FALSE()))</f>
        <v>E</v>
      </c>
      <c r="U217" s="66" t="str">
        <f aca="false">IF(ISBLANK(Q217),"ES",Q217)</f>
        <v>ES</v>
      </c>
      <c r="V217" s="64" t="n">
        <f aca="false">IF(ISBLANK(K217),"2",VLOOKUP(K217,$BG$2:$BH$3,2,FALSE()))</f>
        <v>2</v>
      </c>
      <c r="W217" s="66" t="str">
        <f aca="false">IF(ISBLANK(R217),"Sin observaciones",R217)</f>
        <v>Sin observaciones</v>
      </c>
      <c r="X217" s="64" t="n">
        <f aca="false">IF(ISERROR(VLOOKUP(J217,$BG$2:$BH$3,2,FALSE())),"",VLOOKUP(J217,$BG$2:$BH$3,2,FALSE()))</f>
        <v>1</v>
      </c>
      <c r="Z217" s="67"/>
    </row>
    <row r="218" customFormat="false" ht="26.4" hidden="false" customHeight="false" outlineLevel="0" collapsed="false">
      <c r="A218" s="54" t="s">
        <v>788</v>
      </c>
      <c r="B218" s="78" t="s">
        <v>139</v>
      </c>
      <c r="C218" s="54" t="s">
        <v>789</v>
      </c>
      <c r="D218" s="57" t="n">
        <v>1</v>
      </c>
      <c r="E218" s="56" t="n">
        <v>1689</v>
      </c>
      <c r="F218" s="57" t="n">
        <v>110.5</v>
      </c>
      <c r="G218" s="56" t="n">
        <v>1689</v>
      </c>
      <c r="H218" s="56" t="n">
        <v>110.5</v>
      </c>
      <c r="I218" s="58" t="n">
        <v>44326</v>
      </c>
      <c r="J218" s="54" t="s">
        <v>128</v>
      </c>
      <c r="K218" s="59" t="s">
        <v>129</v>
      </c>
      <c r="L218" s="60"/>
      <c r="M218" s="61"/>
      <c r="N218" s="61"/>
      <c r="O218" s="56" t="s">
        <v>152</v>
      </c>
      <c r="P218" s="56" t="s">
        <v>153</v>
      </c>
      <c r="Q218" s="60" t="s">
        <v>132</v>
      </c>
      <c r="R218" s="63"/>
      <c r="S218" s="64" t="str">
        <f aca="false">IF(ISBLANK(A218),"",CONCATENATE($BC$5,"-",MID($BC$3,3,2),"-M_",A218))</f>
        <v>PTUR-21-M_52021000001529</v>
      </c>
      <c r="T218" s="65" t="str">
        <f aca="false">IF(ISBLANK(B218),"",VLOOKUP(B218,$BI$2:$BJ$5,2,FALSE()))</f>
        <v>E</v>
      </c>
      <c r="U218" s="66" t="str">
        <f aca="false">IF(ISBLANK(Q218),"ES",Q218)</f>
        <v>ES</v>
      </c>
      <c r="V218" s="64" t="n">
        <f aca="false">IF(ISBLANK(K218),"2",VLOOKUP(K218,$BG$2:$BH$3,2,FALSE()))</f>
        <v>2</v>
      </c>
      <c r="W218" s="66" t="str">
        <f aca="false">IF(ISBLANK(R218),"Sin observaciones",R218)</f>
        <v>Sin observaciones</v>
      </c>
      <c r="X218" s="64" t="n">
        <f aca="false">IF(ISERROR(VLOOKUP(J218,$BG$2:$BH$3,2,FALSE())),"",VLOOKUP(J218,$BG$2:$BH$3,2,FALSE()))</f>
        <v>1</v>
      </c>
      <c r="Z218" s="67"/>
    </row>
    <row r="219" customFormat="false" ht="26.4" hidden="false" customHeight="false" outlineLevel="0" collapsed="false">
      <c r="A219" s="54" t="s">
        <v>790</v>
      </c>
      <c r="B219" s="78" t="s">
        <v>139</v>
      </c>
      <c r="C219" s="54" t="s">
        <v>791</v>
      </c>
      <c r="D219" s="57" t="n">
        <v>1</v>
      </c>
      <c r="E219" s="56" t="n">
        <v>160.5</v>
      </c>
      <c r="F219" s="57" t="n">
        <v>10.5</v>
      </c>
      <c r="G219" s="56" t="n">
        <v>160.5</v>
      </c>
      <c r="H219" s="56" t="n">
        <v>10.5</v>
      </c>
      <c r="I219" s="58" t="n">
        <v>44362</v>
      </c>
      <c r="J219" s="54" t="s">
        <v>128</v>
      </c>
      <c r="K219" s="59" t="s">
        <v>129</v>
      </c>
      <c r="L219" s="60"/>
      <c r="M219" s="61"/>
      <c r="N219" s="61"/>
      <c r="O219" s="56" t="s">
        <v>152</v>
      </c>
      <c r="P219" s="56" t="s">
        <v>153</v>
      </c>
      <c r="Q219" s="60" t="s">
        <v>132</v>
      </c>
      <c r="R219" s="63"/>
      <c r="S219" s="64" t="str">
        <f aca="false">IF(ISBLANK(A219),"",CONCATENATE($BC$5,"-",MID($BC$3,3,2),"-M_",A219))</f>
        <v>PTUR-21-M_52021000001962</v>
      </c>
      <c r="T219" s="65" t="str">
        <f aca="false">IF(ISBLANK(B219),"",VLOOKUP(B219,$BI$2:$BJ$5,2,FALSE()))</f>
        <v>E</v>
      </c>
      <c r="U219" s="66" t="str">
        <f aca="false">IF(ISBLANK(Q219),"ES",Q219)</f>
        <v>ES</v>
      </c>
      <c r="V219" s="64" t="n">
        <f aca="false">IF(ISBLANK(K219),"2",VLOOKUP(K219,$BG$2:$BH$3,2,FALSE()))</f>
        <v>2</v>
      </c>
      <c r="W219" s="66" t="str">
        <f aca="false">IF(ISBLANK(R219),"Sin observaciones",R219)</f>
        <v>Sin observaciones</v>
      </c>
      <c r="X219" s="64" t="n">
        <f aca="false">IF(ISERROR(VLOOKUP(J219,$BG$2:$BH$3,2,FALSE())),"",VLOOKUP(J219,$BG$2:$BH$3,2,FALSE()))</f>
        <v>1</v>
      </c>
      <c r="Z219" s="67"/>
    </row>
    <row r="220" customFormat="false" ht="118.8" hidden="false" customHeight="false" outlineLevel="0" collapsed="false">
      <c r="A220" s="54" t="s">
        <v>792</v>
      </c>
      <c r="B220" s="78" t="s">
        <v>793</v>
      </c>
      <c r="C220" s="54" t="s">
        <v>794</v>
      </c>
      <c r="D220" s="57" t="n">
        <v>0.03</v>
      </c>
      <c r="E220" s="56" t="n">
        <v>101.87</v>
      </c>
      <c r="F220" s="57" t="n">
        <v>2.97</v>
      </c>
      <c r="G220" s="56" t="n">
        <v>101.87</v>
      </c>
      <c r="H220" s="56" t="n">
        <v>2.97</v>
      </c>
      <c r="I220" s="58" t="n">
        <v>44362</v>
      </c>
      <c r="J220" s="54" t="s">
        <v>128</v>
      </c>
      <c r="K220" s="59" t="s">
        <v>129</v>
      </c>
      <c r="L220" s="60"/>
      <c r="M220" s="61"/>
      <c r="N220" s="61"/>
      <c r="O220" s="56" t="s">
        <v>156</v>
      </c>
      <c r="P220" s="56" t="s">
        <v>157</v>
      </c>
      <c r="Q220" s="60" t="s">
        <v>132</v>
      </c>
      <c r="R220" s="63"/>
      <c r="S220" s="64" t="str">
        <f aca="false">IF(ISBLANK(A220),"",CONCATENATE($BC$5,"-",MID($BC$3,3,2),"-M_",A220))</f>
        <v>PTUR-21-M_52021000001993</v>
      </c>
      <c r="T220" s="65" t="str">
        <f aca="false">IF(ISBLANK(B220),"",VLOOKUP(B220,$BI$2:$BJ$5,2,FALSE()))</f>
        <v>C</v>
      </c>
      <c r="U220" s="66" t="str">
        <f aca="false">IF(ISBLANK(Q220),"ES",Q220)</f>
        <v>ES</v>
      </c>
      <c r="V220" s="64" t="n">
        <f aca="false">IF(ISBLANK(K220),"2",VLOOKUP(K220,$BG$2:$BH$3,2,FALSE()))</f>
        <v>2</v>
      </c>
      <c r="W220" s="66" t="str">
        <f aca="false">IF(ISBLANK(R220),"Sin observaciones",R220)</f>
        <v>Sin observaciones</v>
      </c>
      <c r="X220" s="64" t="n">
        <f aca="false">IF(ISERROR(VLOOKUP(J220,$BG$2:$BH$3,2,FALSE())),"",VLOOKUP(J220,$BG$2:$BH$3,2,FALSE()))</f>
        <v>1</v>
      </c>
      <c r="Z220" s="67"/>
    </row>
    <row r="221" customFormat="false" ht="26.4" hidden="false" customHeight="false" outlineLevel="0" collapsed="false">
      <c r="A221" s="54" t="s">
        <v>795</v>
      </c>
      <c r="B221" s="78" t="s">
        <v>139</v>
      </c>
      <c r="C221" s="54" t="s">
        <v>796</v>
      </c>
      <c r="D221" s="57" t="n">
        <v>0.03</v>
      </c>
      <c r="E221" s="56" t="n">
        <v>642</v>
      </c>
      <c r="F221" s="57" t="n">
        <v>42</v>
      </c>
      <c r="G221" s="56" t="n">
        <v>642</v>
      </c>
      <c r="H221" s="56" t="n">
        <v>42</v>
      </c>
      <c r="I221" s="58" t="n">
        <v>44362</v>
      </c>
      <c r="J221" s="54" t="s">
        <v>128</v>
      </c>
      <c r="K221" s="59" t="s">
        <v>129</v>
      </c>
      <c r="L221" s="60"/>
      <c r="M221" s="61"/>
      <c r="N221" s="61"/>
      <c r="O221" s="56" t="s">
        <v>797</v>
      </c>
      <c r="P221" s="56" t="s">
        <v>798</v>
      </c>
      <c r="Q221" s="60" t="s">
        <v>132</v>
      </c>
      <c r="R221" s="63"/>
      <c r="S221" s="64" t="str">
        <f aca="false">IF(ISBLANK(A221),"",CONCATENATE($BC$5,"-",MID($BC$3,3,2),"-M_",A221))</f>
        <v>PTUR-21-M_52021000001982</v>
      </c>
      <c r="T221" s="65" t="str">
        <f aca="false">IF(ISBLANK(B221),"",VLOOKUP(B221,$BI$2:$BJ$5,2,FALSE()))</f>
        <v>E</v>
      </c>
      <c r="U221" s="66" t="str">
        <f aca="false">IF(ISBLANK(Q221),"ES",Q221)</f>
        <v>ES</v>
      </c>
      <c r="V221" s="64" t="n">
        <f aca="false">IF(ISBLANK(K221),"2",VLOOKUP(K221,$BG$2:$BH$3,2,FALSE()))</f>
        <v>2</v>
      </c>
      <c r="W221" s="66" t="str">
        <f aca="false">IF(ISBLANK(R221),"Sin observaciones",R221)</f>
        <v>Sin observaciones</v>
      </c>
      <c r="X221" s="64" t="n">
        <f aca="false">IF(ISERROR(VLOOKUP(J221,$BG$2:$BH$3,2,FALSE())),"",VLOOKUP(J221,$BG$2:$BH$3,2,FALSE()))</f>
        <v>1</v>
      </c>
      <c r="Z221" s="67"/>
    </row>
    <row r="222" customFormat="false" ht="184.8" hidden="false" customHeight="false" outlineLevel="0" collapsed="false">
      <c r="A222" s="54" t="s">
        <v>799</v>
      </c>
      <c r="B222" s="78" t="s">
        <v>139</v>
      </c>
      <c r="C222" s="54" t="s">
        <v>800</v>
      </c>
      <c r="D222" s="57" t="n">
        <v>0.03</v>
      </c>
      <c r="E222" s="56" t="n">
        <v>2960</v>
      </c>
      <c r="F222" s="57" t="n">
        <v>0</v>
      </c>
      <c r="G222" s="56" t="n">
        <v>2960</v>
      </c>
      <c r="H222" s="56" t="n">
        <v>0</v>
      </c>
      <c r="I222" s="58" t="n">
        <v>44316</v>
      </c>
      <c r="J222" s="54" t="s">
        <v>128</v>
      </c>
      <c r="K222" s="59" t="s">
        <v>129</v>
      </c>
      <c r="L222" s="60"/>
      <c r="M222" s="61"/>
      <c r="N222" s="61"/>
      <c r="O222" s="56" t="s">
        <v>801</v>
      </c>
      <c r="P222" s="56" t="s">
        <v>802</v>
      </c>
      <c r="Q222" s="60" t="s">
        <v>132</v>
      </c>
      <c r="R222" s="63"/>
      <c r="S222" s="64" t="str">
        <f aca="false">IF(ISBLANK(A222),"",CONCATENATE($BC$5,"-",MID($BC$3,3,2),"-M_",A222))</f>
        <v>PTUR-21-M_52021000001441</v>
      </c>
      <c r="T222" s="65" t="str">
        <f aca="false">IF(ISBLANK(B222),"",VLOOKUP(B222,$BI$2:$BJ$5,2,FALSE()))</f>
        <v>E</v>
      </c>
      <c r="U222" s="66" t="str">
        <f aca="false">IF(ISBLANK(Q222),"ES",Q222)</f>
        <v>ES</v>
      </c>
      <c r="V222" s="64" t="n">
        <f aca="false">IF(ISBLANK(K222),"2",VLOOKUP(K222,$BG$2:$BH$3,2,FALSE()))</f>
        <v>2</v>
      </c>
      <c r="W222" s="66" t="str">
        <f aca="false">IF(ISBLANK(R222),"Sin observaciones",R222)</f>
        <v>Sin observaciones</v>
      </c>
      <c r="X222" s="64" t="n">
        <f aca="false">IF(ISERROR(VLOOKUP(J222,$BG$2:$BH$3,2,FALSE())),"",VLOOKUP(J222,$BG$2:$BH$3,2,FALSE()))</f>
        <v>1</v>
      </c>
      <c r="Z222" s="67"/>
    </row>
    <row r="223" customFormat="false" ht="52.8" hidden="false" customHeight="false" outlineLevel="0" collapsed="false">
      <c r="A223" s="54" t="s">
        <v>803</v>
      </c>
      <c r="B223" s="78" t="s">
        <v>139</v>
      </c>
      <c r="C223" s="54" t="s">
        <v>163</v>
      </c>
      <c r="D223" s="57" t="n">
        <v>1</v>
      </c>
      <c r="E223" s="56" t="n">
        <v>214</v>
      </c>
      <c r="F223" s="57" t="n">
        <v>14</v>
      </c>
      <c r="G223" s="56" t="n">
        <v>214</v>
      </c>
      <c r="H223" s="56" t="n">
        <v>14</v>
      </c>
      <c r="I223" s="58" t="n">
        <v>44307</v>
      </c>
      <c r="J223" s="54" t="s">
        <v>128</v>
      </c>
      <c r="K223" s="59" t="s">
        <v>129</v>
      </c>
      <c r="L223" s="60"/>
      <c r="M223" s="61"/>
      <c r="N223" s="61"/>
      <c r="O223" s="56" t="s">
        <v>164</v>
      </c>
      <c r="P223" s="56" t="s">
        <v>165</v>
      </c>
      <c r="Q223" s="60" t="s">
        <v>132</v>
      </c>
      <c r="R223" s="63"/>
      <c r="S223" s="64" t="str">
        <f aca="false">IF(ISBLANK(A223),"",CONCATENATE($BC$5,"-",MID($BC$3,3,2),"-M_",A223))</f>
        <v>PTUR-21-M_52021000001202</v>
      </c>
      <c r="T223" s="65" t="str">
        <f aca="false">IF(ISBLANK(B223),"",VLOOKUP(B223,$BI$2:$BJ$5,2,FALSE()))</f>
        <v>E</v>
      </c>
      <c r="U223" s="66" t="str">
        <f aca="false">IF(ISBLANK(Q223),"ES",Q223)</f>
        <v>ES</v>
      </c>
      <c r="V223" s="64" t="n">
        <f aca="false">IF(ISBLANK(K223),"2",VLOOKUP(K223,$BG$2:$BH$3,2,FALSE()))</f>
        <v>2</v>
      </c>
      <c r="W223" s="66" t="str">
        <f aca="false">IF(ISBLANK(R223),"Sin observaciones",R223)</f>
        <v>Sin observaciones</v>
      </c>
      <c r="X223" s="64" t="n">
        <f aca="false">IF(ISERROR(VLOOKUP(J223,$BG$2:$BH$3,2,FALSE())),"",VLOOKUP(J223,$BG$2:$BH$3,2,FALSE()))</f>
        <v>1</v>
      </c>
      <c r="Z223" s="67"/>
    </row>
    <row r="224" customFormat="false" ht="52.8" hidden="false" customHeight="false" outlineLevel="0" collapsed="false">
      <c r="A224" s="54" t="s">
        <v>804</v>
      </c>
      <c r="B224" s="78" t="s">
        <v>139</v>
      </c>
      <c r="C224" s="54" t="s">
        <v>171</v>
      </c>
      <c r="D224" s="57" t="n">
        <v>1</v>
      </c>
      <c r="E224" s="56" t="n">
        <v>237.86</v>
      </c>
      <c r="F224" s="57" t="n">
        <v>15.56</v>
      </c>
      <c r="G224" s="56" t="n">
        <v>237.86</v>
      </c>
      <c r="H224" s="56" t="n">
        <v>15.56</v>
      </c>
      <c r="I224" s="58" t="n">
        <v>44312</v>
      </c>
      <c r="J224" s="54" t="s">
        <v>128</v>
      </c>
      <c r="K224" s="59" t="s">
        <v>129</v>
      </c>
      <c r="L224" s="60"/>
      <c r="M224" s="61"/>
      <c r="N224" s="61"/>
      <c r="O224" s="56" t="s">
        <v>164</v>
      </c>
      <c r="P224" s="56" t="s">
        <v>165</v>
      </c>
      <c r="Q224" s="60" t="s">
        <v>132</v>
      </c>
      <c r="R224" s="63"/>
      <c r="S224" s="64" t="str">
        <f aca="false">IF(ISBLANK(A224),"",CONCATENATE($BC$5,"-",MID($BC$3,3,2),"-M_",A224))</f>
        <v>PTUR-21-M_52021000001289</v>
      </c>
      <c r="T224" s="65" t="str">
        <f aca="false">IF(ISBLANK(B224),"",VLOOKUP(B224,$BI$2:$BJ$5,2,FALSE()))</f>
        <v>E</v>
      </c>
      <c r="U224" s="66" t="str">
        <f aca="false">IF(ISBLANK(Q224),"ES",Q224)</f>
        <v>ES</v>
      </c>
      <c r="V224" s="64" t="n">
        <f aca="false">IF(ISBLANK(K224),"2",VLOOKUP(K224,$BG$2:$BH$3,2,FALSE()))</f>
        <v>2</v>
      </c>
      <c r="W224" s="66" t="str">
        <f aca="false">IF(ISBLANK(R224),"Sin observaciones",R224)</f>
        <v>Sin observaciones</v>
      </c>
      <c r="X224" s="64" t="n">
        <f aca="false">IF(ISERROR(VLOOKUP(J224,$BG$2:$BH$3,2,FALSE())),"",VLOOKUP(J224,$BG$2:$BH$3,2,FALSE()))</f>
        <v>1</v>
      </c>
      <c r="Z224" s="67"/>
    </row>
    <row r="225" customFormat="false" ht="52.8" hidden="false" customHeight="false" outlineLevel="0" collapsed="false">
      <c r="A225" s="54" t="s">
        <v>805</v>
      </c>
      <c r="B225" s="78" t="s">
        <v>139</v>
      </c>
      <c r="C225" s="54" t="s">
        <v>163</v>
      </c>
      <c r="D225" s="57" t="n">
        <v>1</v>
      </c>
      <c r="E225" s="56" t="n">
        <v>214</v>
      </c>
      <c r="F225" s="57" t="n">
        <v>14</v>
      </c>
      <c r="G225" s="56" t="n">
        <v>214</v>
      </c>
      <c r="H225" s="56" t="n">
        <v>14</v>
      </c>
      <c r="I225" s="58" t="n">
        <v>44340</v>
      </c>
      <c r="J225" s="54" t="s">
        <v>128</v>
      </c>
      <c r="K225" s="59" t="s">
        <v>129</v>
      </c>
      <c r="L225" s="60"/>
      <c r="M225" s="61"/>
      <c r="N225" s="61"/>
      <c r="O225" s="56" t="s">
        <v>164</v>
      </c>
      <c r="P225" s="56" t="s">
        <v>165</v>
      </c>
      <c r="Q225" s="60" t="s">
        <v>132</v>
      </c>
      <c r="R225" s="63"/>
      <c r="S225" s="64" t="str">
        <f aca="false">IF(ISBLANK(A225),"",CONCATENATE($BC$5,"-",MID($BC$3,3,2),"-M_",A225))</f>
        <v>PTUR-21-M_52021000001713</v>
      </c>
      <c r="T225" s="65" t="str">
        <f aca="false">IF(ISBLANK(B225),"",VLOOKUP(B225,$BI$2:$BJ$5,2,FALSE()))</f>
        <v>E</v>
      </c>
      <c r="U225" s="66" t="str">
        <f aca="false">IF(ISBLANK(Q225),"ES",Q225)</f>
        <v>ES</v>
      </c>
      <c r="V225" s="64" t="n">
        <f aca="false">IF(ISBLANK(K225),"2",VLOOKUP(K225,$BG$2:$BH$3,2,FALSE()))</f>
        <v>2</v>
      </c>
      <c r="W225" s="66" t="str">
        <f aca="false">IF(ISBLANK(R225),"Sin observaciones",R225)</f>
        <v>Sin observaciones</v>
      </c>
      <c r="X225" s="64" t="n">
        <f aca="false">IF(ISERROR(VLOOKUP(J225,$BG$2:$BH$3,2,FALSE())),"",VLOOKUP(J225,$BG$2:$BH$3,2,FALSE()))</f>
        <v>1</v>
      </c>
      <c r="Z225" s="67"/>
    </row>
    <row r="226" customFormat="false" ht="52.8" hidden="false" customHeight="false" outlineLevel="0" collapsed="false">
      <c r="A226" s="54" t="n">
        <v>52021000001939</v>
      </c>
      <c r="B226" s="78" t="s">
        <v>139</v>
      </c>
      <c r="C226" s="54" t="s">
        <v>806</v>
      </c>
      <c r="D226" s="57" t="n">
        <v>1</v>
      </c>
      <c r="E226" s="56" t="n">
        <v>214</v>
      </c>
      <c r="F226" s="57" t="n">
        <v>14</v>
      </c>
      <c r="G226" s="56" t="n">
        <v>214</v>
      </c>
      <c r="H226" s="56" t="n">
        <v>14</v>
      </c>
      <c r="I226" s="58" t="n">
        <v>44356</v>
      </c>
      <c r="J226" s="54" t="s">
        <v>128</v>
      </c>
      <c r="K226" s="59" t="s">
        <v>129</v>
      </c>
      <c r="L226" s="60"/>
      <c r="M226" s="61"/>
      <c r="N226" s="61"/>
      <c r="O226" s="56" t="s">
        <v>164</v>
      </c>
      <c r="P226" s="56" t="s">
        <v>165</v>
      </c>
      <c r="Q226" s="60" t="s">
        <v>132</v>
      </c>
      <c r="R226" s="63"/>
      <c r="S226" s="64" t="str">
        <f aca="false">IF(ISBLANK(A226),"",CONCATENATE($BC$5,"-",MID($BC$3,3,2),"-M_",A226))</f>
        <v>PTUR-21-M_52021000001939</v>
      </c>
      <c r="T226" s="65" t="str">
        <f aca="false">IF(ISBLANK(B226),"",VLOOKUP(B226,$BI$2:$BJ$5,2,FALSE()))</f>
        <v>E</v>
      </c>
      <c r="U226" s="66" t="str">
        <f aca="false">IF(ISBLANK(Q226),"ES",Q226)</f>
        <v>ES</v>
      </c>
      <c r="V226" s="64" t="n">
        <f aca="false">IF(ISBLANK(K226),"2",VLOOKUP(K226,$BG$2:$BH$3,2,FALSE()))</f>
        <v>2</v>
      </c>
      <c r="W226" s="66" t="str">
        <f aca="false">IF(ISBLANK(R226),"Sin observaciones",R226)</f>
        <v>Sin observaciones</v>
      </c>
      <c r="X226" s="64" t="n">
        <f aca="false">IF(ISERROR(VLOOKUP(J226,$BG$2:$BH$3,2,FALSE())),"",VLOOKUP(J226,$BG$2:$BH$3,2,FALSE()))</f>
        <v>1</v>
      </c>
      <c r="Z226" s="67"/>
    </row>
    <row r="227" customFormat="false" ht="118.8" hidden="false" customHeight="false" outlineLevel="0" collapsed="false">
      <c r="A227" s="54" t="s">
        <v>807</v>
      </c>
      <c r="B227" s="78" t="s">
        <v>139</v>
      </c>
      <c r="C227" s="54" t="s">
        <v>173</v>
      </c>
      <c r="D227" s="57" t="n">
        <v>0.24</v>
      </c>
      <c r="E227" s="56" t="n">
        <v>1070</v>
      </c>
      <c r="F227" s="57" t="n">
        <v>70</v>
      </c>
      <c r="G227" s="56" t="n">
        <v>1070</v>
      </c>
      <c r="H227" s="56" t="n">
        <v>70</v>
      </c>
      <c r="I227" s="58" t="n">
        <v>44301</v>
      </c>
      <c r="J227" s="54" t="s">
        <v>128</v>
      </c>
      <c r="K227" s="59" t="s">
        <v>129</v>
      </c>
      <c r="L227" s="60"/>
      <c r="M227" s="61"/>
      <c r="N227" s="61"/>
      <c r="O227" s="56" t="s">
        <v>174</v>
      </c>
      <c r="P227" s="56" t="s">
        <v>175</v>
      </c>
      <c r="Q227" s="60" t="s">
        <v>132</v>
      </c>
      <c r="R227" s="63"/>
      <c r="S227" s="64" t="str">
        <f aca="false">IF(ISBLANK(A227),"",CONCATENATE($BC$5,"-",MID($BC$3,3,2),"-M_",A227))</f>
        <v>PTUR-21-M_52021000001106</v>
      </c>
      <c r="T227" s="65" t="str">
        <f aca="false">IF(ISBLANK(B227),"",VLOOKUP(B227,$BI$2:$BJ$5,2,FALSE()))</f>
        <v>E</v>
      </c>
      <c r="U227" s="66" t="str">
        <f aca="false">IF(ISBLANK(Q227),"ES",Q227)</f>
        <v>ES</v>
      </c>
      <c r="V227" s="64" t="n">
        <f aca="false">IF(ISBLANK(K227),"2",VLOOKUP(K227,$BG$2:$BH$3,2,FALSE()))</f>
        <v>2</v>
      </c>
      <c r="W227" s="66" t="str">
        <f aca="false">IF(ISBLANK(R227),"Sin observaciones",R227)</f>
        <v>Sin observaciones</v>
      </c>
      <c r="X227" s="64" t="n">
        <f aca="false">IF(ISERROR(VLOOKUP(J227,$BG$2:$BH$3,2,FALSE())),"",VLOOKUP(J227,$BG$2:$BH$3,2,FALSE()))</f>
        <v>1</v>
      </c>
      <c r="Z227" s="67"/>
    </row>
    <row r="228" customFormat="false" ht="132" hidden="false" customHeight="false" outlineLevel="0" collapsed="false">
      <c r="A228" s="54" t="s">
        <v>808</v>
      </c>
      <c r="B228" s="78" t="s">
        <v>139</v>
      </c>
      <c r="C228" s="54" t="s">
        <v>809</v>
      </c>
      <c r="D228" s="57" t="n">
        <v>0.15</v>
      </c>
      <c r="E228" s="56" t="n">
        <v>2675</v>
      </c>
      <c r="F228" s="57" t="n">
        <v>175</v>
      </c>
      <c r="G228" s="56" t="n">
        <v>2675</v>
      </c>
      <c r="H228" s="56" t="n">
        <v>175</v>
      </c>
      <c r="I228" s="58" t="n">
        <v>44362</v>
      </c>
      <c r="J228" s="54" t="s">
        <v>128</v>
      </c>
      <c r="K228" s="59" t="s">
        <v>129</v>
      </c>
      <c r="L228" s="60"/>
      <c r="M228" s="61"/>
      <c r="N228" s="61"/>
      <c r="O228" s="56" t="s">
        <v>174</v>
      </c>
      <c r="P228" s="56" t="s">
        <v>175</v>
      </c>
      <c r="Q228" s="60" t="s">
        <v>132</v>
      </c>
      <c r="R228" s="63"/>
      <c r="S228" s="64" t="str">
        <f aca="false">IF(ISBLANK(A228),"",CONCATENATE($BC$5,"-",MID($BC$3,3,2),"-M_",A228))</f>
        <v>PTUR-21-M_52021000001960</v>
      </c>
      <c r="T228" s="65" t="str">
        <f aca="false">IF(ISBLANK(B228),"",VLOOKUP(B228,$BI$2:$BJ$5,2,FALSE()))</f>
        <v>E</v>
      </c>
      <c r="U228" s="66" t="str">
        <f aca="false">IF(ISBLANK(Q228),"ES",Q228)</f>
        <v>ES</v>
      </c>
      <c r="V228" s="64" t="n">
        <f aca="false">IF(ISBLANK(K228),"2",VLOOKUP(K228,$BG$2:$BH$3,2,FALSE()))</f>
        <v>2</v>
      </c>
      <c r="W228" s="66" t="str">
        <f aca="false">IF(ISBLANK(R228),"Sin observaciones",R228)</f>
        <v>Sin observaciones</v>
      </c>
      <c r="X228" s="64" t="n">
        <f aca="false">IF(ISERROR(VLOOKUP(J228,$BG$2:$BH$3,2,FALSE())),"",VLOOKUP(J228,$BG$2:$BH$3,2,FALSE()))</f>
        <v>1</v>
      </c>
      <c r="Z228" s="67"/>
    </row>
    <row r="229" customFormat="false" ht="105.6" hidden="false" customHeight="false" outlineLevel="0" collapsed="false">
      <c r="A229" s="54" t="s">
        <v>810</v>
      </c>
      <c r="B229" s="78" t="s">
        <v>139</v>
      </c>
      <c r="C229" s="54" t="s">
        <v>811</v>
      </c>
      <c r="D229" s="57" t="n">
        <v>0.03</v>
      </c>
      <c r="E229" s="56" t="n">
        <v>481.5</v>
      </c>
      <c r="F229" s="57" t="n">
        <v>31.5</v>
      </c>
      <c r="G229" s="56" t="n">
        <v>481.5</v>
      </c>
      <c r="H229" s="56" t="n">
        <v>31.5</v>
      </c>
      <c r="I229" s="58" t="n">
        <v>44340</v>
      </c>
      <c r="J229" s="54" t="s">
        <v>128</v>
      </c>
      <c r="K229" s="59" t="s">
        <v>129</v>
      </c>
      <c r="L229" s="60"/>
      <c r="M229" s="61"/>
      <c r="N229" s="61"/>
      <c r="O229" s="56" t="s">
        <v>812</v>
      </c>
      <c r="P229" s="56" t="s">
        <v>813</v>
      </c>
      <c r="Q229" s="60" t="s">
        <v>132</v>
      </c>
      <c r="R229" s="63"/>
      <c r="S229" s="64" t="str">
        <f aca="false">IF(ISBLANK(A229),"",CONCATENATE($BC$5,"-",MID($BC$3,3,2),"-M_",A229))</f>
        <v>PTUR-21-M_52021000001701</v>
      </c>
      <c r="T229" s="65" t="str">
        <f aca="false">IF(ISBLANK(B229),"",VLOOKUP(B229,$BI$2:$BJ$5,2,FALSE()))</f>
        <v>E</v>
      </c>
      <c r="U229" s="66" t="str">
        <f aca="false">IF(ISBLANK(Q229),"ES",Q229)</f>
        <v>ES</v>
      </c>
      <c r="V229" s="64" t="n">
        <f aca="false">IF(ISBLANK(K229),"2",VLOOKUP(K229,$BG$2:$BH$3,2,FALSE()))</f>
        <v>2</v>
      </c>
      <c r="W229" s="66" t="str">
        <f aca="false">IF(ISBLANK(R229),"Sin observaciones",R229)</f>
        <v>Sin observaciones</v>
      </c>
      <c r="X229" s="64" t="n">
        <f aca="false">IF(ISERROR(VLOOKUP(J229,$BG$2:$BH$3,2,FALSE())),"",VLOOKUP(J229,$BG$2:$BH$3,2,FALSE()))</f>
        <v>1</v>
      </c>
      <c r="Z229" s="67"/>
    </row>
    <row r="230" customFormat="false" ht="92.4" hidden="false" customHeight="false" outlineLevel="0" collapsed="false">
      <c r="A230" s="54" t="s">
        <v>814</v>
      </c>
      <c r="B230" s="78" t="s">
        <v>139</v>
      </c>
      <c r="C230" s="54" t="s">
        <v>815</v>
      </c>
      <c r="D230" s="57" t="n">
        <v>0.3</v>
      </c>
      <c r="E230" s="56" t="n">
        <v>428</v>
      </c>
      <c r="F230" s="57" t="n">
        <v>28</v>
      </c>
      <c r="G230" s="56" t="n">
        <v>428</v>
      </c>
      <c r="H230" s="56" t="n">
        <v>28</v>
      </c>
      <c r="I230" s="58" t="n">
        <v>44316</v>
      </c>
      <c r="J230" s="54" t="s">
        <v>128</v>
      </c>
      <c r="K230" s="59" t="s">
        <v>129</v>
      </c>
      <c r="L230" s="60"/>
      <c r="M230" s="61"/>
      <c r="N230" s="61"/>
      <c r="O230" s="56" t="s">
        <v>816</v>
      </c>
      <c r="P230" s="56" t="s">
        <v>817</v>
      </c>
      <c r="Q230" s="60" t="s">
        <v>132</v>
      </c>
      <c r="R230" s="63"/>
      <c r="S230" s="64" t="str">
        <f aca="false">IF(ISBLANK(A230),"",CONCATENATE($BC$5,"-",MID($BC$3,3,2),"-M_",A230))</f>
        <v>PTUR-21-M_52021000001411</v>
      </c>
      <c r="T230" s="65" t="str">
        <f aca="false">IF(ISBLANK(B230),"",VLOOKUP(B230,$BI$2:$BJ$5,2,FALSE()))</f>
        <v>E</v>
      </c>
      <c r="U230" s="66" t="str">
        <f aca="false">IF(ISBLANK(Q230),"ES",Q230)</f>
        <v>ES</v>
      </c>
      <c r="V230" s="64" t="n">
        <f aca="false">IF(ISBLANK(K230),"2",VLOOKUP(K230,$BG$2:$BH$3,2,FALSE()))</f>
        <v>2</v>
      </c>
      <c r="W230" s="66" t="str">
        <f aca="false">IF(ISBLANK(R230),"Sin observaciones",R230)</f>
        <v>Sin observaciones</v>
      </c>
      <c r="X230" s="64" t="n">
        <f aca="false">IF(ISERROR(VLOOKUP(J230,$BG$2:$BH$3,2,FALSE())),"",VLOOKUP(J230,$BG$2:$BH$3,2,FALSE()))</f>
        <v>1</v>
      </c>
      <c r="Z230" s="67"/>
    </row>
    <row r="231" customFormat="false" ht="79.2" hidden="false" customHeight="false" outlineLevel="0" collapsed="false">
      <c r="A231" s="54" t="s">
        <v>818</v>
      </c>
      <c r="B231" s="78" t="s">
        <v>139</v>
      </c>
      <c r="C231" s="54" t="s">
        <v>819</v>
      </c>
      <c r="D231" s="57" t="n">
        <v>0.03</v>
      </c>
      <c r="E231" s="56" t="n">
        <v>483.87</v>
      </c>
      <c r="F231" s="57" t="n">
        <v>0</v>
      </c>
      <c r="G231" s="56" t="n">
        <v>483.87</v>
      </c>
      <c r="H231" s="56" t="n">
        <v>0</v>
      </c>
      <c r="I231" s="58" t="n">
        <v>44340</v>
      </c>
      <c r="J231" s="54" t="s">
        <v>128</v>
      </c>
      <c r="K231" s="59" t="s">
        <v>129</v>
      </c>
      <c r="L231" s="60"/>
      <c r="M231" s="61"/>
      <c r="N231" s="61"/>
      <c r="O231" s="56" t="s">
        <v>820</v>
      </c>
      <c r="P231" s="56" t="s">
        <v>821</v>
      </c>
      <c r="Q231" s="60" t="s">
        <v>132</v>
      </c>
      <c r="R231" s="63"/>
      <c r="S231" s="64" t="str">
        <f aca="false">IF(ISBLANK(A231),"",CONCATENATE($BC$5,"-",MID($BC$3,3,2),"-M_",A231))</f>
        <v>PTUR-21-M_52021000001692</v>
      </c>
      <c r="T231" s="65" t="str">
        <f aca="false">IF(ISBLANK(B231),"",VLOOKUP(B231,$BI$2:$BJ$5,2,FALSE()))</f>
        <v>E</v>
      </c>
      <c r="U231" s="66" t="str">
        <f aca="false">IF(ISBLANK(Q231),"ES",Q231)</f>
        <v>ES</v>
      </c>
      <c r="V231" s="64" t="n">
        <f aca="false">IF(ISBLANK(K231),"2",VLOOKUP(K231,$BG$2:$BH$3,2,FALSE()))</f>
        <v>2</v>
      </c>
      <c r="W231" s="66" t="str">
        <f aca="false">IF(ISBLANK(R231),"Sin observaciones",R231)</f>
        <v>Sin observaciones</v>
      </c>
      <c r="X231" s="64" t="n">
        <f aca="false">IF(ISERROR(VLOOKUP(J231,$BG$2:$BH$3,2,FALSE())),"",VLOOKUP(J231,$BG$2:$BH$3,2,FALSE()))</f>
        <v>1</v>
      </c>
      <c r="Z231" s="67"/>
    </row>
    <row r="232" customFormat="false" ht="171.6" hidden="false" customHeight="false" outlineLevel="0" collapsed="false">
      <c r="A232" s="54" t="s">
        <v>822</v>
      </c>
      <c r="B232" s="78" t="s">
        <v>139</v>
      </c>
      <c r="C232" s="54" t="s">
        <v>823</v>
      </c>
      <c r="D232" s="57" t="n">
        <v>0.03</v>
      </c>
      <c r="E232" s="56" t="n">
        <v>2675</v>
      </c>
      <c r="F232" s="57" t="n">
        <v>175</v>
      </c>
      <c r="G232" s="56" t="n">
        <v>2675</v>
      </c>
      <c r="H232" s="56" t="n">
        <v>175</v>
      </c>
      <c r="I232" s="58" t="n">
        <v>44362</v>
      </c>
      <c r="J232" s="54" t="s">
        <v>128</v>
      </c>
      <c r="K232" s="59" t="s">
        <v>129</v>
      </c>
      <c r="L232" s="60"/>
      <c r="M232" s="61"/>
      <c r="N232" s="61"/>
      <c r="O232" s="56" t="s">
        <v>824</v>
      </c>
      <c r="P232" s="56" t="s">
        <v>825</v>
      </c>
      <c r="Q232" s="60" t="s">
        <v>132</v>
      </c>
      <c r="R232" s="63"/>
      <c r="S232" s="64" t="str">
        <f aca="false">IF(ISBLANK(A232),"",CONCATENATE($BC$5,"-",MID($BC$3,3,2),"-M_",A232))</f>
        <v>PTUR-21-M_52021000001994</v>
      </c>
      <c r="T232" s="65" t="str">
        <f aca="false">IF(ISBLANK(B232),"",VLOOKUP(B232,$BI$2:$BJ$5,2,FALSE()))</f>
        <v>E</v>
      </c>
      <c r="U232" s="66" t="str">
        <f aca="false">IF(ISBLANK(Q232),"ES",Q232)</f>
        <v>ES</v>
      </c>
      <c r="V232" s="64" t="n">
        <f aca="false">IF(ISBLANK(K232),"2",VLOOKUP(K232,$BG$2:$BH$3,2,FALSE()))</f>
        <v>2</v>
      </c>
      <c r="W232" s="66" t="str">
        <f aca="false">IF(ISBLANK(R232),"Sin observaciones",R232)</f>
        <v>Sin observaciones</v>
      </c>
      <c r="X232" s="64" t="n">
        <f aca="false">IF(ISERROR(VLOOKUP(J232,$BG$2:$BH$3,2,FALSE())),"",VLOOKUP(J232,$BG$2:$BH$3,2,FALSE()))</f>
        <v>1</v>
      </c>
      <c r="Z232" s="67"/>
    </row>
    <row r="233" customFormat="false" ht="26.4" hidden="false" customHeight="false" outlineLevel="0" collapsed="false">
      <c r="A233" s="54" t="s">
        <v>826</v>
      </c>
      <c r="B233" s="78" t="s">
        <v>139</v>
      </c>
      <c r="C233" s="54" t="s">
        <v>827</v>
      </c>
      <c r="D233" s="57" t="n">
        <v>0.03</v>
      </c>
      <c r="E233" s="56" t="n">
        <v>749</v>
      </c>
      <c r="F233" s="57" t="n">
        <v>49</v>
      </c>
      <c r="G233" s="56" t="n">
        <v>749</v>
      </c>
      <c r="H233" s="56" t="n">
        <v>49</v>
      </c>
      <c r="I233" s="58" t="n">
        <v>44316</v>
      </c>
      <c r="J233" s="54" t="s">
        <v>128</v>
      </c>
      <c r="K233" s="59" t="s">
        <v>129</v>
      </c>
      <c r="L233" s="60"/>
      <c r="M233" s="61"/>
      <c r="N233" s="61"/>
      <c r="O233" s="56" t="s">
        <v>828</v>
      </c>
      <c r="P233" s="56" t="s">
        <v>829</v>
      </c>
      <c r="Q233" s="60" t="s">
        <v>132</v>
      </c>
      <c r="R233" s="63"/>
      <c r="S233" s="64" t="str">
        <f aca="false">IF(ISBLANK(A233),"",CONCATENATE($BC$5,"-",MID($BC$3,3,2),"-M_",A233))</f>
        <v>PTUR-21-M_52021000001442</v>
      </c>
      <c r="T233" s="65" t="str">
        <f aca="false">IF(ISBLANK(B233),"",VLOOKUP(B233,$BI$2:$BJ$5,2,FALSE()))</f>
        <v>E</v>
      </c>
      <c r="U233" s="66" t="str">
        <f aca="false">IF(ISBLANK(Q233),"ES",Q233)</f>
        <v>ES</v>
      </c>
      <c r="V233" s="64" t="n">
        <f aca="false">IF(ISBLANK(K233),"2",VLOOKUP(K233,$BG$2:$BH$3,2,FALSE()))</f>
        <v>2</v>
      </c>
      <c r="W233" s="66" t="str">
        <f aca="false">IF(ISBLANK(R233),"Sin observaciones",R233)</f>
        <v>Sin observaciones</v>
      </c>
      <c r="X233" s="64" t="n">
        <f aca="false">IF(ISERROR(VLOOKUP(J233,$BG$2:$BH$3,2,FALSE())),"",VLOOKUP(J233,$BG$2:$BH$3,2,FALSE()))</f>
        <v>1</v>
      </c>
      <c r="Z233" s="67"/>
    </row>
    <row r="234" customFormat="false" ht="158.4" hidden="false" customHeight="false" outlineLevel="0" collapsed="false">
      <c r="A234" s="54" t="s">
        <v>830</v>
      </c>
      <c r="B234" s="78" t="s">
        <v>139</v>
      </c>
      <c r="C234" s="54" t="s">
        <v>831</v>
      </c>
      <c r="D234" s="57" t="n">
        <v>1</v>
      </c>
      <c r="E234" s="56" t="n">
        <v>11475.75</v>
      </c>
      <c r="F234" s="57" t="n">
        <v>750.75</v>
      </c>
      <c r="G234" s="56" t="n">
        <v>11475.75</v>
      </c>
      <c r="H234" s="56" t="n">
        <v>750.75</v>
      </c>
      <c r="I234" s="58" t="n">
        <v>44340</v>
      </c>
      <c r="J234" s="54" t="s">
        <v>128</v>
      </c>
      <c r="K234" s="59" t="s">
        <v>129</v>
      </c>
      <c r="L234" s="60"/>
      <c r="M234" s="61"/>
      <c r="N234" s="61"/>
      <c r="O234" s="56" t="s">
        <v>178</v>
      </c>
      <c r="P234" s="56" t="s">
        <v>179</v>
      </c>
      <c r="Q234" s="60" t="s">
        <v>132</v>
      </c>
      <c r="R234" s="63"/>
      <c r="S234" s="64" t="str">
        <f aca="false">IF(ISBLANK(A234),"",CONCATENATE($BC$5,"-",MID($BC$3,3,2),"-M_",A234))</f>
        <v>PTUR-21-M_52021000001707</v>
      </c>
      <c r="T234" s="65" t="str">
        <f aca="false">IF(ISBLANK(B234),"",VLOOKUP(B234,$BI$2:$BJ$5,2,FALSE()))</f>
        <v>E</v>
      </c>
      <c r="U234" s="66" t="str">
        <f aca="false">IF(ISBLANK(Q234),"ES",Q234)</f>
        <v>ES</v>
      </c>
      <c r="V234" s="64" t="n">
        <f aca="false">IF(ISBLANK(K234),"2",VLOOKUP(K234,$BG$2:$BH$3,2,FALSE()))</f>
        <v>2</v>
      </c>
      <c r="W234" s="66" t="str">
        <f aca="false">IF(ISBLANK(R234),"Sin observaciones",R234)</f>
        <v>Sin observaciones</v>
      </c>
      <c r="X234" s="64" t="n">
        <f aca="false">IF(ISERROR(VLOOKUP(J234,$BG$2:$BH$3,2,FALSE())),"",VLOOKUP(J234,$BG$2:$BH$3,2,FALSE()))</f>
        <v>1</v>
      </c>
      <c r="Z234" s="67"/>
    </row>
    <row r="235" customFormat="false" ht="39.6" hidden="false" customHeight="false" outlineLevel="0" collapsed="false">
      <c r="A235" s="54" t="s">
        <v>832</v>
      </c>
      <c r="B235" s="78" t="s">
        <v>139</v>
      </c>
      <c r="C235" s="54" t="s">
        <v>833</v>
      </c>
      <c r="D235" s="57" t="n">
        <v>0.03</v>
      </c>
      <c r="E235" s="56" t="n">
        <v>180</v>
      </c>
      <c r="F235" s="57" t="n">
        <v>0</v>
      </c>
      <c r="G235" s="56" t="n">
        <v>180</v>
      </c>
      <c r="H235" s="56" t="n">
        <v>0</v>
      </c>
      <c r="I235" s="58" t="n">
        <v>44372</v>
      </c>
      <c r="J235" s="54" t="s">
        <v>128</v>
      </c>
      <c r="K235" s="59" t="s">
        <v>129</v>
      </c>
      <c r="L235" s="60"/>
      <c r="M235" s="61"/>
      <c r="N235" s="61"/>
      <c r="O235" s="56" t="s">
        <v>834</v>
      </c>
      <c r="P235" s="56" t="s">
        <v>835</v>
      </c>
      <c r="Q235" s="60" t="s">
        <v>132</v>
      </c>
      <c r="R235" s="63"/>
      <c r="S235" s="64" t="str">
        <f aca="false">IF(ISBLANK(A235),"",CONCATENATE($BC$5,"-",MID($BC$3,3,2),"-M_",A235))</f>
        <v>PTUR-21-M_52021000002302</v>
      </c>
      <c r="T235" s="65" t="str">
        <f aca="false">IF(ISBLANK(B235),"",VLOOKUP(B235,$BI$2:$BJ$5,2,FALSE()))</f>
        <v>E</v>
      </c>
      <c r="U235" s="66" t="str">
        <f aca="false">IF(ISBLANK(Q235),"ES",Q235)</f>
        <v>ES</v>
      </c>
      <c r="V235" s="64" t="n">
        <f aca="false">IF(ISBLANK(K235),"2",VLOOKUP(K235,$BG$2:$BH$3,2,FALSE()))</f>
        <v>2</v>
      </c>
      <c r="W235" s="66" t="str">
        <f aca="false">IF(ISBLANK(R235),"Sin observaciones",R235)</f>
        <v>Sin observaciones</v>
      </c>
      <c r="X235" s="64" t="n">
        <f aca="false">IF(ISERROR(VLOOKUP(J235,$BG$2:$BH$3,2,FALSE())),"",VLOOKUP(J235,$BG$2:$BH$3,2,FALSE()))</f>
        <v>1</v>
      </c>
      <c r="Z235" s="67"/>
    </row>
    <row r="236" customFormat="false" ht="132" hidden="false" customHeight="false" outlineLevel="0" collapsed="false">
      <c r="A236" s="54" t="s">
        <v>836</v>
      </c>
      <c r="B236" s="78" t="s">
        <v>793</v>
      </c>
      <c r="C236" s="54" t="s">
        <v>837</v>
      </c>
      <c r="D236" s="57" t="n">
        <v>0.03</v>
      </c>
      <c r="E236" s="56" t="n">
        <v>67.45</v>
      </c>
      <c r="F236" s="57" t="n">
        <v>0</v>
      </c>
      <c r="G236" s="56" t="n">
        <v>67.45</v>
      </c>
      <c r="H236" s="56" t="n">
        <v>0</v>
      </c>
      <c r="I236" s="58" t="n">
        <v>44326</v>
      </c>
      <c r="J236" s="54" t="s">
        <v>128</v>
      </c>
      <c r="K236" s="59" t="s">
        <v>129</v>
      </c>
      <c r="L236" s="60"/>
      <c r="M236" s="61"/>
      <c r="N236" s="61"/>
      <c r="O236" s="56" t="s">
        <v>182</v>
      </c>
      <c r="P236" s="56" t="s">
        <v>183</v>
      </c>
      <c r="Q236" s="60" t="s">
        <v>132</v>
      </c>
      <c r="R236" s="63"/>
      <c r="S236" s="64" t="str">
        <f aca="false">IF(ISBLANK(A236),"",CONCATENATE($BC$5,"-",MID($BC$3,3,2),"-M_",A236))</f>
        <v>PTUR-21-M_52021000001504</v>
      </c>
      <c r="T236" s="65" t="str">
        <f aca="false">IF(ISBLANK(B236),"",VLOOKUP(B236,$BI$2:$BJ$5,2,FALSE()))</f>
        <v>C</v>
      </c>
      <c r="U236" s="66" t="str">
        <f aca="false">IF(ISBLANK(Q236),"ES",Q236)</f>
        <v>ES</v>
      </c>
      <c r="V236" s="64" t="n">
        <f aca="false">IF(ISBLANK(K236),"2",VLOOKUP(K236,$BG$2:$BH$3,2,FALSE()))</f>
        <v>2</v>
      </c>
      <c r="W236" s="66" t="str">
        <f aca="false">IF(ISBLANK(R236),"Sin observaciones",R236)</f>
        <v>Sin observaciones</v>
      </c>
      <c r="X236" s="64" t="n">
        <f aca="false">IF(ISERROR(VLOOKUP(J236,$BG$2:$BH$3,2,FALSE())),"",VLOOKUP(J236,$BG$2:$BH$3,2,FALSE()))</f>
        <v>1</v>
      </c>
      <c r="Z236" s="67"/>
    </row>
    <row r="237" customFormat="false" ht="105.6" hidden="false" customHeight="false" outlineLevel="0" collapsed="false">
      <c r="A237" s="54" t="s">
        <v>838</v>
      </c>
      <c r="B237" s="78" t="s">
        <v>793</v>
      </c>
      <c r="C237" s="54" t="s">
        <v>839</v>
      </c>
      <c r="D237" s="57" t="n">
        <v>0.03</v>
      </c>
      <c r="E237" s="56" t="n">
        <v>148.2</v>
      </c>
      <c r="F237" s="57" t="n">
        <v>0</v>
      </c>
      <c r="G237" s="56" t="n">
        <v>148.2</v>
      </c>
      <c r="H237" s="56" t="n">
        <v>0</v>
      </c>
      <c r="I237" s="58" t="n">
        <v>44340</v>
      </c>
      <c r="J237" s="54" t="s">
        <v>128</v>
      </c>
      <c r="K237" s="59" t="s">
        <v>129</v>
      </c>
      <c r="L237" s="60"/>
      <c r="M237" s="61"/>
      <c r="N237" s="61"/>
      <c r="O237" s="56" t="s">
        <v>182</v>
      </c>
      <c r="P237" s="56" t="s">
        <v>183</v>
      </c>
      <c r="Q237" s="60" t="s">
        <v>132</v>
      </c>
      <c r="R237" s="63"/>
      <c r="S237" s="64" t="str">
        <f aca="false">IF(ISBLANK(A237),"",CONCATENATE($BC$5,"-",MID($BC$3,3,2),"-M_",A237))</f>
        <v>PTUR-21-M_52021000001634</v>
      </c>
      <c r="T237" s="65" t="str">
        <f aca="false">IF(ISBLANK(B237),"",VLOOKUP(B237,$BI$2:$BJ$5,2,FALSE()))</f>
        <v>C</v>
      </c>
      <c r="U237" s="66" t="str">
        <f aca="false">IF(ISBLANK(Q237),"ES",Q237)</f>
        <v>ES</v>
      </c>
      <c r="V237" s="64" t="n">
        <f aca="false">IF(ISBLANK(K237),"2",VLOOKUP(K237,$BG$2:$BH$3,2,FALSE()))</f>
        <v>2</v>
      </c>
      <c r="W237" s="66" t="str">
        <f aca="false">IF(ISBLANK(R237),"Sin observaciones",R237)</f>
        <v>Sin observaciones</v>
      </c>
      <c r="X237" s="64" t="n">
        <f aca="false">IF(ISERROR(VLOOKUP(J237,$BG$2:$BH$3,2,FALSE())),"",VLOOKUP(J237,$BG$2:$BH$3,2,FALSE()))</f>
        <v>1</v>
      </c>
      <c r="Z237" s="67"/>
    </row>
    <row r="238" customFormat="false" ht="26.4" hidden="false" customHeight="false" outlineLevel="0" collapsed="false">
      <c r="A238" s="54" t="s">
        <v>840</v>
      </c>
      <c r="B238" s="78" t="s">
        <v>793</v>
      </c>
      <c r="C238" s="54" t="s">
        <v>841</v>
      </c>
      <c r="D238" s="57" t="n">
        <v>0.03</v>
      </c>
      <c r="E238" s="56" t="n">
        <v>42</v>
      </c>
      <c r="F238" s="57" t="n">
        <v>0</v>
      </c>
      <c r="G238" s="56" t="n">
        <v>42</v>
      </c>
      <c r="H238" s="56" t="n">
        <v>0</v>
      </c>
      <c r="I238" s="58" t="n">
        <v>44340</v>
      </c>
      <c r="J238" s="54" t="s">
        <v>128</v>
      </c>
      <c r="K238" s="59" t="s">
        <v>129</v>
      </c>
      <c r="L238" s="60"/>
      <c r="M238" s="61"/>
      <c r="N238" s="61"/>
      <c r="O238" s="56" t="s">
        <v>182</v>
      </c>
      <c r="P238" s="56" t="s">
        <v>183</v>
      </c>
      <c r="Q238" s="60" t="s">
        <v>132</v>
      </c>
      <c r="R238" s="63"/>
      <c r="S238" s="64" t="str">
        <f aca="false">IF(ISBLANK(A238),"",CONCATENATE($BC$5,"-",MID($BC$3,3,2),"-M_",A238))</f>
        <v>PTUR-21-M_52021000001635</v>
      </c>
      <c r="T238" s="65" t="str">
        <f aca="false">IF(ISBLANK(B238),"",VLOOKUP(B238,$BI$2:$BJ$5,2,FALSE()))</f>
        <v>C</v>
      </c>
      <c r="U238" s="66" t="str">
        <f aca="false">IF(ISBLANK(Q238),"ES",Q238)</f>
        <v>ES</v>
      </c>
      <c r="V238" s="64" t="n">
        <f aca="false">IF(ISBLANK(K238),"2",VLOOKUP(K238,$BG$2:$BH$3,2,FALSE()))</f>
        <v>2</v>
      </c>
      <c r="W238" s="66" t="str">
        <f aca="false">IF(ISBLANK(R238),"Sin observaciones",R238)</f>
        <v>Sin observaciones</v>
      </c>
      <c r="X238" s="64" t="n">
        <f aca="false">IF(ISERROR(VLOOKUP(J238,$BG$2:$BH$3,2,FALSE())),"",VLOOKUP(J238,$BG$2:$BH$3,2,FALSE()))</f>
        <v>1</v>
      </c>
      <c r="Z238" s="67"/>
    </row>
    <row r="239" customFormat="false" ht="26.4" hidden="false" customHeight="false" outlineLevel="0" collapsed="false">
      <c r="A239" s="54" t="s">
        <v>842</v>
      </c>
      <c r="B239" s="78" t="s">
        <v>793</v>
      </c>
      <c r="C239" s="54" t="s">
        <v>843</v>
      </c>
      <c r="D239" s="57" t="n">
        <v>0.03</v>
      </c>
      <c r="E239" s="56" t="n">
        <v>266.35</v>
      </c>
      <c r="F239" s="57" t="n">
        <v>0</v>
      </c>
      <c r="G239" s="56" t="n">
        <v>266.35</v>
      </c>
      <c r="H239" s="56" t="n">
        <v>0</v>
      </c>
      <c r="I239" s="58" t="n">
        <v>44356</v>
      </c>
      <c r="J239" s="54" t="s">
        <v>128</v>
      </c>
      <c r="K239" s="59" t="s">
        <v>129</v>
      </c>
      <c r="L239" s="60"/>
      <c r="M239" s="61"/>
      <c r="N239" s="61"/>
      <c r="O239" s="56" t="s">
        <v>182</v>
      </c>
      <c r="P239" s="56" t="s">
        <v>183</v>
      </c>
      <c r="Q239" s="60" t="s">
        <v>132</v>
      </c>
      <c r="R239" s="63"/>
      <c r="S239" s="64" t="str">
        <f aca="false">IF(ISBLANK(A239),"",CONCATENATE($BC$5,"-",MID($BC$3,3,2),"-M_",A239))</f>
        <v>PTUR-21-M_52021000001940</v>
      </c>
      <c r="T239" s="65" t="str">
        <f aca="false">IF(ISBLANK(B239),"",VLOOKUP(B239,$BI$2:$BJ$5,2,FALSE()))</f>
        <v>C</v>
      </c>
      <c r="U239" s="66" t="str">
        <f aca="false">IF(ISBLANK(Q239),"ES",Q239)</f>
        <v>ES</v>
      </c>
      <c r="V239" s="64" t="n">
        <f aca="false">IF(ISBLANK(K239),"2",VLOOKUP(K239,$BG$2:$BH$3,2,FALSE()))</f>
        <v>2</v>
      </c>
      <c r="W239" s="66" t="str">
        <f aca="false">IF(ISBLANK(R239),"Sin observaciones",R239)</f>
        <v>Sin observaciones</v>
      </c>
      <c r="X239" s="64" t="n">
        <f aca="false">IF(ISERROR(VLOOKUP(J239,$BG$2:$BH$3,2,FALSE())),"",VLOOKUP(J239,$BG$2:$BH$3,2,FALSE()))</f>
        <v>1</v>
      </c>
      <c r="Z239" s="67"/>
    </row>
    <row r="240" customFormat="false" ht="52.8" hidden="false" customHeight="false" outlineLevel="0" collapsed="false">
      <c r="A240" s="54" t="s">
        <v>844</v>
      </c>
      <c r="B240" s="78" t="s">
        <v>139</v>
      </c>
      <c r="C240" s="54" t="s">
        <v>845</v>
      </c>
      <c r="D240" s="57" t="n">
        <v>0.21</v>
      </c>
      <c r="E240" s="56" t="n">
        <v>1096.75</v>
      </c>
      <c r="F240" s="57" t="n">
        <v>71.75</v>
      </c>
      <c r="G240" s="56" t="n">
        <v>1096.75</v>
      </c>
      <c r="H240" s="56" t="n">
        <v>71.75</v>
      </c>
      <c r="I240" s="58" t="n">
        <v>44349</v>
      </c>
      <c r="J240" s="54" t="s">
        <v>128</v>
      </c>
      <c r="K240" s="59" t="s">
        <v>129</v>
      </c>
      <c r="L240" s="60"/>
      <c r="M240" s="61"/>
      <c r="N240" s="61"/>
      <c r="O240" s="56" t="s">
        <v>846</v>
      </c>
      <c r="P240" s="56" t="s">
        <v>847</v>
      </c>
      <c r="Q240" s="60" t="s">
        <v>132</v>
      </c>
      <c r="R240" s="63"/>
      <c r="S240" s="64" t="str">
        <f aca="false">IF(ISBLANK(A240),"",CONCATENATE($BC$5,"-",MID($BC$3,3,2),"-M_",A240))</f>
        <v>PTUR-21-M_52021000001869</v>
      </c>
      <c r="T240" s="65" t="str">
        <f aca="false">IF(ISBLANK(B240),"",VLOOKUP(B240,$BI$2:$BJ$5,2,FALSE()))</f>
        <v>E</v>
      </c>
      <c r="U240" s="66" t="str">
        <f aca="false">IF(ISBLANK(Q240),"ES",Q240)</f>
        <v>ES</v>
      </c>
      <c r="V240" s="64" t="n">
        <f aca="false">IF(ISBLANK(K240),"2",VLOOKUP(K240,$BG$2:$BH$3,2,FALSE()))</f>
        <v>2</v>
      </c>
      <c r="W240" s="66" t="str">
        <f aca="false">IF(ISBLANK(R240),"Sin observaciones",R240)</f>
        <v>Sin observaciones</v>
      </c>
      <c r="X240" s="64" t="n">
        <f aca="false">IF(ISERROR(VLOOKUP(J240,$BG$2:$BH$3,2,FALSE())),"",VLOOKUP(J240,$BG$2:$BH$3,2,FALSE()))</f>
        <v>1</v>
      </c>
      <c r="Z240" s="67"/>
    </row>
    <row r="241" customFormat="false" ht="132" hidden="false" customHeight="false" outlineLevel="0" collapsed="false">
      <c r="A241" s="54" t="s">
        <v>848</v>
      </c>
      <c r="B241" s="78" t="s">
        <v>139</v>
      </c>
      <c r="C241" s="54" t="s">
        <v>849</v>
      </c>
      <c r="D241" s="57" t="n">
        <v>0.03</v>
      </c>
      <c r="E241" s="56" t="n">
        <v>1412.4</v>
      </c>
      <c r="F241" s="57" t="n">
        <v>92.4</v>
      </c>
      <c r="G241" s="56" t="n">
        <v>1412.4</v>
      </c>
      <c r="H241" s="56" t="n">
        <v>92.4</v>
      </c>
      <c r="I241" s="58" t="n">
        <v>44340</v>
      </c>
      <c r="J241" s="54" t="s">
        <v>128</v>
      </c>
      <c r="K241" s="59" t="s">
        <v>129</v>
      </c>
      <c r="L241" s="60"/>
      <c r="M241" s="61"/>
      <c r="N241" s="61"/>
      <c r="O241" s="56" t="s">
        <v>850</v>
      </c>
      <c r="P241" s="56" t="s">
        <v>851</v>
      </c>
      <c r="Q241" s="60" t="s">
        <v>132</v>
      </c>
      <c r="R241" s="63"/>
      <c r="S241" s="64" t="str">
        <f aca="false">IF(ISBLANK(A241),"",CONCATENATE($BC$5,"-",MID($BC$3,3,2),"-M_",A241))</f>
        <v>PTUR-21-M_52021000001652</v>
      </c>
      <c r="T241" s="65" t="str">
        <f aca="false">IF(ISBLANK(B241),"",VLOOKUP(B241,$BI$2:$BJ$5,2,FALSE()))</f>
        <v>E</v>
      </c>
      <c r="U241" s="66" t="str">
        <f aca="false">IF(ISBLANK(Q241),"ES",Q241)</f>
        <v>ES</v>
      </c>
      <c r="V241" s="64" t="n">
        <f aca="false">IF(ISBLANK(K241),"2",VLOOKUP(K241,$BG$2:$BH$3,2,FALSE()))</f>
        <v>2</v>
      </c>
      <c r="W241" s="66" t="str">
        <f aca="false">IF(ISBLANK(R241),"Sin observaciones",R241)</f>
        <v>Sin observaciones</v>
      </c>
      <c r="X241" s="64" t="n">
        <f aca="false">IF(ISERROR(VLOOKUP(J241,$BG$2:$BH$3,2,FALSE())),"",VLOOKUP(J241,$BG$2:$BH$3,2,FALSE()))</f>
        <v>1</v>
      </c>
      <c r="Z241" s="67"/>
    </row>
    <row r="242" customFormat="false" ht="26.4" hidden="false" customHeight="false" outlineLevel="0" collapsed="false">
      <c r="A242" s="54" t="s">
        <v>852</v>
      </c>
      <c r="B242" s="78" t="s">
        <v>139</v>
      </c>
      <c r="C242" s="54" t="s">
        <v>853</v>
      </c>
      <c r="D242" s="57" t="n">
        <v>0.03</v>
      </c>
      <c r="E242" s="56" t="n">
        <v>2782</v>
      </c>
      <c r="F242" s="57" t="n">
        <v>182</v>
      </c>
      <c r="G242" s="56" t="n">
        <v>2782</v>
      </c>
      <c r="H242" s="56" t="n">
        <v>182</v>
      </c>
      <c r="I242" s="58" t="n">
        <v>44349</v>
      </c>
      <c r="J242" s="54" t="s">
        <v>128</v>
      </c>
      <c r="K242" s="59" t="s">
        <v>129</v>
      </c>
      <c r="L242" s="60"/>
      <c r="M242" s="61"/>
      <c r="N242" s="61"/>
      <c r="O242" s="56" t="s">
        <v>854</v>
      </c>
      <c r="P242" s="56" t="s">
        <v>855</v>
      </c>
      <c r="Q242" s="60" t="s">
        <v>132</v>
      </c>
      <c r="R242" s="63"/>
      <c r="S242" s="64" t="str">
        <f aca="false">IF(ISBLANK(A242),"",CONCATENATE($BC$5,"-",MID($BC$3,3,2),"-M_",A242))</f>
        <v>PTUR-21-M_52021000001851</v>
      </c>
      <c r="T242" s="65" t="str">
        <f aca="false">IF(ISBLANK(B242),"",VLOOKUP(B242,$BI$2:$BJ$5,2,FALSE()))</f>
        <v>E</v>
      </c>
      <c r="U242" s="66" t="str">
        <f aca="false">IF(ISBLANK(Q242),"ES",Q242)</f>
        <v>ES</v>
      </c>
      <c r="V242" s="64" t="n">
        <f aca="false">IF(ISBLANK(K242),"2",VLOOKUP(K242,$BG$2:$BH$3,2,FALSE()))</f>
        <v>2</v>
      </c>
      <c r="W242" s="66" t="str">
        <f aca="false">IF(ISBLANK(R242),"Sin observaciones",R242)</f>
        <v>Sin observaciones</v>
      </c>
      <c r="X242" s="64" t="n">
        <f aca="false">IF(ISERROR(VLOOKUP(J242,$BG$2:$BH$3,2,FALSE())),"",VLOOKUP(J242,$BG$2:$BH$3,2,FALSE()))</f>
        <v>1</v>
      </c>
      <c r="Z242" s="67"/>
    </row>
    <row r="243" customFormat="false" ht="211.2" hidden="false" customHeight="false" outlineLevel="0" collapsed="false">
      <c r="A243" s="54" t="s">
        <v>856</v>
      </c>
      <c r="B243" s="78" t="s">
        <v>139</v>
      </c>
      <c r="C243" s="54" t="s">
        <v>857</v>
      </c>
      <c r="D243" s="57" t="n">
        <v>0.03</v>
      </c>
      <c r="E243" s="56" t="n">
        <v>8670</v>
      </c>
      <c r="F243" s="57" t="n">
        <v>0</v>
      </c>
      <c r="G243" s="56" t="n">
        <v>8670</v>
      </c>
      <c r="H243" s="56" t="n">
        <v>0</v>
      </c>
      <c r="I243" s="58" t="n">
        <v>44328</v>
      </c>
      <c r="J243" s="54" t="s">
        <v>128</v>
      </c>
      <c r="K243" s="59" t="s">
        <v>129</v>
      </c>
      <c r="L243" s="60"/>
      <c r="M243" s="61"/>
      <c r="N243" s="61"/>
      <c r="O243" s="56" t="s">
        <v>858</v>
      </c>
      <c r="P243" s="56" t="s">
        <v>859</v>
      </c>
      <c r="Q243" s="60" t="s">
        <v>132</v>
      </c>
      <c r="R243" s="63"/>
      <c r="S243" s="64" t="str">
        <f aca="false">IF(ISBLANK(A243),"",CONCATENATE($BC$5,"-",MID($BC$3,3,2),"-M_",A243))</f>
        <v>PTUR-21-M_52021000001563</v>
      </c>
      <c r="T243" s="65" t="str">
        <f aca="false">IF(ISBLANK(B243),"",VLOOKUP(B243,$BI$2:$BJ$5,2,FALSE()))</f>
        <v>E</v>
      </c>
      <c r="U243" s="66" t="str">
        <f aca="false">IF(ISBLANK(Q243),"ES",Q243)</f>
        <v>ES</v>
      </c>
      <c r="V243" s="64" t="n">
        <f aca="false">IF(ISBLANK(K243),"2",VLOOKUP(K243,$BG$2:$BH$3,2,FALSE()))</f>
        <v>2</v>
      </c>
      <c r="W243" s="66" t="str">
        <f aca="false">IF(ISBLANK(R243),"Sin observaciones",R243)</f>
        <v>Sin observaciones</v>
      </c>
      <c r="X243" s="64" t="n">
        <f aca="false">IF(ISERROR(VLOOKUP(J243,$BG$2:$BH$3,2,FALSE())),"",VLOOKUP(J243,$BG$2:$BH$3,2,FALSE()))</f>
        <v>1</v>
      </c>
      <c r="Z243" s="67"/>
    </row>
    <row r="244" customFormat="false" ht="39.6" hidden="false" customHeight="false" outlineLevel="0" collapsed="false">
      <c r="A244" s="54" t="s">
        <v>860</v>
      </c>
      <c r="B244" s="78" t="s">
        <v>139</v>
      </c>
      <c r="C244" s="54" t="s">
        <v>861</v>
      </c>
      <c r="D244" s="57" t="n">
        <v>0.03</v>
      </c>
      <c r="E244" s="56" t="n">
        <v>834.6</v>
      </c>
      <c r="F244" s="57" t="n">
        <v>54.6</v>
      </c>
      <c r="G244" s="56" t="n">
        <v>834.6</v>
      </c>
      <c r="H244" s="56" t="n">
        <v>54.6</v>
      </c>
      <c r="I244" s="58" t="n">
        <v>44340</v>
      </c>
      <c r="J244" s="54" t="s">
        <v>128</v>
      </c>
      <c r="K244" s="59" t="s">
        <v>129</v>
      </c>
      <c r="L244" s="60"/>
      <c r="M244" s="61"/>
      <c r="N244" s="61"/>
      <c r="O244" s="56" t="s">
        <v>190</v>
      </c>
      <c r="P244" s="56" t="s">
        <v>191</v>
      </c>
      <c r="Q244" s="60" t="s">
        <v>132</v>
      </c>
      <c r="R244" s="63"/>
      <c r="S244" s="64" t="str">
        <f aca="false">IF(ISBLANK(A244),"",CONCATENATE($BC$5,"-",MID($BC$3,3,2),"-M_",A244))</f>
        <v>PTUR-21-M_52021000001630</v>
      </c>
      <c r="T244" s="65" t="str">
        <f aca="false">IF(ISBLANK(B244),"",VLOOKUP(B244,$BI$2:$BJ$5,2,FALSE()))</f>
        <v>E</v>
      </c>
      <c r="U244" s="66" t="str">
        <f aca="false">IF(ISBLANK(Q244),"ES",Q244)</f>
        <v>ES</v>
      </c>
      <c r="V244" s="64" t="n">
        <f aca="false">IF(ISBLANK(K244),"2",VLOOKUP(K244,$BG$2:$BH$3,2,FALSE()))</f>
        <v>2</v>
      </c>
      <c r="W244" s="66" t="str">
        <f aca="false">IF(ISBLANK(R244),"Sin observaciones",R244)</f>
        <v>Sin observaciones</v>
      </c>
      <c r="X244" s="64" t="n">
        <f aca="false">IF(ISERROR(VLOOKUP(J244,$BG$2:$BH$3,2,FALSE())),"",VLOOKUP(J244,$BG$2:$BH$3,2,FALSE()))</f>
        <v>1</v>
      </c>
      <c r="Z244" s="67"/>
    </row>
    <row r="245" customFormat="false" ht="79.2" hidden="false" customHeight="false" outlineLevel="0" collapsed="false">
      <c r="A245" s="54" t="s">
        <v>862</v>
      </c>
      <c r="B245" s="78" t="s">
        <v>139</v>
      </c>
      <c r="C245" s="54" t="s">
        <v>193</v>
      </c>
      <c r="D245" s="57" t="n">
        <v>0.21</v>
      </c>
      <c r="E245" s="56" t="n">
        <v>535</v>
      </c>
      <c r="F245" s="57" t="n">
        <v>35</v>
      </c>
      <c r="G245" s="56" t="n">
        <v>535</v>
      </c>
      <c r="H245" s="56" t="n">
        <v>35</v>
      </c>
      <c r="I245" s="58" t="n">
        <v>44307</v>
      </c>
      <c r="J245" s="54" t="s">
        <v>128</v>
      </c>
      <c r="K245" s="59" t="s">
        <v>129</v>
      </c>
      <c r="L245" s="60"/>
      <c r="M245" s="61"/>
      <c r="N245" s="61"/>
      <c r="O245" s="56" t="s">
        <v>194</v>
      </c>
      <c r="P245" s="56" t="s">
        <v>195</v>
      </c>
      <c r="Q245" s="60" t="s">
        <v>132</v>
      </c>
      <c r="R245" s="63"/>
      <c r="S245" s="64" t="str">
        <f aca="false">IF(ISBLANK(A245),"",CONCATENATE($BC$5,"-",MID($BC$3,3,2),"-M_",A245))</f>
        <v>PTUR-21-M_52021000001208</v>
      </c>
      <c r="T245" s="65" t="str">
        <f aca="false">IF(ISBLANK(B245),"",VLOOKUP(B245,$BI$2:$BJ$5,2,FALSE()))</f>
        <v>E</v>
      </c>
      <c r="U245" s="66" t="str">
        <f aca="false">IF(ISBLANK(Q245),"ES",Q245)</f>
        <v>ES</v>
      </c>
      <c r="V245" s="64" t="n">
        <f aca="false">IF(ISBLANK(K245),"2",VLOOKUP(K245,$BG$2:$BH$3,2,FALSE()))</f>
        <v>2</v>
      </c>
      <c r="W245" s="66" t="str">
        <f aca="false">IF(ISBLANK(R245),"Sin observaciones",R245)</f>
        <v>Sin observaciones</v>
      </c>
      <c r="X245" s="64" t="n">
        <f aca="false">IF(ISERROR(VLOOKUP(J245,$BG$2:$BH$3,2,FALSE())),"",VLOOKUP(J245,$BG$2:$BH$3,2,FALSE()))</f>
        <v>1</v>
      </c>
      <c r="Z245" s="67"/>
    </row>
    <row r="246" customFormat="false" ht="92.4" hidden="false" customHeight="false" outlineLevel="0" collapsed="false">
      <c r="A246" s="54" t="s">
        <v>863</v>
      </c>
      <c r="B246" s="78" t="s">
        <v>139</v>
      </c>
      <c r="C246" s="54" t="s">
        <v>864</v>
      </c>
      <c r="D246" s="57" t="n">
        <v>0.15</v>
      </c>
      <c r="E246" s="56" t="n">
        <v>535</v>
      </c>
      <c r="F246" s="57" t="n">
        <v>35</v>
      </c>
      <c r="G246" s="56" t="n">
        <v>535</v>
      </c>
      <c r="H246" s="56" t="n">
        <v>35</v>
      </c>
      <c r="I246" s="58" t="n">
        <v>44344</v>
      </c>
      <c r="J246" s="54" t="s">
        <v>128</v>
      </c>
      <c r="K246" s="59" t="s">
        <v>129</v>
      </c>
      <c r="L246" s="60"/>
      <c r="M246" s="61"/>
      <c r="N246" s="61"/>
      <c r="O246" s="56" t="s">
        <v>194</v>
      </c>
      <c r="P246" s="56" t="s">
        <v>195</v>
      </c>
      <c r="Q246" s="60" t="s">
        <v>132</v>
      </c>
      <c r="R246" s="63"/>
      <c r="S246" s="64" t="str">
        <f aca="false">IF(ISBLANK(A246),"",CONCATENATE($BC$5,"-",MID($BC$3,3,2),"-M_",A246))</f>
        <v>PTUR-21-M_52021000001816</v>
      </c>
      <c r="T246" s="65" t="str">
        <f aca="false">IF(ISBLANK(B246),"",VLOOKUP(B246,$BI$2:$BJ$5,2,FALSE()))</f>
        <v>E</v>
      </c>
      <c r="U246" s="66" t="str">
        <f aca="false">IF(ISBLANK(Q246),"ES",Q246)</f>
        <v>ES</v>
      </c>
      <c r="V246" s="64" t="n">
        <f aca="false">IF(ISBLANK(K246),"2",VLOOKUP(K246,$BG$2:$BH$3,2,FALSE()))</f>
        <v>2</v>
      </c>
      <c r="W246" s="66" t="str">
        <f aca="false">IF(ISBLANK(R246),"Sin observaciones",R246)</f>
        <v>Sin observaciones</v>
      </c>
      <c r="X246" s="64" t="n">
        <f aca="false">IF(ISERROR(VLOOKUP(J246,$BG$2:$BH$3,2,FALSE())),"",VLOOKUP(J246,$BG$2:$BH$3,2,FALSE()))</f>
        <v>1</v>
      </c>
      <c r="Z246" s="67"/>
    </row>
    <row r="247" customFormat="false" ht="26.4" hidden="false" customHeight="false" outlineLevel="0" collapsed="false">
      <c r="A247" s="54" t="s">
        <v>865</v>
      </c>
      <c r="B247" s="78" t="s">
        <v>139</v>
      </c>
      <c r="C247" s="54" t="s">
        <v>866</v>
      </c>
      <c r="D247" s="57" t="n">
        <v>0.03</v>
      </c>
      <c r="E247" s="56" t="n">
        <v>214</v>
      </c>
      <c r="F247" s="57" t="n">
        <v>14</v>
      </c>
      <c r="G247" s="56" t="n">
        <v>214</v>
      </c>
      <c r="H247" s="56" t="n">
        <v>14</v>
      </c>
      <c r="I247" s="58" t="n">
        <v>44316</v>
      </c>
      <c r="J247" s="54" t="s">
        <v>128</v>
      </c>
      <c r="K247" s="59" t="s">
        <v>129</v>
      </c>
      <c r="L247" s="60"/>
      <c r="M247" s="61"/>
      <c r="N247" s="61"/>
      <c r="O247" s="56" t="s">
        <v>867</v>
      </c>
      <c r="P247" s="56" t="s">
        <v>868</v>
      </c>
      <c r="Q247" s="60" t="s">
        <v>132</v>
      </c>
      <c r="R247" s="63"/>
      <c r="S247" s="64" t="str">
        <f aca="false">IF(ISBLANK(A247),"",CONCATENATE($BC$5,"-",MID($BC$3,3,2),"-M_",A247))</f>
        <v>PTUR-21-M_52021000001377</v>
      </c>
      <c r="T247" s="65" t="str">
        <f aca="false">IF(ISBLANK(B247),"",VLOOKUP(B247,$BI$2:$BJ$5,2,FALSE()))</f>
        <v>E</v>
      </c>
      <c r="U247" s="66" t="str">
        <f aca="false">IF(ISBLANK(Q247),"ES",Q247)</f>
        <v>ES</v>
      </c>
      <c r="V247" s="64" t="n">
        <f aca="false">IF(ISBLANK(K247),"2",VLOOKUP(K247,$BG$2:$BH$3,2,FALSE()))</f>
        <v>2</v>
      </c>
      <c r="W247" s="66" t="str">
        <f aca="false">IF(ISBLANK(R247),"Sin observaciones",R247)</f>
        <v>Sin observaciones</v>
      </c>
      <c r="X247" s="64" t="n">
        <f aca="false">IF(ISERROR(VLOOKUP(J247,$BG$2:$BH$3,2,FALSE())),"",VLOOKUP(J247,$BG$2:$BH$3,2,FALSE()))</f>
        <v>1</v>
      </c>
      <c r="Z247" s="67"/>
    </row>
    <row r="248" customFormat="false" ht="132" hidden="false" customHeight="false" outlineLevel="0" collapsed="false">
      <c r="A248" s="54" t="s">
        <v>869</v>
      </c>
      <c r="B248" s="78" t="s">
        <v>139</v>
      </c>
      <c r="C248" s="54" t="s">
        <v>870</v>
      </c>
      <c r="D248" s="57" t="n">
        <v>0.03</v>
      </c>
      <c r="E248" s="56" t="n">
        <v>1412.4</v>
      </c>
      <c r="F248" s="57" t="n">
        <v>92.4</v>
      </c>
      <c r="G248" s="56" t="n">
        <v>1412.4</v>
      </c>
      <c r="H248" s="56" t="n">
        <v>92.4</v>
      </c>
      <c r="I248" s="58" t="n">
        <v>44340</v>
      </c>
      <c r="J248" s="54" t="s">
        <v>128</v>
      </c>
      <c r="K248" s="59" t="s">
        <v>129</v>
      </c>
      <c r="L248" s="60"/>
      <c r="M248" s="61"/>
      <c r="N248" s="61"/>
      <c r="O248" s="56" t="s">
        <v>871</v>
      </c>
      <c r="P248" s="56" t="s">
        <v>872</v>
      </c>
      <c r="Q248" s="60" t="s">
        <v>132</v>
      </c>
      <c r="R248" s="63"/>
      <c r="S248" s="64" t="str">
        <f aca="false">IF(ISBLANK(A248),"",CONCATENATE($BC$5,"-",MID($BC$3,3,2),"-M_",A248))</f>
        <v>PTUR-21-M_52021000001628</v>
      </c>
      <c r="T248" s="65" t="str">
        <f aca="false">IF(ISBLANK(B248),"",VLOOKUP(B248,$BI$2:$BJ$5,2,FALSE()))</f>
        <v>E</v>
      </c>
      <c r="U248" s="66" t="str">
        <f aca="false">IF(ISBLANK(Q248),"ES",Q248)</f>
        <v>ES</v>
      </c>
      <c r="V248" s="64" t="n">
        <f aca="false">IF(ISBLANK(K248),"2",VLOOKUP(K248,$BG$2:$BH$3,2,FALSE()))</f>
        <v>2</v>
      </c>
      <c r="W248" s="66" t="str">
        <f aca="false">IF(ISBLANK(R248),"Sin observaciones",R248)</f>
        <v>Sin observaciones</v>
      </c>
      <c r="X248" s="64" t="n">
        <f aca="false">IF(ISERROR(VLOOKUP(J248,$BG$2:$BH$3,2,FALSE())),"",VLOOKUP(J248,$BG$2:$BH$3,2,FALSE()))</f>
        <v>1</v>
      </c>
      <c r="Z248" s="67"/>
    </row>
    <row r="249" customFormat="false" ht="92.4" hidden="false" customHeight="false" outlineLevel="0" collapsed="false">
      <c r="A249" s="54" t="s">
        <v>873</v>
      </c>
      <c r="B249" s="78" t="s">
        <v>139</v>
      </c>
      <c r="C249" s="54" t="s">
        <v>209</v>
      </c>
      <c r="D249" s="57" t="n">
        <v>1</v>
      </c>
      <c r="E249" s="56" t="n">
        <v>1317.58</v>
      </c>
      <c r="F249" s="57" t="n">
        <v>86.19</v>
      </c>
      <c r="G249" s="56" t="n">
        <v>1317.58</v>
      </c>
      <c r="H249" s="56" t="n">
        <v>86.19</v>
      </c>
      <c r="I249" s="58" t="n">
        <v>44301</v>
      </c>
      <c r="J249" s="54" t="s">
        <v>128</v>
      </c>
      <c r="K249" s="59" t="s">
        <v>129</v>
      </c>
      <c r="L249" s="60"/>
      <c r="M249" s="61"/>
      <c r="N249" s="61"/>
      <c r="O249" s="56" t="s">
        <v>202</v>
      </c>
      <c r="P249" s="56" t="s">
        <v>203</v>
      </c>
      <c r="Q249" s="60" t="s">
        <v>132</v>
      </c>
      <c r="R249" s="63"/>
      <c r="S249" s="64" t="str">
        <f aca="false">IF(ISBLANK(A249),"",CONCATENATE($BC$5,"-",MID($BC$3,3,2),"-M_",A249))</f>
        <v>PTUR-21-M_52021000001105</v>
      </c>
      <c r="T249" s="65" t="str">
        <f aca="false">IF(ISBLANK(B249),"",VLOOKUP(B249,$BI$2:$BJ$5,2,FALSE()))</f>
        <v>E</v>
      </c>
      <c r="U249" s="66" t="str">
        <f aca="false">IF(ISBLANK(Q249),"ES",Q249)</f>
        <v>ES</v>
      </c>
      <c r="V249" s="64" t="n">
        <f aca="false">IF(ISBLANK(K249),"2",VLOOKUP(K249,$BG$2:$BH$3,2,FALSE()))</f>
        <v>2</v>
      </c>
      <c r="W249" s="66" t="str">
        <f aca="false">IF(ISBLANK(R249),"Sin observaciones",R249)</f>
        <v>Sin observaciones</v>
      </c>
      <c r="X249" s="64" t="n">
        <f aca="false">IF(ISERROR(VLOOKUP(J249,$BG$2:$BH$3,2,FALSE())),"",VLOOKUP(J249,$BG$2:$BH$3,2,FALSE()))</f>
        <v>1</v>
      </c>
      <c r="Z249" s="67"/>
    </row>
    <row r="250" customFormat="false" ht="92.4" hidden="false" customHeight="false" outlineLevel="0" collapsed="false">
      <c r="A250" s="54" t="s">
        <v>874</v>
      </c>
      <c r="B250" s="78" t="s">
        <v>139</v>
      </c>
      <c r="C250" s="54" t="s">
        <v>875</v>
      </c>
      <c r="D250" s="57" t="n">
        <v>1</v>
      </c>
      <c r="E250" s="56" t="n">
        <v>1317.59</v>
      </c>
      <c r="F250" s="57" t="n">
        <v>86.2</v>
      </c>
      <c r="G250" s="56" t="n">
        <v>1317.59</v>
      </c>
      <c r="H250" s="56" t="n">
        <v>86.2</v>
      </c>
      <c r="I250" s="58" t="n">
        <v>44326</v>
      </c>
      <c r="J250" s="54" t="s">
        <v>128</v>
      </c>
      <c r="K250" s="59" t="s">
        <v>129</v>
      </c>
      <c r="L250" s="60"/>
      <c r="M250" s="61"/>
      <c r="N250" s="61"/>
      <c r="O250" s="56" t="s">
        <v>202</v>
      </c>
      <c r="P250" s="56" t="s">
        <v>203</v>
      </c>
      <c r="Q250" s="60" t="s">
        <v>132</v>
      </c>
      <c r="R250" s="63"/>
      <c r="S250" s="64" t="str">
        <f aca="false">IF(ISBLANK(A250),"",CONCATENATE($BC$5,"-",MID($BC$3,3,2),"-M_",A250))</f>
        <v>PTUR-21-M_52021000001531</v>
      </c>
      <c r="T250" s="65" t="str">
        <f aca="false">IF(ISBLANK(B250),"",VLOOKUP(B250,$BI$2:$BJ$5,2,FALSE()))</f>
        <v>E</v>
      </c>
      <c r="U250" s="66" t="str">
        <f aca="false">IF(ISBLANK(Q250),"ES",Q250)</f>
        <v>ES</v>
      </c>
      <c r="V250" s="64" t="n">
        <f aca="false">IF(ISBLANK(K250),"2",VLOOKUP(K250,$BG$2:$BH$3,2,FALSE()))</f>
        <v>2</v>
      </c>
      <c r="W250" s="66" t="str">
        <f aca="false">IF(ISBLANK(R250),"Sin observaciones",R250)</f>
        <v>Sin observaciones</v>
      </c>
      <c r="X250" s="64" t="n">
        <f aca="false">IF(ISERROR(VLOOKUP(J250,$BG$2:$BH$3,2,FALSE())),"",VLOOKUP(J250,$BG$2:$BH$3,2,FALSE()))</f>
        <v>1</v>
      </c>
      <c r="Z250" s="67"/>
    </row>
    <row r="251" customFormat="false" ht="92.4" hidden="false" customHeight="false" outlineLevel="0" collapsed="false">
      <c r="A251" s="54" t="s">
        <v>876</v>
      </c>
      <c r="B251" s="78" t="s">
        <v>139</v>
      </c>
      <c r="C251" s="54" t="s">
        <v>877</v>
      </c>
      <c r="D251" s="57" t="n">
        <v>1</v>
      </c>
      <c r="E251" s="56" t="n">
        <v>1317.59</v>
      </c>
      <c r="F251" s="57" t="n">
        <v>86.2</v>
      </c>
      <c r="G251" s="56" t="n">
        <v>1317.59</v>
      </c>
      <c r="H251" s="56" t="n">
        <v>86.2</v>
      </c>
      <c r="I251" s="58" t="n">
        <v>44362</v>
      </c>
      <c r="J251" s="54" t="s">
        <v>128</v>
      </c>
      <c r="K251" s="59" t="s">
        <v>129</v>
      </c>
      <c r="L251" s="60"/>
      <c r="M251" s="61"/>
      <c r="N251" s="61"/>
      <c r="O251" s="56" t="s">
        <v>202</v>
      </c>
      <c r="P251" s="56" t="s">
        <v>203</v>
      </c>
      <c r="Q251" s="60" t="s">
        <v>132</v>
      </c>
      <c r="R251" s="63"/>
      <c r="S251" s="64" t="str">
        <f aca="false">IF(ISBLANK(A251),"",CONCATENATE($BC$5,"-",MID($BC$3,3,2),"-M_",A251))</f>
        <v>PTUR-21-M_52021000001989</v>
      </c>
      <c r="T251" s="65" t="str">
        <f aca="false">IF(ISBLANK(B251),"",VLOOKUP(B251,$BI$2:$BJ$5,2,FALSE()))</f>
        <v>E</v>
      </c>
      <c r="U251" s="66" t="str">
        <f aca="false">IF(ISBLANK(Q251),"ES",Q251)</f>
        <v>ES</v>
      </c>
      <c r="V251" s="64" t="n">
        <f aca="false">IF(ISBLANK(K251),"2",VLOOKUP(K251,$BG$2:$BH$3,2,FALSE()))</f>
        <v>2</v>
      </c>
      <c r="W251" s="66" t="str">
        <f aca="false">IF(ISBLANK(R251),"Sin observaciones",R251)</f>
        <v>Sin observaciones</v>
      </c>
      <c r="X251" s="64" t="n">
        <f aca="false">IF(ISERROR(VLOOKUP(J251,$BG$2:$BH$3,2,FALSE())),"",VLOOKUP(J251,$BG$2:$BH$3,2,FALSE()))</f>
        <v>1</v>
      </c>
      <c r="Z251" s="67"/>
    </row>
    <row r="252" customFormat="false" ht="52.8" hidden="false" customHeight="false" outlineLevel="0" collapsed="false">
      <c r="A252" s="54" t="s">
        <v>878</v>
      </c>
      <c r="B252" s="78" t="s">
        <v>139</v>
      </c>
      <c r="C252" s="54" t="s">
        <v>879</v>
      </c>
      <c r="D252" s="57" t="n">
        <v>0.03</v>
      </c>
      <c r="E252" s="56" t="n">
        <v>100</v>
      </c>
      <c r="F252" s="57" t="n">
        <v>0</v>
      </c>
      <c r="G252" s="56" t="n">
        <v>100</v>
      </c>
      <c r="H252" s="56" t="n">
        <v>0</v>
      </c>
      <c r="I252" s="58" t="n">
        <v>44326</v>
      </c>
      <c r="J252" s="54" t="s">
        <v>128</v>
      </c>
      <c r="K252" s="59" t="s">
        <v>129</v>
      </c>
      <c r="L252" s="60"/>
      <c r="M252" s="61"/>
      <c r="N252" s="61"/>
      <c r="O252" s="56" t="s">
        <v>880</v>
      </c>
      <c r="P252" s="56" t="s">
        <v>881</v>
      </c>
      <c r="Q252" s="60" t="s">
        <v>132</v>
      </c>
      <c r="R252" s="63"/>
      <c r="S252" s="64" t="str">
        <f aca="false">IF(ISBLANK(A252),"",CONCATENATE($BC$5,"-",MID($BC$3,3,2),"-M_",A252))</f>
        <v>PTUR-21-M_52021000001527</v>
      </c>
      <c r="T252" s="65" t="str">
        <f aca="false">IF(ISBLANK(B252),"",VLOOKUP(B252,$BI$2:$BJ$5,2,FALSE()))</f>
        <v>E</v>
      </c>
      <c r="U252" s="66" t="str">
        <f aca="false">IF(ISBLANK(Q252),"ES",Q252)</f>
        <v>ES</v>
      </c>
      <c r="V252" s="64" t="n">
        <f aca="false">IF(ISBLANK(K252),"2",VLOOKUP(K252,$BG$2:$BH$3,2,FALSE()))</f>
        <v>2</v>
      </c>
      <c r="W252" s="66" t="str">
        <f aca="false">IF(ISBLANK(R252),"Sin observaciones",R252)</f>
        <v>Sin observaciones</v>
      </c>
      <c r="X252" s="64" t="n">
        <f aca="false">IF(ISERROR(VLOOKUP(J252,$BG$2:$BH$3,2,FALSE())),"",VLOOKUP(J252,$BG$2:$BH$3,2,FALSE()))</f>
        <v>1</v>
      </c>
      <c r="Z252" s="67"/>
    </row>
    <row r="253" customFormat="false" ht="39.6" hidden="false" customHeight="false" outlineLevel="0" collapsed="false">
      <c r="A253" s="54" t="s">
        <v>882</v>
      </c>
      <c r="B253" s="78" t="s">
        <v>139</v>
      </c>
      <c r="C253" s="54" t="s">
        <v>883</v>
      </c>
      <c r="D253" s="57" t="n">
        <v>0.03</v>
      </c>
      <c r="E253" s="56" t="n">
        <v>135</v>
      </c>
      <c r="F253" s="57" t="n">
        <v>8.83</v>
      </c>
      <c r="G253" s="56" t="n">
        <v>135</v>
      </c>
      <c r="H253" s="56" t="n">
        <v>8.83</v>
      </c>
      <c r="I253" s="58" t="n">
        <v>44340</v>
      </c>
      <c r="J253" s="54" t="s">
        <v>128</v>
      </c>
      <c r="K253" s="59" t="s">
        <v>129</v>
      </c>
      <c r="L253" s="60"/>
      <c r="M253" s="61"/>
      <c r="N253" s="61"/>
      <c r="O253" s="56" t="s">
        <v>880</v>
      </c>
      <c r="P253" s="56" t="s">
        <v>881</v>
      </c>
      <c r="Q253" s="60" t="s">
        <v>132</v>
      </c>
      <c r="R253" s="63"/>
      <c r="S253" s="64" t="str">
        <f aca="false">IF(ISBLANK(A253),"",CONCATENATE($BC$5,"-",MID($BC$3,3,2),"-M_",A253))</f>
        <v>PTUR-21-M_52021000001638</v>
      </c>
      <c r="T253" s="65" t="str">
        <f aca="false">IF(ISBLANK(B253),"",VLOOKUP(B253,$BI$2:$BJ$5,2,FALSE()))</f>
        <v>E</v>
      </c>
      <c r="U253" s="66" t="str">
        <f aca="false">IF(ISBLANK(Q253),"ES",Q253)</f>
        <v>ES</v>
      </c>
      <c r="V253" s="64" t="n">
        <f aca="false">IF(ISBLANK(K253),"2",VLOOKUP(K253,$BG$2:$BH$3,2,FALSE()))</f>
        <v>2</v>
      </c>
      <c r="W253" s="66" t="str">
        <f aca="false">IF(ISBLANK(R253),"Sin observaciones",R253)</f>
        <v>Sin observaciones</v>
      </c>
      <c r="X253" s="64" t="n">
        <f aca="false">IF(ISERROR(VLOOKUP(J253,$BG$2:$BH$3,2,FALSE())),"",VLOOKUP(J253,$BG$2:$BH$3,2,FALSE()))</f>
        <v>1</v>
      </c>
      <c r="Z253" s="67"/>
    </row>
    <row r="254" customFormat="false" ht="39.6" hidden="false" customHeight="false" outlineLevel="0" collapsed="false">
      <c r="A254" s="54" t="s">
        <v>884</v>
      </c>
      <c r="B254" s="78" t="s">
        <v>139</v>
      </c>
      <c r="C254" s="54" t="s">
        <v>885</v>
      </c>
      <c r="D254" s="57" t="n">
        <v>0.03</v>
      </c>
      <c r="E254" s="56" t="n">
        <v>100</v>
      </c>
      <c r="F254" s="57" t="n">
        <v>6.54</v>
      </c>
      <c r="G254" s="56" t="n">
        <v>100</v>
      </c>
      <c r="H254" s="56" t="n">
        <v>6.54</v>
      </c>
      <c r="I254" s="58" t="n">
        <v>44340</v>
      </c>
      <c r="J254" s="54" t="s">
        <v>128</v>
      </c>
      <c r="K254" s="59" t="s">
        <v>129</v>
      </c>
      <c r="L254" s="60"/>
      <c r="M254" s="61"/>
      <c r="N254" s="61"/>
      <c r="O254" s="56" t="s">
        <v>880</v>
      </c>
      <c r="P254" s="56" t="s">
        <v>881</v>
      </c>
      <c r="Q254" s="60" t="s">
        <v>132</v>
      </c>
      <c r="R254" s="63"/>
      <c r="S254" s="64" t="str">
        <f aca="false">IF(ISBLANK(A254),"",CONCATENATE($BC$5,"-",MID($BC$3,3,2),"-M_",A254))</f>
        <v>PTUR-21-M_52021000001639</v>
      </c>
      <c r="T254" s="65" t="str">
        <f aca="false">IF(ISBLANK(B254),"",VLOOKUP(B254,$BI$2:$BJ$5,2,FALSE()))</f>
        <v>E</v>
      </c>
      <c r="U254" s="66" t="str">
        <f aca="false">IF(ISBLANK(Q254),"ES",Q254)</f>
        <v>ES</v>
      </c>
      <c r="V254" s="64" t="n">
        <f aca="false">IF(ISBLANK(K254),"2",VLOOKUP(K254,$BG$2:$BH$3,2,FALSE()))</f>
        <v>2</v>
      </c>
      <c r="W254" s="66" t="str">
        <f aca="false">IF(ISBLANK(R254),"Sin observaciones",R254)</f>
        <v>Sin observaciones</v>
      </c>
      <c r="X254" s="64" t="n">
        <f aca="false">IF(ISERROR(VLOOKUP(J254,$BG$2:$BH$3,2,FALSE())),"",VLOOKUP(J254,$BG$2:$BH$3,2,FALSE()))</f>
        <v>1</v>
      </c>
      <c r="Z254" s="67"/>
    </row>
    <row r="255" customFormat="false" ht="79.2" hidden="false" customHeight="false" outlineLevel="0" collapsed="false">
      <c r="A255" s="54" t="s">
        <v>886</v>
      </c>
      <c r="B255" s="78" t="s">
        <v>139</v>
      </c>
      <c r="C255" s="54" t="s">
        <v>887</v>
      </c>
      <c r="D255" s="57" t="n">
        <v>0.03</v>
      </c>
      <c r="E255" s="56" t="n">
        <v>240</v>
      </c>
      <c r="F255" s="57" t="n">
        <v>0</v>
      </c>
      <c r="G255" s="56" t="n">
        <v>240</v>
      </c>
      <c r="H255" s="56" t="n">
        <v>0</v>
      </c>
      <c r="I255" s="58" t="n">
        <v>44356</v>
      </c>
      <c r="J255" s="54" t="s">
        <v>128</v>
      </c>
      <c r="K255" s="59" t="s">
        <v>129</v>
      </c>
      <c r="L255" s="60"/>
      <c r="M255" s="61"/>
      <c r="N255" s="61"/>
      <c r="O255" s="56" t="s">
        <v>888</v>
      </c>
      <c r="P255" s="56" t="s">
        <v>889</v>
      </c>
      <c r="Q255" s="60" t="s">
        <v>132</v>
      </c>
      <c r="R255" s="63"/>
      <c r="S255" s="64" t="str">
        <f aca="false">IF(ISBLANK(A255),"",CONCATENATE($BC$5,"-",MID($BC$3,3,2),"-M_",A255))</f>
        <v>PTUR-21-M_52021000001938</v>
      </c>
      <c r="T255" s="65" t="str">
        <f aca="false">IF(ISBLANK(B255),"",VLOOKUP(B255,$BI$2:$BJ$5,2,FALSE()))</f>
        <v>E</v>
      </c>
      <c r="U255" s="66" t="str">
        <f aca="false">IF(ISBLANK(Q255),"ES",Q255)</f>
        <v>ES</v>
      </c>
      <c r="V255" s="64" t="n">
        <f aca="false">IF(ISBLANK(K255),"2",VLOOKUP(K255,$BG$2:$BH$3,2,FALSE()))</f>
        <v>2</v>
      </c>
      <c r="W255" s="66" t="str">
        <f aca="false">IF(ISBLANK(R255),"Sin observaciones",R255)</f>
        <v>Sin observaciones</v>
      </c>
      <c r="X255" s="64" t="n">
        <f aca="false">IF(ISERROR(VLOOKUP(J255,$BG$2:$BH$3,2,FALSE())),"",VLOOKUP(J255,$BG$2:$BH$3,2,FALSE()))</f>
        <v>1</v>
      </c>
      <c r="Z255" s="67"/>
    </row>
    <row r="256" customFormat="false" ht="198" hidden="false" customHeight="false" outlineLevel="0" collapsed="false">
      <c r="A256" s="54" t="s">
        <v>890</v>
      </c>
      <c r="B256" s="78" t="s">
        <v>139</v>
      </c>
      <c r="C256" s="54" t="s">
        <v>891</v>
      </c>
      <c r="D256" s="57" t="n">
        <v>1.5</v>
      </c>
      <c r="E256" s="56" t="n">
        <v>5000</v>
      </c>
      <c r="F256" s="57" t="n">
        <v>0</v>
      </c>
      <c r="G256" s="56" t="n">
        <v>5000</v>
      </c>
      <c r="H256" s="56" t="n">
        <v>0</v>
      </c>
      <c r="I256" s="58" t="n">
        <v>44340</v>
      </c>
      <c r="J256" s="54" t="s">
        <v>128</v>
      </c>
      <c r="K256" s="59" t="s">
        <v>129</v>
      </c>
      <c r="L256" s="60"/>
      <c r="M256" s="61"/>
      <c r="N256" s="61"/>
      <c r="O256" s="56" t="s">
        <v>892</v>
      </c>
      <c r="P256" s="56" t="s">
        <v>893</v>
      </c>
      <c r="Q256" s="60" t="s">
        <v>132</v>
      </c>
      <c r="R256" s="63"/>
      <c r="S256" s="64" t="str">
        <f aca="false">IF(ISBLANK(A256),"",CONCATENATE($BC$5,"-",MID($BC$3,3,2),"-M_",A256))</f>
        <v>PTUR-21-M_52021000001719</v>
      </c>
      <c r="T256" s="65" t="str">
        <f aca="false">IF(ISBLANK(B256),"",VLOOKUP(B256,$BI$2:$BJ$5,2,FALSE()))</f>
        <v>E</v>
      </c>
      <c r="U256" s="66" t="str">
        <f aca="false">IF(ISBLANK(Q256),"ES",Q256)</f>
        <v>ES</v>
      </c>
      <c r="V256" s="64" t="n">
        <f aca="false">IF(ISBLANK(K256),"2",VLOOKUP(K256,$BG$2:$BH$3,2,FALSE()))</f>
        <v>2</v>
      </c>
      <c r="W256" s="66" t="str">
        <f aca="false">IF(ISBLANK(R256),"Sin observaciones",R256)</f>
        <v>Sin observaciones</v>
      </c>
      <c r="X256" s="64" t="n">
        <f aca="false">IF(ISERROR(VLOOKUP(J256,$BG$2:$BH$3,2,FALSE())),"",VLOOKUP(J256,$BG$2:$BH$3,2,FALSE()))</f>
        <v>1</v>
      </c>
      <c r="Z256" s="67"/>
    </row>
    <row r="257" customFormat="false" ht="26.4" hidden="false" customHeight="false" outlineLevel="0" collapsed="false">
      <c r="A257" s="54" t="s">
        <v>894</v>
      </c>
      <c r="B257" s="78" t="s">
        <v>139</v>
      </c>
      <c r="C257" s="54" t="s">
        <v>215</v>
      </c>
      <c r="D257" s="57" t="n">
        <v>0.03</v>
      </c>
      <c r="E257" s="56" t="n">
        <v>152.5</v>
      </c>
      <c r="F257" s="57" t="n">
        <v>0</v>
      </c>
      <c r="G257" s="56" t="n">
        <v>152.5</v>
      </c>
      <c r="H257" s="56" t="n">
        <v>0</v>
      </c>
      <c r="I257" s="58" t="n">
        <v>44298</v>
      </c>
      <c r="J257" s="54" t="s">
        <v>128</v>
      </c>
      <c r="K257" s="59" t="s">
        <v>129</v>
      </c>
      <c r="L257" s="60"/>
      <c r="M257" s="61"/>
      <c r="N257" s="61"/>
      <c r="O257" s="56" t="s">
        <v>216</v>
      </c>
      <c r="P257" s="56" t="s">
        <v>217</v>
      </c>
      <c r="Q257" s="60" t="s">
        <v>132</v>
      </c>
      <c r="R257" s="63"/>
      <c r="S257" s="64" t="str">
        <f aca="false">IF(ISBLANK(A257),"",CONCATENATE($BC$5,"-",MID($BC$3,3,2),"-M_",A257))</f>
        <v>PTUR-21-M_52021000001071</v>
      </c>
      <c r="T257" s="65" t="str">
        <f aca="false">IF(ISBLANK(B257),"",VLOOKUP(B257,$BI$2:$BJ$5,2,FALSE()))</f>
        <v>E</v>
      </c>
      <c r="U257" s="66" t="str">
        <f aca="false">IF(ISBLANK(Q257),"ES",Q257)</f>
        <v>ES</v>
      </c>
      <c r="V257" s="64" t="n">
        <f aca="false">IF(ISBLANK(K257),"2",VLOOKUP(K257,$BG$2:$BH$3,2,FALSE()))</f>
        <v>2</v>
      </c>
      <c r="W257" s="66" t="str">
        <f aca="false">IF(ISBLANK(R257),"Sin observaciones",R257)</f>
        <v>Sin observaciones</v>
      </c>
      <c r="X257" s="64" t="n">
        <f aca="false">IF(ISERROR(VLOOKUP(J257,$BG$2:$BH$3,2,FALSE())),"",VLOOKUP(J257,$BG$2:$BH$3,2,FALSE()))</f>
        <v>1</v>
      </c>
      <c r="Z257" s="67"/>
    </row>
    <row r="258" customFormat="false" ht="39.6" hidden="false" customHeight="false" outlineLevel="0" collapsed="false">
      <c r="A258" s="54" t="s">
        <v>895</v>
      </c>
      <c r="B258" s="78" t="s">
        <v>139</v>
      </c>
      <c r="C258" s="54" t="s">
        <v>223</v>
      </c>
      <c r="D258" s="57" t="n">
        <v>0.03</v>
      </c>
      <c r="E258" s="56" t="n">
        <v>450</v>
      </c>
      <c r="F258" s="57" t="n">
        <v>0</v>
      </c>
      <c r="G258" s="56" t="n">
        <v>450</v>
      </c>
      <c r="H258" s="56" t="n">
        <v>0</v>
      </c>
      <c r="I258" s="58" t="n">
        <v>44340</v>
      </c>
      <c r="J258" s="54" t="s">
        <v>128</v>
      </c>
      <c r="K258" s="59" t="s">
        <v>129</v>
      </c>
      <c r="L258" s="60"/>
      <c r="M258" s="61"/>
      <c r="N258" s="61"/>
      <c r="O258" s="56" t="s">
        <v>224</v>
      </c>
      <c r="P258" s="56" t="s">
        <v>225</v>
      </c>
      <c r="Q258" s="60" t="s">
        <v>132</v>
      </c>
      <c r="R258" s="63"/>
      <c r="S258" s="64" t="str">
        <f aca="false">IF(ISBLANK(A258),"",CONCATENATE($BC$5,"-",MID($BC$3,3,2),"-M_",A258))</f>
        <v>PTUR-21-M_52021000001708</v>
      </c>
      <c r="T258" s="65" t="str">
        <f aca="false">IF(ISBLANK(B258),"",VLOOKUP(B258,$BI$2:$BJ$5,2,FALSE()))</f>
        <v>E</v>
      </c>
      <c r="U258" s="66" t="str">
        <f aca="false">IF(ISBLANK(Q258),"ES",Q258)</f>
        <v>ES</v>
      </c>
      <c r="V258" s="64" t="n">
        <f aca="false">IF(ISBLANK(K258),"2",VLOOKUP(K258,$BG$2:$BH$3,2,FALSE()))</f>
        <v>2</v>
      </c>
      <c r="W258" s="66" t="str">
        <f aca="false">IF(ISBLANK(R258),"Sin observaciones",R258)</f>
        <v>Sin observaciones</v>
      </c>
      <c r="X258" s="64" t="n">
        <f aca="false">IF(ISERROR(VLOOKUP(J258,$BG$2:$BH$3,2,FALSE())),"",VLOOKUP(J258,$BG$2:$BH$3,2,FALSE()))</f>
        <v>1</v>
      </c>
      <c r="Z258" s="67"/>
    </row>
    <row r="259" customFormat="false" ht="26.4" hidden="false" customHeight="false" outlineLevel="0" collapsed="false">
      <c r="A259" s="54" t="s">
        <v>896</v>
      </c>
      <c r="B259" s="78" t="s">
        <v>139</v>
      </c>
      <c r="C259" s="54" t="s">
        <v>897</v>
      </c>
      <c r="D259" s="57" t="n">
        <v>0.03</v>
      </c>
      <c r="E259" s="56" t="n">
        <v>150</v>
      </c>
      <c r="F259" s="57" t="n">
        <v>0</v>
      </c>
      <c r="G259" s="56" t="n">
        <v>150</v>
      </c>
      <c r="H259" s="56" t="n">
        <v>0</v>
      </c>
      <c r="I259" s="58" t="n">
        <v>44356</v>
      </c>
      <c r="J259" s="54" t="s">
        <v>128</v>
      </c>
      <c r="K259" s="59" t="s">
        <v>129</v>
      </c>
      <c r="L259" s="60"/>
      <c r="M259" s="61"/>
      <c r="N259" s="61"/>
      <c r="O259" s="56" t="s">
        <v>898</v>
      </c>
      <c r="P259" s="56" t="s">
        <v>899</v>
      </c>
      <c r="Q259" s="60" t="s">
        <v>132</v>
      </c>
      <c r="R259" s="63"/>
      <c r="S259" s="64" t="str">
        <f aca="false">IF(ISBLANK(A259),"",CONCATENATE($BC$5,"-",MID($BC$3,3,2),"-M_",A259))</f>
        <v>PTUR-21-M_52021000001945</v>
      </c>
      <c r="T259" s="65" t="str">
        <f aca="false">IF(ISBLANK(B259),"",VLOOKUP(B259,$BI$2:$BJ$5,2,FALSE()))</f>
        <v>E</v>
      </c>
      <c r="U259" s="66" t="str">
        <f aca="false">IF(ISBLANK(Q259),"ES",Q259)</f>
        <v>ES</v>
      </c>
      <c r="V259" s="64" t="n">
        <f aca="false">IF(ISBLANK(K259),"2",VLOOKUP(K259,$BG$2:$BH$3,2,FALSE()))</f>
        <v>2</v>
      </c>
      <c r="W259" s="66" t="str">
        <f aca="false">IF(ISBLANK(R259),"Sin observaciones",R259)</f>
        <v>Sin observaciones</v>
      </c>
      <c r="X259" s="64" t="n">
        <f aca="false">IF(ISERROR(VLOOKUP(J259,$BG$2:$BH$3,2,FALSE())),"",VLOOKUP(J259,$BG$2:$BH$3,2,FALSE()))</f>
        <v>1</v>
      </c>
      <c r="Z259" s="67"/>
    </row>
    <row r="260" customFormat="false" ht="92.4" hidden="false" customHeight="false" outlineLevel="0" collapsed="false">
      <c r="A260" s="54" t="s">
        <v>900</v>
      </c>
      <c r="B260" s="78" t="s">
        <v>793</v>
      </c>
      <c r="C260" s="54" t="s">
        <v>901</v>
      </c>
      <c r="D260" s="57" t="n">
        <v>0.03</v>
      </c>
      <c r="E260" s="56" t="n">
        <v>320.5</v>
      </c>
      <c r="F260" s="57" t="n">
        <v>0</v>
      </c>
      <c r="G260" s="56" t="n">
        <v>320.5</v>
      </c>
      <c r="H260" s="56" t="n">
        <v>0</v>
      </c>
      <c r="I260" s="58" t="n">
        <v>44326</v>
      </c>
      <c r="J260" s="54" t="s">
        <v>128</v>
      </c>
      <c r="K260" s="59" t="s">
        <v>129</v>
      </c>
      <c r="L260" s="60"/>
      <c r="M260" s="61"/>
      <c r="N260" s="61"/>
      <c r="O260" s="56" t="s">
        <v>902</v>
      </c>
      <c r="P260" s="56" t="s">
        <v>903</v>
      </c>
      <c r="Q260" s="60" t="s">
        <v>132</v>
      </c>
      <c r="R260" s="63"/>
      <c r="S260" s="64" t="str">
        <f aca="false">IF(ISBLANK(A260),"",CONCATENATE($BC$5,"-",MID($BC$3,3,2),"-M_",A260))</f>
        <v>PTUR-21-M_52021000001538</v>
      </c>
      <c r="T260" s="65" t="str">
        <f aca="false">IF(ISBLANK(B260),"",VLOOKUP(B260,$BI$2:$BJ$5,2,FALSE()))</f>
        <v>C</v>
      </c>
      <c r="U260" s="66" t="str">
        <f aca="false">IF(ISBLANK(Q260),"ES",Q260)</f>
        <v>ES</v>
      </c>
      <c r="V260" s="64" t="n">
        <f aca="false">IF(ISBLANK(K260),"2",VLOOKUP(K260,$BG$2:$BH$3,2,FALSE()))</f>
        <v>2</v>
      </c>
      <c r="W260" s="66" t="str">
        <f aca="false">IF(ISBLANK(R260),"Sin observaciones",R260)</f>
        <v>Sin observaciones</v>
      </c>
      <c r="X260" s="64" t="n">
        <f aca="false">IF(ISERROR(VLOOKUP(J260,$BG$2:$BH$3,2,FALSE())),"",VLOOKUP(J260,$BG$2:$BH$3,2,FALSE()))</f>
        <v>1</v>
      </c>
      <c r="Z260" s="67"/>
    </row>
    <row r="261" customFormat="false" ht="184.8" hidden="false" customHeight="false" outlineLevel="0" collapsed="false">
      <c r="A261" s="54" t="s">
        <v>904</v>
      </c>
      <c r="B261" s="78" t="s">
        <v>793</v>
      </c>
      <c r="C261" s="54" t="s">
        <v>905</v>
      </c>
      <c r="D261" s="57" t="n">
        <v>0.03</v>
      </c>
      <c r="E261" s="56" t="n">
        <v>354.1</v>
      </c>
      <c r="F261" s="57" t="n">
        <v>0</v>
      </c>
      <c r="G261" s="56" t="n">
        <v>354.1</v>
      </c>
      <c r="H261" s="56" t="n">
        <v>0</v>
      </c>
      <c r="I261" s="58" t="n">
        <v>44362</v>
      </c>
      <c r="J261" s="54" t="s">
        <v>128</v>
      </c>
      <c r="K261" s="59" t="s">
        <v>129</v>
      </c>
      <c r="L261" s="60"/>
      <c r="M261" s="61"/>
      <c r="N261" s="61"/>
      <c r="O261" s="56" t="s">
        <v>902</v>
      </c>
      <c r="P261" s="56" t="s">
        <v>903</v>
      </c>
      <c r="Q261" s="60" t="s">
        <v>132</v>
      </c>
      <c r="R261" s="63"/>
      <c r="S261" s="64" t="str">
        <f aca="false">IF(ISBLANK(A261),"",CONCATENATE($BC$5,"-",MID($BC$3,3,2),"-M_",A261))</f>
        <v>PTUR-21-M_52021000001958</v>
      </c>
      <c r="T261" s="65" t="str">
        <f aca="false">IF(ISBLANK(B261),"",VLOOKUP(B261,$BI$2:$BJ$5,2,FALSE()))</f>
        <v>C</v>
      </c>
      <c r="U261" s="66" t="str">
        <f aca="false">IF(ISBLANK(Q261),"ES",Q261)</f>
        <v>ES</v>
      </c>
      <c r="V261" s="64" t="n">
        <f aca="false">IF(ISBLANK(K261),"2",VLOOKUP(K261,$BG$2:$BH$3,2,FALSE()))</f>
        <v>2</v>
      </c>
      <c r="W261" s="66" t="str">
        <f aca="false">IF(ISBLANK(R261),"Sin observaciones",R261)</f>
        <v>Sin observaciones</v>
      </c>
      <c r="X261" s="64" t="n">
        <f aca="false">IF(ISERROR(VLOOKUP(J261,$BG$2:$BH$3,2,FALSE())),"",VLOOKUP(J261,$BG$2:$BH$3,2,FALSE()))</f>
        <v>1</v>
      </c>
      <c r="Z261" s="67"/>
    </row>
    <row r="262" customFormat="false" ht="39.6" hidden="false" customHeight="false" outlineLevel="0" collapsed="false">
      <c r="A262" s="54" t="s">
        <v>906</v>
      </c>
      <c r="B262" s="78" t="s">
        <v>139</v>
      </c>
      <c r="C262" s="54" t="s">
        <v>233</v>
      </c>
      <c r="D262" s="57" t="n">
        <v>0.03</v>
      </c>
      <c r="E262" s="56" t="n">
        <v>176.55</v>
      </c>
      <c r="F262" s="57" t="n">
        <v>11.55</v>
      </c>
      <c r="G262" s="56" t="n">
        <v>176.55</v>
      </c>
      <c r="H262" s="56" t="n">
        <v>11.55</v>
      </c>
      <c r="I262" s="58" t="n">
        <v>44307</v>
      </c>
      <c r="J262" s="54" t="s">
        <v>128</v>
      </c>
      <c r="K262" s="59" t="s">
        <v>129</v>
      </c>
      <c r="L262" s="60"/>
      <c r="M262" s="61"/>
      <c r="N262" s="61"/>
      <c r="O262" s="56" t="s">
        <v>234</v>
      </c>
      <c r="P262" s="56" t="s">
        <v>235</v>
      </c>
      <c r="Q262" s="60" t="s">
        <v>132</v>
      </c>
      <c r="R262" s="63"/>
      <c r="S262" s="64" t="str">
        <f aca="false">IF(ISBLANK(A262),"",CONCATENATE($BC$5,"-",MID($BC$3,3,2),"-M_",A262))</f>
        <v>PTUR-21-M_52021000001203</v>
      </c>
      <c r="T262" s="65" t="str">
        <f aca="false">IF(ISBLANK(B262),"",VLOOKUP(B262,$BI$2:$BJ$5,2,FALSE()))</f>
        <v>E</v>
      </c>
      <c r="U262" s="66" t="str">
        <f aca="false">IF(ISBLANK(Q262),"ES",Q262)</f>
        <v>ES</v>
      </c>
      <c r="V262" s="64" t="n">
        <f aca="false">IF(ISBLANK(K262),"2",VLOOKUP(K262,$BG$2:$BH$3,2,FALSE()))</f>
        <v>2</v>
      </c>
      <c r="W262" s="66" t="str">
        <f aca="false">IF(ISBLANK(R262),"Sin observaciones",R262)</f>
        <v>Sin observaciones</v>
      </c>
      <c r="X262" s="64" t="n">
        <f aca="false">IF(ISERROR(VLOOKUP(J262,$BG$2:$BH$3,2,FALSE())),"",VLOOKUP(J262,$BG$2:$BH$3,2,FALSE()))</f>
        <v>1</v>
      </c>
      <c r="Z262" s="67"/>
    </row>
    <row r="263" customFormat="false" ht="52.8" hidden="false" customHeight="false" outlineLevel="0" collapsed="false">
      <c r="A263" s="54" t="s">
        <v>907</v>
      </c>
      <c r="B263" s="78" t="s">
        <v>139</v>
      </c>
      <c r="C263" s="54" t="s">
        <v>908</v>
      </c>
      <c r="D263" s="57" t="n">
        <v>0.03</v>
      </c>
      <c r="E263" s="56" t="n">
        <v>176.55</v>
      </c>
      <c r="F263" s="57" t="n">
        <v>11.55</v>
      </c>
      <c r="G263" s="56" t="n">
        <v>176.55</v>
      </c>
      <c r="H263" s="56" t="n">
        <v>11.55</v>
      </c>
      <c r="I263" s="58" t="n">
        <v>44326</v>
      </c>
      <c r="J263" s="54" t="s">
        <v>128</v>
      </c>
      <c r="K263" s="59" t="s">
        <v>129</v>
      </c>
      <c r="L263" s="60"/>
      <c r="M263" s="61"/>
      <c r="N263" s="61"/>
      <c r="O263" s="56" t="s">
        <v>234</v>
      </c>
      <c r="P263" s="56" t="s">
        <v>235</v>
      </c>
      <c r="Q263" s="60" t="s">
        <v>132</v>
      </c>
      <c r="R263" s="63"/>
      <c r="S263" s="64" t="str">
        <f aca="false">IF(ISBLANK(A263),"",CONCATENATE($BC$5,"-",MID($BC$3,3,2),"-M_",A263))</f>
        <v>PTUR-21-M_52021000001545</v>
      </c>
      <c r="T263" s="65" t="str">
        <f aca="false">IF(ISBLANK(B263),"",VLOOKUP(B263,$BI$2:$BJ$5,2,FALSE()))</f>
        <v>E</v>
      </c>
      <c r="U263" s="66" t="str">
        <f aca="false">IF(ISBLANK(Q263),"ES",Q263)</f>
        <v>ES</v>
      </c>
      <c r="V263" s="64" t="n">
        <f aca="false">IF(ISBLANK(K263),"2",VLOOKUP(K263,$BG$2:$BH$3,2,FALSE()))</f>
        <v>2</v>
      </c>
      <c r="W263" s="66" t="str">
        <f aca="false">IF(ISBLANK(R263),"Sin observaciones",R263)</f>
        <v>Sin observaciones</v>
      </c>
      <c r="X263" s="64" t="n">
        <f aca="false">IF(ISERROR(VLOOKUP(J263,$BG$2:$BH$3,2,FALSE())),"",VLOOKUP(J263,$BG$2:$BH$3,2,FALSE()))</f>
        <v>1</v>
      </c>
      <c r="Z263" s="67"/>
    </row>
    <row r="264" customFormat="false" ht="52.8" hidden="false" customHeight="false" outlineLevel="0" collapsed="false">
      <c r="A264" s="54" t="s">
        <v>909</v>
      </c>
      <c r="B264" s="78" t="s">
        <v>139</v>
      </c>
      <c r="C264" s="54" t="s">
        <v>910</v>
      </c>
      <c r="D264" s="57" t="n">
        <v>5</v>
      </c>
      <c r="E264" s="56" t="n">
        <v>2500</v>
      </c>
      <c r="F264" s="57" t="n">
        <v>0</v>
      </c>
      <c r="G264" s="56" t="n">
        <v>2500</v>
      </c>
      <c r="H264" s="56" t="n">
        <v>0</v>
      </c>
      <c r="I264" s="58" t="n">
        <v>44369</v>
      </c>
      <c r="J264" s="54" t="s">
        <v>128</v>
      </c>
      <c r="K264" s="59" t="s">
        <v>129</v>
      </c>
      <c r="L264" s="60"/>
      <c r="M264" s="61"/>
      <c r="N264" s="61"/>
      <c r="O264" s="56" t="s">
        <v>911</v>
      </c>
      <c r="P264" s="56" t="s">
        <v>912</v>
      </c>
      <c r="Q264" s="60" t="s">
        <v>132</v>
      </c>
      <c r="R264" s="63"/>
      <c r="S264" s="64" t="str">
        <f aca="false">IF(ISBLANK(A264),"",CONCATENATE($BC$5,"-",MID($BC$3,3,2),"-M_",A264))</f>
        <v>PTUR-21-M_52021000002118</v>
      </c>
      <c r="T264" s="65" t="str">
        <f aca="false">IF(ISBLANK(B264),"",VLOOKUP(B264,$BI$2:$BJ$5,2,FALSE()))</f>
        <v>E</v>
      </c>
      <c r="U264" s="66" t="str">
        <f aca="false">IF(ISBLANK(Q264),"ES",Q264)</f>
        <v>ES</v>
      </c>
      <c r="V264" s="64" t="n">
        <f aca="false">IF(ISBLANK(K264),"2",VLOOKUP(K264,$BG$2:$BH$3,2,FALSE()))</f>
        <v>2</v>
      </c>
      <c r="W264" s="66" t="str">
        <f aca="false">IF(ISBLANK(R264),"Sin observaciones",R264)</f>
        <v>Sin observaciones</v>
      </c>
      <c r="X264" s="64" t="n">
        <f aca="false">IF(ISERROR(VLOOKUP(J264,$BG$2:$BH$3,2,FALSE())),"",VLOOKUP(J264,$BG$2:$BH$3,2,FALSE()))</f>
        <v>1</v>
      </c>
      <c r="Z264" s="67"/>
    </row>
    <row r="265" customFormat="false" ht="39.6" hidden="false" customHeight="false" outlineLevel="0" collapsed="false">
      <c r="A265" s="54" t="s">
        <v>913</v>
      </c>
      <c r="B265" s="78" t="s">
        <v>139</v>
      </c>
      <c r="C265" s="54" t="s">
        <v>914</v>
      </c>
      <c r="D265" s="57" t="n">
        <v>1</v>
      </c>
      <c r="E265" s="56" t="n">
        <v>750</v>
      </c>
      <c r="F265" s="57" t="n">
        <v>0</v>
      </c>
      <c r="G265" s="56" t="n">
        <v>750</v>
      </c>
      <c r="H265" s="56" t="n">
        <v>0</v>
      </c>
      <c r="I265" s="58" t="n">
        <v>44340</v>
      </c>
      <c r="J265" s="54" t="s">
        <v>128</v>
      </c>
      <c r="K265" s="59" t="s">
        <v>129</v>
      </c>
      <c r="L265" s="60"/>
      <c r="M265" s="61"/>
      <c r="N265" s="61"/>
      <c r="O265" s="56" t="s">
        <v>915</v>
      </c>
      <c r="P265" s="56" t="s">
        <v>916</v>
      </c>
      <c r="Q265" s="60" t="s">
        <v>132</v>
      </c>
      <c r="R265" s="63"/>
      <c r="S265" s="64" t="str">
        <f aca="false">IF(ISBLANK(A265),"",CONCATENATE($BC$5,"-",MID($BC$3,3,2),"-M_",A265))</f>
        <v>PTUR-21-M_52021000001646</v>
      </c>
      <c r="T265" s="65" t="str">
        <f aca="false">IF(ISBLANK(B265),"",VLOOKUP(B265,$BI$2:$BJ$5,2,FALSE()))</f>
        <v>E</v>
      </c>
      <c r="U265" s="66" t="str">
        <f aca="false">IF(ISBLANK(Q265),"ES",Q265)</f>
        <v>ES</v>
      </c>
      <c r="V265" s="64" t="n">
        <f aca="false">IF(ISBLANK(K265),"2",VLOOKUP(K265,$BG$2:$BH$3,2,FALSE()))</f>
        <v>2</v>
      </c>
      <c r="W265" s="66" t="str">
        <f aca="false">IF(ISBLANK(R265),"Sin observaciones",R265)</f>
        <v>Sin observaciones</v>
      </c>
      <c r="X265" s="64" t="n">
        <f aca="false">IF(ISERROR(VLOOKUP(J265,$BG$2:$BH$3,2,FALSE())),"",VLOOKUP(J265,$BG$2:$BH$3,2,FALSE()))</f>
        <v>1</v>
      </c>
      <c r="Z265" s="67"/>
    </row>
    <row r="266" customFormat="false" ht="66" hidden="false" customHeight="false" outlineLevel="0" collapsed="false">
      <c r="A266" s="54" t="s">
        <v>917</v>
      </c>
      <c r="B266" s="78" t="s">
        <v>139</v>
      </c>
      <c r="C266" s="54" t="s">
        <v>918</v>
      </c>
      <c r="D266" s="57" t="n">
        <v>0.03</v>
      </c>
      <c r="E266" s="56" t="n">
        <v>3150</v>
      </c>
      <c r="F266" s="57" t="n">
        <v>0</v>
      </c>
      <c r="G266" s="56" t="n">
        <v>3150</v>
      </c>
      <c r="H266" s="56" t="n">
        <v>0</v>
      </c>
      <c r="I266" s="58" t="n">
        <v>44369</v>
      </c>
      <c r="J266" s="54" t="s">
        <v>128</v>
      </c>
      <c r="K266" s="59" t="s">
        <v>129</v>
      </c>
      <c r="L266" s="60"/>
      <c r="M266" s="61"/>
      <c r="N266" s="61"/>
      <c r="O266" s="56" t="s">
        <v>919</v>
      </c>
      <c r="P266" s="56" t="s">
        <v>920</v>
      </c>
      <c r="Q266" s="60" t="s">
        <v>132</v>
      </c>
      <c r="R266" s="63"/>
      <c r="S266" s="64" t="str">
        <f aca="false">IF(ISBLANK(A266),"",CONCATENATE($BC$5,"-",MID($BC$3,3,2),"-M_",A266))</f>
        <v>PTUR-21-M_52021000002094</v>
      </c>
      <c r="T266" s="65" t="str">
        <f aca="false">IF(ISBLANK(B266),"",VLOOKUP(B266,$BI$2:$BJ$5,2,FALSE()))</f>
        <v>E</v>
      </c>
      <c r="U266" s="66" t="str">
        <f aca="false">IF(ISBLANK(Q266),"ES",Q266)</f>
        <v>ES</v>
      </c>
      <c r="V266" s="64" t="n">
        <f aca="false">IF(ISBLANK(K266),"2",VLOOKUP(K266,$BG$2:$BH$3,2,FALSE()))</f>
        <v>2</v>
      </c>
      <c r="W266" s="66" t="str">
        <f aca="false">IF(ISBLANK(R266),"Sin observaciones",R266)</f>
        <v>Sin observaciones</v>
      </c>
      <c r="X266" s="64" t="n">
        <f aca="false">IF(ISERROR(VLOOKUP(J266,$BG$2:$BH$3,2,FALSE())),"",VLOOKUP(J266,$BG$2:$BH$3,2,FALSE()))</f>
        <v>1</v>
      </c>
      <c r="Z266" s="67"/>
    </row>
    <row r="267" customFormat="false" ht="39.6" hidden="false" customHeight="false" outlineLevel="0" collapsed="false">
      <c r="A267" s="54" t="s">
        <v>921</v>
      </c>
      <c r="B267" s="78" t="s">
        <v>139</v>
      </c>
      <c r="C267" s="54" t="s">
        <v>922</v>
      </c>
      <c r="D267" s="57" t="n">
        <v>0.03</v>
      </c>
      <c r="E267" s="56" t="n">
        <v>481.5</v>
      </c>
      <c r="F267" s="57" t="n">
        <v>31.5</v>
      </c>
      <c r="G267" s="56" t="n">
        <v>481.5</v>
      </c>
      <c r="H267" s="56" t="n">
        <v>31.5</v>
      </c>
      <c r="I267" s="58" t="n">
        <v>44328</v>
      </c>
      <c r="J267" s="54" t="s">
        <v>128</v>
      </c>
      <c r="K267" s="59" t="s">
        <v>129</v>
      </c>
      <c r="L267" s="60"/>
      <c r="M267" s="61"/>
      <c r="N267" s="61"/>
      <c r="O267" s="56" t="s">
        <v>923</v>
      </c>
      <c r="P267" s="56" t="s">
        <v>924</v>
      </c>
      <c r="Q267" s="60" t="s">
        <v>132</v>
      </c>
      <c r="R267" s="63"/>
      <c r="S267" s="64" t="str">
        <f aca="false">IF(ISBLANK(A267),"",CONCATENATE($BC$5,"-",MID($BC$3,3,2),"-M_",A267))</f>
        <v>PTUR-21-M_52021000001549</v>
      </c>
      <c r="T267" s="65" t="str">
        <f aca="false">IF(ISBLANK(B267),"",VLOOKUP(B267,$BI$2:$BJ$5,2,FALSE()))</f>
        <v>E</v>
      </c>
      <c r="U267" s="66" t="str">
        <f aca="false">IF(ISBLANK(Q267),"ES",Q267)</f>
        <v>ES</v>
      </c>
      <c r="V267" s="64" t="n">
        <f aca="false">IF(ISBLANK(K267),"2",VLOOKUP(K267,$BG$2:$BH$3,2,FALSE()))</f>
        <v>2</v>
      </c>
      <c r="W267" s="66" t="str">
        <f aca="false">IF(ISBLANK(R267),"Sin observaciones",R267)</f>
        <v>Sin observaciones</v>
      </c>
      <c r="X267" s="64" t="n">
        <f aca="false">IF(ISERROR(VLOOKUP(J267,$BG$2:$BH$3,2,FALSE())),"",VLOOKUP(J267,$BG$2:$BH$3,2,FALSE()))</f>
        <v>1</v>
      </c>
      <c r="Z267" s="67"/>
    </row>
    <row r="268" customFormat="false" ht="52.8" hidden="false" customHeight="false" outlineLevel="0" collapsed="false">
      <c r="A268" s="54" t="s">
        <v>925</v>
      </c>
      <c r="B268" s="78" t="s">
        <v>139</v>
      </c>
      <c r="C268" s="54" t="s">
        <v>926</v>
      </c>
      <c r="D268" s="57" t="n">
        <v>0.03</v>
      </c>
      <c r="E268" s="56" t="n">
        <v>642</v>
      </c>
      <c r="F268" s="57" t="n">
        <v>42</v>
      </c>
      <c r="G268" s="56" t="n">
        <v>642</v>
      </c>
      <c r="H268" s="56" t="n">
        <v>42</v>
      </c>
      <c r="I268" s="58" t="n">
        <v>44344</v>
      </c>
      <c r="J268" s="54" t="s">
        <v>128</v>
      </c>
      <c r="K268" s="59" t="s">
        <v>129</v>
      </c>
      <c r="L268" s="60"/>
      <c r="M268" s="61"/>
      <c r="N268" s="61"/>
      <c r="O268" s="56" t="s">
        <v>923</v>
      </c>
      <c r="P268" s="56" t="s">
        <v>924</v>
      </c>
      <c r="Q268" s="60" t="s">
        <v>132</v>
      </c>
      <c r="R268" s="63"/>
      <c r="S268" s="64" t="str">
        <f aca="false">IF(ISBLANK(A268),"",CONCATENATE($BC$5,"-",MID($BC$3,3,2),"-M_",A268))</f>
        <v>PTUR-21-M_52021000001806</v>
      </c>
      <c r="T268" s="65" t="str">
        <f aca="false">IF(ISBLANK(B268),"",VLOOKUP(B268,$BI$2:$BJ$5,2,FALSE()))</f>
        <v>E</v>
      </c>
      <c r="U268" s="66" t="str">
        <f aca="false">IF(ISBLANK(Q268),"ES",Q268)</f>
        <v>ES</v>
      </c>
      <c r="V268" s="64" t="n">
        <f aca="false">IF(ISBLANK(K268),"2",VLOOKUP(K268,$BG$2:$BH$3,2,FALSE()))</f>
        <v>2</v>
      </c>
      <c r="W268" s="66" t="str">
        <f aca="false">IF(ISBLANK(R268),"Sin observaciones",R268)</f>
        <v>Sin observaciones</v>
      </c>
      <c r="X268" s="64" t="n">
        <f aca="false">IF(ISERROR(VLOOKUP(J268,$BG$2:$BH$3,2,FALSE())),"",VLOOKUP(J268,$BG$2:$BH$3,2,FALSE()))</f>
        <v>1</v>
      </c>
      <c r="Z268" s="67"/>
    </row>
    <row r="269" customFormat="false" ht="66" hidden="false" customHeight="false" outlineLevel="0" collapsed="false">
      <c r="A269" s="54" t="s">
        <v>927</v>
      </c>
      <c r="B269" s="78" t="s">
        <v>139</v>
      </c>
      <c r="C269" s="54" t="s">
        <v>928</v>
      </c>
      <c r="D269" s="57" t="n">
        <v>0.18</v>
      </c>
      <c r="E269" s="56" t="n">
        <v>600</v>
      </c>
      <c r="F269" s="57" t="n">
        <v>0</v>
      </c>
      <c r="G269" s="56" t="n">
        <v>600</v>
      </c>
      <c r="H269" s="56" t="n">
        <v>0</v>
      </c>
      <c r="I269" s="58" t="n">
        <v>44369</v>
      </c>
      <c r="J269" s="54" t="s">
        <v>128</v>
      </c>
      <c r="K269" s="59" t="s">
        <v>129</v>
      </c>
      <c r="L269" s="60"/>
      <c r="M269" s="61"/>
      <c r="N269" s="61"/>
      <c r="O269" s="56" t="s">
        <v>929</v>
      </c>
      <c r="P269" s="56" t="s">
        <v>930</v>
      </c>
      <c r="Q269" s="60" t="s">
        <v>132</v>
      </c>
      <c r="R269" s="63"/>
      <c r="S269" s="64" t="str">
        <f aca="false">IF(ISBLANK(A269),"",CONCATENATE($BC$5,"-",MID($BC$3,3,2),"-M_",A269))</f>
        <v>PTUR-21-M_52021000002120</v>
      </c>
      <c r="T269" s="65" t="str">
        <f aca="false">IF(ISBLANK(B269),"",VLOOKUP(B269,$BI$2:$BJ$5,2,FALSE()))</f>
        <v>E</v>
      </c>
      <c r="U269" s="66" t="str">
        <f aca="false">IF(ISBLANK(Q269),"ES",Q269)</f>
        <v>ES</v>
      </c>
      <c r="V269" s="64" t="n">
        <f aca="false">IF(ISBLANK(K269),"2",VLOOKUP(K269,$BG$2:$BH$3,2,FALSE()))</f>
        <v>2</v>
      </c>
      <c r="W269" s="66" t="str">
        <f aca="false">IF(ISBLANK(R269),"Sin observaciones",R269)</f>
        <v>Sin observaciones</v>
      </c>
      <c r="X269" s="64" t="n">
        <f aca="false">IF(ISERROR(VLOOKUP(J269,$BG$2:$BH$3,2,FALSE())),"",VLOOKUP(J269,$BG$2:$BH$3,2,FALSE()))</f>
        <v>1</v>
      </c>
      <c r="Z269" s="67"/>
    </row>
    <row r="270" customFormat="false" ht="66" hidden="false" customHeight="false" outlineLevel="0" collapsed="false">
      <c r="A270" s="54" t="s">
        <v>931</v>
      </c>
      <c r="B270" s="78" t="s">
        <v>139</v>
      </c>
      <c r="C270" s="54" t="s">
        <v>932</v>
      </c>
      <c r="D270" s="57" t="n">
        <v>0.18</v>
      </c>
      <c r="E270" s="56" t="n">
        <v>600</v>
      </c>
      <c r="F270" s="57" t="n">
        <v>0</v>
      </c>
      <c r="G270" s="56" t="n">
        <v>600</v>
      </c>
      <c r="H270" s="56" t="n">
        <v>0</v>
      </c>
      <c r="I270" s="58" t="n">
        <v>44369</v>
      </c>
      <c r="J270" s="54" t="s">
        <v>128</v>
      </c>
      <c r="K270" s="59" t="s">
        <v>129</v>
      </c>
      <c r="L270" s="60"/>
      <c r="M270" s="61"/>
      <c r="N270" s="61"/>
      <c r="O270" s="56" t="s">
        <v>933</v>
      </c>
      <c r="P270" s="56" t="s">
        <v>934</v>
      </c>
      <c r="Q270" s="60" t="s">
        <v>132</v>
      </c>
      <c r="R270" s="63"/>
      <c r="S270" s="64" t="str">
        <f aca="false">IF(ISBLANK(A270),"",CONCATENATE($BC$5,"-",MID($BC$3,3,2),"-M_",A270))</f>
        <v>PTUR-21-M_52021000002096</v>
      </c>
      <c r="T270" s="65" t="str">
        <f aca="false">IF(ISBLANK(B270),"",VLOOKUP(B270,$BI$2:$BJ$5,2,FALSE()))</f>
        <v>E</v>
      </c>
      <c r="U270" s="66" t="str">
        <f aca="false">IF(ISBLANK(Q270),"ES",Q270)</f>
        <v>ES</v>
      </c>
      <c r="V270" s="64" t="n">
        <f aca="false">IF(ISBLANK(K270),"2",VLOOKUP(K270,$BG$2:$BH$3,2,FALSE()))</f>
        <v>2</v>
      </c>
      <c r="W270" s="66" t="str">
        <f aca="false">IF(ISBLANK(R270),"Sin observaciones",R270)</f>
        <v>Sin observaciones</v>
      </c>
      <c r="X270" s="64" t="n">
        <f aca="false">IF(ISERROR(VLOOKUP(J270,$BG$2:$BH$3,2,FALSE())),"",VLOOKUP(J270,$BG$2:$BH$3,2,FALSE()))</f>
        <v>1</v>
      </c>
      <c r="Z270" s="67"/>
    </row>
    <row r="271" customFormat="false" ht="39.6" hidden="false" customHeight="false" outlineLevel="0" collapsed="false">
      <c r="A271" s="54" t="s">
        <v>935</v>
      </c>
      <c r="B271" s="78" t="s">
        <v>139</v>
      </c>
      <c r="C271" s="54" t="s">
        <v>936</v>
      </c>
      <c r="D271" s="57" t="n">
        <v>0.03</v>
      </c>
      <c r="E271" s="56" t="n">
        <v>3450</v>
      </c>
      <c r="F271" s="57" t="n">
        <v>0</v>
      </c>
      <c r="G271" s="56" t="n">
        <v>3450</v>
      </c>
      <c r="H271" s="56" t="n">
        <v>0</v>
      </c>
      <c r="I271" s="58" t="n">
        <v>44369</v>
      </c>
      <c r="J271" s="54" t="s">
        <v>128</v>
      </c>
      <c r="K271" s="59" t="s">
        <v>129</v>
      </c>
      <c r="L271" s="60"/>
      <c r="M271" s="61"/>
      <c r="N271" s="61"/>
      <c r="O271" s="56" t="s">
        <v>937</v>
      </c>
      <c r="P271" s="56" t="s">
        <v>938</v>
      </c>
      <c r="Q271" s="60" t="s">
        <v>132</v>
      </c>
      <c r="R271" s="63"/>
      <c r="S271" s="64" t="str">
        <f aca="false">IF(ISBLANK(A271),"",CONCATENATE($BC$5,"-",MID($BC$3,3,2),"-M_",A271))</f>
        <v>PTUR-21-M_52021000002133</v>
      </c>
      <c r="T271" s="65" t="str">
        <f aca="false">IF(ISBLANK(B271),"",VLOOKUP(B271,$BI$2:$BJ$5,2,FALSE()))</f>
        <v>E</v>
      </c>
      <c r="U271" s="66" t="str">
        <f aca="false">IF(ISBLANK(Q271),"ES",Q271)</f>
        <v>ES</v>
      </c>
      <c r="V271" s="64" t="n">
        <f aca="false">IF(ISBLANK(K271),"2",VLOOKUP(K271,$BG$2:$BH$3,2,FALSE()))</f>
        <v>2</v>
      </c>
      <c r="W271" s="66" t="str">
        <f aca="false">IF(ISBLANK(R271),"Sin observaciones",R271)</f>
        <v>Sin observaciones</v>
      </c>
      <c r="X271" s="64" t="n">
        <f aca="false">IF(ISERROR(VLOOKUP(J271,$BG$2:$BH$3,2,FALSE())),"",VLOOKUP(J271,$BG$2:$BH$3,2,FALSE()))</f>
        <v>1</v>
      </c>
      <c r="Z271" s="67"/>
    </row>
    <row r="272" customFormat="false" ht="79.2" hidden="false" customHeight="false" outlineLevel="0" collapsed="false">
      <c r="A272" s="54" t="s">
        <v>939</v>
      </c>
      <c r="B272" s="78" t="s">
        <v>139</v>
      </c>
      <c r="C272" s="54" t="s">
        <v>237</v>
      </c>
      <c r="D272" s="57" t="n">
        <v>1</v>
      </c>
      <c r="E272" s="56" t="n">
        <v>247.06</v>
      </c>
      <c r="F272" s="57" t="n">
        <v>0</v>
      </c>
      <c r="G272" s="56" t="n">
        <v>247.06</v>
      </c>
      <c r="H272" s="56" t="n">
        <v>0</v>
      </c>
      <c r="I272" s="58" t="n">
        <v>44307</v>
      </c>
      <c r="J272" s="54" t="s">
        <v>128</v>
      </c>
      <c r="K272" s="59" t="s">
        <v>129</v>
      </c>
      <c r="L272" s="60"/>
      <c r="M272" s="61"/>
      <c r="N272" s="61"/>
      <c r="O272" s="56" t="s">
        <v>238</v>
      </c>
      <c r="P272" s="56" t="s">
        <v>239</v>
      </c>
      <c r="Q272" s="60" t="s">
        <v>132</v>
      </c>
      <c r="R272" s="63"/>
      <c r="S272" s="64" t="str">
        <f aca="false">IF(ISBLANK(A272),"",CONCATENATE($BC$5,"-",MID($BC$3,3,2),"-M_",A272))</f>
        <v>PTUR-21-M_52021000001204</v>
      </c>
      <c r="T272" s="65" t="str">
        <f aca="false">IF(ISBLANK(B272),"",VLOOKUP(B272,$BI$2:$BJ$5,2,FALSE()))</f>
        <v>E</v>
      </c>
      <c r="U272" s="66" t="str">
        <f aca="false">IF(ISBLANK(Q272),"ES",Q272)</f>
        <v>ES</v>
      </c>
      <c r="V272" s="64" t="n">
        <f aca="false">IF(ISBLANK(K272),"2",VLOOKUP(K272,$BG$2:$BH$3,2,FALSE()))</f>
        <v>2</v>
      </c>
      <c r="W272" s="66" t="str">
        <f aca="false">IF(ISBLANK(R272),"Sin observaciones",R272)</f>
        <v>Sin observaciones</v>
      </c>
      <c r="X272" s="64" t="n">
        <f aca="false">IF(ISERROR(VLOOKUP(J272,$BG$2:$BH$3,2,FALSE())),"",VLOOKUP(J272,$BG$2:$BH$3,2,FALSE()))</f>
        <v>1</v>
      </c>
      <c r="Z272" s="67"/>
    </row>
    <row r="273" customFormat="false" ht="92.4" hidden="false" customHeight="false" outlineLevel="0" collapsed="false">
      <c r="A273" s="54" t="s">
        <v>940</v>
      </c>
      <c r="B273" s="78" t="s">
        <v>139</v>
      </c>
      <c r="C273" s="54" t="s">
        <v>941</v>
      </c>
      <c r="D273" s="57" t="n">
        <v>1</v>
      </c>
      <c r="E273" s="56" t="n">
        <v>164.7</v>
      </c>
      <c r="F273" s="57" t="n">
        <v>0</v>
      </c>
      <c r="G273" s="56" t="n">
        <v>164.7</v>
      </c>
      <c r="H273" s="56" t="n">
        <v>0</v>
      </c>
      <c r="I273" s="58" t="n">
        <v>44326</v>
      </c>
      <c r="J273" s="54" t="s">
        <v>128</v>
      </c>
      <c r="K273" s="59" t="s">
        <v>129</v>
      </c>
      <c r="L273" s="60"/>
      <c r="M273" s="61"/>
      <c r="N273" s="61"/>
      <c r="O273" s="56" t="s">
        <v>238</v>
      </c>
      <c r="P273" s="56" t="s">
        <v>239</v>
      </c>
      <c r="Q273" s="60" t="s">
        <v>132</v>
      </c>
      <c r="R273" s="63"/>
      <c r="S273" s="64" t="str">
        <f aca="false">IF(ISBLANK(A273),"",CONCATENATE($BC$5,"-",MID($BC$3,3,2),"-M_",A273))</f>
        <v>PTUR-21-M_52021000001544</v>
      </c>
      <c r="T273" s="65" t="str">
        <f aca="false">IF(ISBLANK(B273),"",VLOOKUP(B273,$BI$2:$BJ$5,2,FALSE()))</f>
        <v>E</v>
      </c>
      <c r="U273" s="66" t="str">
        <f aca="false">IF(ISBLANK(Q273),"ES",Q273)</f>
        <v>ES</v>
      </c>
      <c r="V273" s="64" t="n">
        <f aca="false">IF(ISBLANK(K273),"2",VLOOKUP(K273,$BG$2:$BH$3,2,FALSE()))</f>
        <v>2</v>
      </c>
      <c r="W273" s="66" t="str">
        <f aca="false">IF(ISBLANK(R273),"Sin observaciones",R273)</f>
        <v>Sin observaciones</v>
      </c>
      <c r="X273" s="64" t="n">
        <f aca="false">IF(ISERROR(VLOOKUP(J273,$BG$2:$BH$3,2,FALSE())),"",VLOOKUP(J273,$BG$2:$BH$3,2,FALSE()))</f>
        <v>1</v>
      </c>
      <c r="Z273" s="67"/>
    </row>
    <row r="274" customFormat="false" ht="92.4" hidden="false" customHeight="false" outlineLevel="0" collapsed="false">
      <c r="A274" s="54" t="s">
        <v>942</v>
      </c>
      <c r="B274" s="78" t="s">
        <v>139</v>
      </c>
      <c r="C274" s="54" t="s">
        <v>943</v>
      </c>
      <c r="D274" s="57" t="n">
        <v>2</v>
      </c>
      <c r="E274" s="56" t="n">
        <v>291.04</v>
      </c>
      <c r="F274" s="57" t="n">
        <v>19.04</v>
      </c>
      <c r="G274" s="56" t="n">
        <v>291.04</v>
      </c>
      <c r="H274" s="56" t="n">
        <v>19.04</v>
      </c>
      <c r="I274" s="58" t="n">
        <v>44356</v>
      </c>
      <c r="J274" s="54" t="s">
        <v>128</v>
      </c>
      <c r="K274" s="59" t="s">
        <v>129</v>
      </c>
      <c r="L274" s="60"/>
      <c r="M274" s="61"/>
      <c r="N274" s="61"/>
      <c r="O274" s="56" t="s">
        <v>242</v>
      </c>
      <c r="P274" s="56" t="s">
        <v>243</v>
      </c>
      <c r="Q274" s="60" t="s">
        <v>132</v>
      </c>
      <c r="R274" s="63"/>
      <c r="S274" s="64" t="str">
        <f aca="false">IF(ISBLANK(A274),"",CONCATENATE($BC$5,"-",MID($BC$3,3,2),"-M_",A274))</f>
        <v>PTUR-21-M_52021000001936</v>
      </c>
      <c r="T274" s="65" t="str">
        <f aca="false">IF(ISBLANK(B274),"",VLOOKUP(B274,$BI$2:$BJ$5,2,FALSE()))</f>
        <v>E</v>
      </c>
      <c r="U274" s="66" t="str">
        <f aca="false">IF(ISBLANK(Q274),"ES",Q274)</f>
        <v>ES</v>
      </c>
      <c r="V274" s="64" t="n">
        <f aca="false">IF(ISBLANK(K274),"2",VLOOKUP(K274,$BG$2:$BH$3,2,FALSE()))</f>
        <v>2</v>
      </c>
      <c r="W274" s="66" t="str">
        <f aca="false">IF(ISBLANK(R274),"Sin observaciones",R274)</f>
        <v>Sin observaciones</v>
      </c>
      <c r="X274" s="64" t="n">
        <f aca="false">IF(ISERROR(VLOOKUP(J274,$BG$2:$BH$3,2,FALSE())),"",VLOOKUP(J274,$BG$2:$BH$3,2,FALSE()))</f>
        <v>1</v>
      </c>
      <c r="Z274" s="67"/>
    </row>
    <row r="275" customFormat="false" ht="92.4" hidden="false" customHeight="false" outlineLevel="0" collapsed="false">
      <c r="A275" s="54" t="s">
        <v>944</v>
      </c>
      <c r="B275" s="78" t="s">
        <v>139</v>
      </c>
      <c r="C275" s="54" t="s">
        <v>945</v>
      </c>
      <c r="D275" s="57" t="n">
        <v>1</v>
      </c>
      <c r="E275" s="56" t="n">
        <v>291.04</v>
      </c>
      <c r="F275" s="57" t="n">
        <v>19.04</v>
      </c>
      <c r="G275" s="56" t="n">
        <v>291.04</v>
      </c>
      <c r="H275" s="56" t="n">
        <v>19.04</v>
      </c>
      <c r="I275" s="58" t="n">
        <v>44356</v>
      </c>
      <c r="J275" s="54" t="s">
        <v>128</v>
      </c>
      <c r="K275" s="59" t="s">
        <v>129</v>
      </c>
      <c r="L275" s="60"/>
      <c r="M275" s="61"/>
      <c r="N275" s="61"/>
      <c r="O275" s="56" t="s">
        <v>242</v>
      </c>
      <c r="P275" s="56" t="s">
        <v>243</v>
      </c>
      <c r="Q275" s="60" t="s">
        <v>132</v>
      </c>
      <c r="R275" s="63"/>
      <c r="S275" s="64" t="str">
        <f aca="false">IF(ISBLANK(A275),"",CONCATENATE($BC$5,"-",MID($BC$3,3,2),"-M_",A275))</f>
        <v>PTUR-21-M_52021000001937</v>
      </c>
      <c r="T275" s="65" t="str">
        <f aca="false">IF(ISBLANK(B275),"",VLOOKUP(B275,$BI$2:$BJ$5,2,FALSE()))</f>
        <v>E</v>
      </c>
      <c r="U275" s="66" t="str">
        <f aca="false">IF(ISBLANK(Q275),"ES",Q275)</f>
        <v>ES</v>
      </c>
      <c r="V275" s="64" t="n">
        <f aca="false">IF(ISBLANK(K275),"2",VLOOKUP(K275,$BG$2:$BH$3,2,FALSE()))</f>
        <v>2</v>
      </c>
      <c r="W275" s="66" t="str">
        <f aca="false">IF(ISBLANK(R275),"Sin observaciones",R275)</f>
        <v>Sin observaciones</v>
      </c>
      <c r="X275" s="64" t="n">
        <f aca="false">IF(ISERROR(VLOOKUP(J275,$BG$2:$BH$3,2,FALSE())),"",VLOOKUP(J275,$BG$2:$BH$3,2,FALSE()))</f>
        <v>1</v>
      </c>
      <c r="Z275" s="67"/>
    </row>
    <row r="276" customFormat="false" ht="92.4" hidden="false" customHeight="false" outlineLevel="0" collapsed="false">
      <c r="A276" s="54" t="s">
        <v>946</v>
      </c>
      <c r="B276" s="78" t="s">
        <v>139</v>
      </c>
      <c r="C276" s="54" t="s">
        <v>245</v>
      </c>
      <c r="D276" s="57" t="n">
        <v>0.03</v>
      </c>
      <c r="E276" s="56" t="n">
        <v>3745</v>
      </c>
      <c r="F276" s="57" t="n">
        <v>245</v>
      </c>
      <c r="G276" s="56" t="n">
        <v>3745</v>
      </c>
      <c r="H276" s="56" t="n">
        <v>245</v>
      </c>
      <c r="I276" s="58" t="n">
        <v>44312</v>
      </c>
      <c r="J276" s="54" t="s">
        <v>128</v>
      </c>
      <c r="K276" s="59" t="s">
        <v>129</v>
      </c>
      <c r="L276" s="60"/>
      <c r="M276" s="61"/>
      <c r="N276" s="61"/>
      <c r="O276" s="56" t="s">
        <v>246</v>
      </c>
      <c r="P276" s="56" t="s">
        <v>247</v>
      </c>
      <c r="Q276" s="60" t="s">
        <v>132</v>
      </c>
      <c r="R276" s="63"/>
      <c r="S276" s="64" t="str">
        <f aca="false">IF(ISBLANK(A276),"",CONCATENATE($BC$5,"-",MID($BC$3,3,2),"-M_",A276))</f>
        <v>PTUR-21-M_5202100000128 8</v>
      </c>
      <c r="T276" s="65" t="str">
        <f aca="false">IF(ISBLANK(B276),"",VLOOKUP(B276,$BI$2:$BJ$5,2,FALSE()))</f>
        <v>E</v>
      </c>
      <c r="U276" s="66" t="str">
        <f aca="false">IF(ISBLANK(Q276),"ES",Q276)</f>
        <v>ES</v>
      </c>
      <c r="V276" s="64" t="n">
        <f aca="false">IF(ISBLANK(K276),"2",VLOOKUP(K276,$BG$2:$BH$3,2,FALSE()))</f>
        <v>2</v>
      </c>
      <c r="W276" s="66" t="str">
        <f aca="false">IF(ISBLANK(R276),"Sin observaciones",R276)</f>
        <v>Sin observaciones</v>
      </c>
      <c r="X276" s="64" t="n">
        <f aca="false">IF(ISERROR(VLOOKUP(J276,$BG$2:$BH$3,2,FALSE())),"",VLOOKUP(J276,$BG$2:$BH$3,2,FALSE()))</f>
        <v>1</v>
      </c>
      <c r="Z276" s="67"/>
    </row>
    <row r="277" customFormat="false" ht="26.4" hidden="false" customHeight="false" outlineLevel="0" collapsed="false">
      <c r="A277" s="54" t="s">
        <v>947</v>
      </c>
      <c r="B277" s="78" t="s">
        <v>139</v>
      </c>
      <c r="C277" s="54" t="s">
        <v>948</v>
      </c>
      <c r="D277" s="57" t="n">
        <v>0.03</v>
      </c>
      <c r="E277" s="56" t="n">
        <v>4007.15</v>
      </c>
      <c r="F277" s="57" t="n">
        <v>262.15</v>
      </c>
      <c r="G277" s="56" t="n">
        <v>4007.15</v>
      </c>
      <c r="H277" s="56" t="n">
        <v>262.15</v>
      </c>
      <c r="I277" s="58" t="n">
        <v>44349</v>
      </c>
      <c r="J277" s="54" t="s">
        <v>128</v>
      </c>
      <c r="K277" s="59" t="s">
        <v>129</v>
      </c>
      <c r="L277" s="60"/>
      <c r="M277" s="61"/>
      <c r="N277" s="61"/>
      <c r="O277" s="56" t="s">
        <v>246</v>
      </c>
      <c r="P277" s="56" t="s">
        <v>247</v>
      </c>
      <c r="Q277" s="60" t="s">
        <v>132</v>
      </c>
      <c r="R277" s="63"/>
      <c r="S277" s="64" t="str">
        <f aca="false">IF(ISBLANK(A277),"",CONCATENATE($BC$5,"-",MID($BC$3,3,2),"-M_",A277))</f>
        <v>PTUR-21-M_52021000001852</v>
      </c>
      <c r="T277" s="65" t="str">
        <f aca="false">IF(ISBLANK(B277),"",VLOOKUP(B277,$BI$2:$BJ$5,2,FALSE()))</f>
        <v>E</v>
      </c>
      <c r="U277" s="66" t="str">
        <f aca="false">IF(ISBLANK(Q277),"ES",Q277)</f>
        <v>ES</v>
      </c>
      <c r="V277" s="64" t="n">
        <f aca="false">IF(ISBLANK(K277),"2",VLOOKUP(K277,$BG$2:$BH$3,2,FALSE()))</f>
        <v>2</v>
      </c>
      <c r="W277" s="66" t="str">
        <f aca="false">IF(ISBLANK(R277),"Sin observaciones",R277)</f>
        <v>Sin observaciones</v>
      </c>
      <c r="X277" s="64" t="n">
        <f aca="false">IF(ISERROR(VLOOKUP(J277,$BG$2:$BH$3,2,FALSE())),"",VLOOKUP(J277,$BG$2:$BH$3,2,FALSE()))</f>
        <v>1</v>
      </c>
      <c r="Z277" s="67"/>
    </row>
    <row r="278" customFormat="false" ht="26.4" hidden="false" customHeight="false" outlineLevel="0" collapsed="false">
      <c r="A278" s="54" t="s">
        <v>949</v>
      </c>
      <c r="B278" s="78" t="s">
        <v>139</v>
      </c>
      <c r="C278" s="54" t="s">
        <v>950</v>
      </c>
      <c r="D278" s="57" t="n">
        <v>0.03</v>
      </c>
      <c r="E278" s="56" t="n">
        <v>510</v>
      </c>
      <c r="F278" s="57" t="n">
        <v>0</v>
      </c>
      <c r="G278" s="56" t="n">
        <v>510</v>
      </c>
      <c r="H278" s="56" t="n">
        <v>0</v>
      </c>
      <c r="I278" s="58" t="n">
        <v>44328</v>
      </c>
      <c r="J278" s="54" t="s">
        <v>128</v>
      </c>
      <c r="K278" s="59" t="s">
        <v>129</v>
      </c>
      <c r="L278" s="60"/>
      <c r="M278" s="61"/>
      <c r="N278" s="61"/>
      <c r="O278" s="56" t="s">
        <v>951</v>
      </c>
      <c r="P278" s="56" t="s">
        <v>952</v>
      </c>
      <c r="Q278" s="60" t="s">
        <v>132</v>
      </c>
      <c r="R278" s="63"/>
      <c r="S278" s="64" t="str">
        <f aca="false">IF(ISBLANK(A278),"",CONCATENATE($BC$5,"-",MID($BC$3,3,2),"-M_",A278))</f>
        <v>PTUR-21-M_52021000001567</v>
      </c>
      <c r="T278" s="65" t="str">
        <f aca="false">IF(ISBLANK(B278),"",VLOOKUP(B278,$BI$2:$BJ$5,2,FALSE()))</f>
        <v>E</v>
      </c>
      <c r="U278" s="66" t="str">
        <f aca="false">IF(ISBLANK(Q278),"ES",Q278)</f>
        <v>ES</v>
      </c>
      <c r="V278" s="64" t="n">
        <f aca="false">IF(ISBLANK(K278),"2",VLOOKUP(K278,$BG$2:$BH$3,2,FALSE()))</f>
        <v>2</v>
      </c>
      <c r="W278" s="66" t="str">
        <f aca="false">IF(ISBLANK(R278),"Sin observaciones",R278)</f>
        <v>Sin observaciones</v>
      </c>
      <c r="X278" s="64" t="n">
        <f aca="false">IF(ISERROR(VLOOKUP(J278,$BG$2:$BH$3,2,FALSE())),"",VLOOKUP(J278,$BG$2:$BH$3,2,FALSE()))</f>
        <v>1</v>
      </c>
      <c r="Z278" s="67"/>
    </row>
    <row r="279" customFormat="false" ht="26.4" hidden="false" customHeight="false" outlineLevel="0" collapsed="false">
      <c r="A279" s="54" t="s">
        <v>953</v>
      </c>
      <c r="B279" s="78" t="s">
        <v>139</v>
      </c>
      <c r="C279" s="54" t="s">
        <v>954</v>
      </c>
      <c r="D279" s="57" t="n">
        <v>0.03</v>
      </c>
      <c r="E279" s="56" t="n">
        <v>310</v>
      </c>
      <c r="F279" s="57" t="n">
        <v>0</v>
      </c>
      <c r="G279" s="56" t="n">
        <v>310</v>
      </c>
      <c r="H279" s="56" t="n">
        <v>0</v>
      </c>
      <c r="I279" s="58" t="n">
        <v>44328</v>
      </c>
      <c r="J279" s="54" t="s">
        <v>128</v>
      </c>
      <c r="K279" s="59" t="s">
        <v>129</v>
      </c>
      <c r="L279" s="60"/>
      <c r="M279" s="61"/>
      <c r="N279" s="61"/>
      <c r="O279" s="56" t="s">
        <v>951</v>
      </c>
      <c r="P279" s="56" t="s">
        <v>952</v>
      </c>
      <c r="Q279" s="60" t="s">
        <v>132</v>
      </c>
      <c r="R279" s="63"/>
      <c r="S279" s="64" t="str">
        <f aca="false">IF(ISBLANK(A279),"",CONCATENATE($BC$5,"-",MID($BC$3,3,2),"-M_",A279))</f>
        <v>PTUR-21-M_52021000001568</v>
      </c>
      <c r="T279" s="65" t="str">
        <f aca="false">IF(ISBLANK(B279),"",VLOOKUP(B279,$BI$2:$BJ$5,2,FALSE()))</f>
        <v>E</v>
      </c>
      <c r="U279" s="66" t="str">
        <f aca="false">IF(ISBLANK(Q279),"ES",Q279)</f>
        <v>ES</v>
      </c>
      <c r="V279" s="64" t="n">
        <f aca="false">IF(ISBLANK(K279),"2",VLOOKUP(K279,$BG$2:$BH$3,2,FALSE()))</f>
        <v>2</v>
      </c>
      <c r="W279" s="66" t="str">
        <f aca="false">IF(ISBLANK(R279),"Sin observaciones",R279)</f>
        <v>Sin observaciones</v>
      </c>
      <c r="X279" s="64" t="n">
        <f aca="false">IF(ISERROR(VLOOKUP(J279,$BG$2:$BH$3,2,FALSE())),"",VLOOKUP(J279,$BG$2:$BH$3,2,FALSE()))</f>
        <v>1</v>
      </c>
      <c r="Z279" s="67"/>
    </row>
    <row r="280" customFormat="false" ht="39.6" hidden="false" customHeight="false" outlineLevel="0" collapsed="false">
      <c r="A280" s="54" t="s">
        <v>955</v>
      </c>
      <c r="B280" s="78" t="s">
        <v>139</v>
      </c>
      <c r="C280" s="54" t="s">
        <v>956</v>
      </c>
      <c r="D280" s="57" t="n">
        <v>0.03</v>
      </c>
      <c r="E280" s="56" t="n">
        <v>43.34</v>
      </c>
      <c r="F280" s="57" t="n">
        <v>0</v>
      </c>
      <c r="G280" s="56" t="n">
        <v>43.34</v>
      </c>
      <c r="H280" s="56" t="n">
        <v>0</v>
      </c>
      <c r="I280" s="58" t="n">
        <v>44369</v>
      </c>
      <c r="J280" s="54" t="s">
        <v>128</v>
      </c>
      <c r="K280" s="59" t="s">
        <v>129</v>
      </c>
      <c r="L280" s="60"/>
      <c r="M280" s="61"/>
      <c r="N280" s="61"/>
      <c r="O280" s="56" t="s">
        <v>957</v>
      </c>
      <c r="P280" s="56" t="s">
        <v>958</v>
      </c>
      <c r="Q280" s="60" t="s">
        <v>132</v>
      </c>
      <c r="R280" s="63"/>
      <c r="S280" s="64" t="str">
        <f aca="false">IF(ISBLANK(A280),"",CONCATENATE($BC$5,"-",MID($BC$3,3,2),"-M_",A280))</f>
        <v>PTUR-21-M_52021000002148</v>
      </c>
      <c r="T280" s="65" t="str">
        <f aca="false">IF(ISBLANK(B280),"",VLOOKUP(B280,$BI$2:$BJ$5,2,FALSE()))</f>
        <v>E</v>
      </c>
      <c r="U280" s="66" t="str">
        <f aca="false">IF(ISBLANK(Q280),"ES",Q280)</f>
        <v>ES</v>
      </c>
      <c r="V280" s="64" t="n">
        <f aca="false">IF(ISBLANK(K280),"2",VLOOKUP(K280,$BG$2:$BH$3,2,FALSE()))</f>
        <v>2</v>
      </c>
      <c r="W280" s="66" t="str">
        <f aca="false">IF(ISBLANK(R280),"Sin observaciones",R280)</f>
        <v>Sin observaciones</v>
      </c>
      <c r="X280" s="64" t="n">
        <f aca="false">IF(ISERROR(VLOOKUP(J280,$BG$2:$BH$3,2,FALSE())),"",VLOOKUP(J280,$BG$2:$BH$3,2,FALSE()))</f>
        <v>1</v>
      </c>
      <c r="Z280" s="67"/>
    </row>
    <row r="281" customFormat="false" ht="79.2" hidden="false" customHeight="false" outlineLevel="0" collapsed="false">
      <c r="A281" s="54" t="s">
        <v>959</v>
      </c>
      <c r="B281" s="78" t="s">
        <v>139</v>
      </c>
      <c r="C281" s="54" t="s">
        <v>960</v>
      </c>
      <c r="D281" s="57" t="n">
        <v>0.18</v>
      </c>
      <c r="E281" s="56" t="n">
        <v>480</v>
      </c>
      <c r="F281" s="57" t="n">
        <v>0</v>
      </c>
      <c r="G281" s="56" t="n">
        <v>480</v>
      </c>
      <c r="H281" s="56" t="n">
        <v>0</v>
      </c>
      <c r="I281" s="58" t="n">
        <v>44362</v>
      </c>
      <c r="J281" s="54" t="s">
        <v>128</v>
      </c>
      <c r="K281" s="59" t="s">
        <v>129</v>
      </c>
      <c r="L281" s="60"/>
      <c r="M281" s="61"/>
      <c r="N281" s="61"/>
      <c r="O281" s="56" t="s">
        <v>961</v>
      </c>
      <c r="P281" s="56" t="s">
        <v>962</v>
      </c>
      <c r="Q281" s="60" t="s">
        <v>132</v>
      </c>
      <c r="R281" s="63"/>
      <c r="S281" s="64" t="str">
        <f aca="false">IF(ISBLANK(A281),"",CONCATENATE($BC$5,"-",MID($BC$3,3,2),"-M_",A281))</f>
        <v>PTUR-21-M_52021000001988</v>
      </c>
      <c r="T281" s="65" t="str">
        <f aca="false">IF(ISBLANK(B281),"",VLOOKUP(B281,$BI$2:$BJ$5,2,FALSE()))</f>
        <v>E</v>
      </c>
      <c r="U281" s="66" t="str">
        <f aca="false">IF(ISBLANK(Q281),"ES",Q281)</f>
        <v>ES</v>
      </c>
      <c r="V281" s="64" t="n">
        <f aca="false">IF(ISBLANK(K281),"2",VLOOKUP(K281,$BG$2:$BH$3,2,FALSE()))</f>
        <v>2</v>
      </c>
      <c r="W281" s="66" t="str">
        <f aca="false">IF(ISBLANK(R281),"Sin observaciones",R281)</f>
        <v>Sin observaciones</v>
      </c>
      <c r="X281" s="64" t="n">
        <f aca="false">IF(ISERROR(VLOOKUP(J281,$BG$2:$BH$3,2,FALSE())),"",VLOOKUP(J281,$BG$2:$BH$3,2,FALSE()))</f>
        <v>1</v>
      </c>
      <c r="Z281" s="67"/>
    </row>
    <row r="282" customFormat="false" ht="17.4" hidden="false" customHeight="false" outlineLevel="0" collapsed="false">
      <c r="A282" s="54" t="s">
        <v>963</v>
      </c>
      <c r="B282" s="78" t="s">
        <v>139</v>
      </c>
      <c r="C282" s="54" t="s">
        <v>964</v>
      </c>
      <c r="D282" s="57" t="n">
        <v>12</v>
      </c>
      <c r="E282" s="56" t="n">
        <v>12000</v>
      </c>
      <c r="F282" s="57" t="n">
        <v>0</v>
      </c>
      <c r="G282" s="56" t="n">
        <v>12000</v>
      </c>
      <c r="H282" s="56" t="n">
        <v>0</v>
      </c>
      <c r="I282" s="58" t="n">
        <v>44326</v>
      </c>
      <c r="J282" s="54" t="s">
        <v>128</v>
      </c>
      <c r="K282" s="59" t="s">
        <v>129</v>
      </c>
      <c r="L282" s="60"/>
      <c r="M282" s="61"/>
      <c r="N282" s="61"/>
      <c r="O282" s="56" t="s">
        <v>965</v>
      </c>
      <c r="P282" s="56" t="s">
        <v>966</v>
      </c>
      <c r="Q282" s="60" t="s">
        <v>967</v>
      </c>
      <c r="R282" s="63"/>
      <c r="S282" s="64" t="str">
        <f aca="false">IF(ISBLANK(A282),"",CONCATENATE($BC$5,"-",MID($BC$3,3,2),"-M_",A282))</f>
        <v>PTUR-21-M_52021000001548</v>
      </c>
      <c r="T282" s="65" t="str">
        <f aca="false">IF(ISBLANK(B282),"",VLOOKUP(B282,$BI$2:$BJ$5,2,FALSE()))</f>
        <v>E</v>
      </c>
      <c r="U282" s="66" t="str">
        <f aca="false">IF(ISBLANK(Q282),"ES",Q282)</f>
        <v>CH</v>
      </c>
      <c r="V282" s="64" t="n">
        <f aca="false">IF(ISBLANK(K282),"2",VLOOKUP(K282,$BG$2:$BH$3,2,FALSE()))</f>
        <v>2</v>
      </c>
      <c r="W282" s="66" t="str">
        <f aca="false">IF(ISBLANK(R282),"Sin observaciones",R282)</f>
        <v>Sin observaciones</v>
      </c>
      <c r="X282" s="64" t="n">
        <f aca="false">IF(ISERROR(VLOOKUP(J282,$BG$2:$BH$3,2,FALSE())),"",VLOOKUP(J282,$BG$2:$BH$3,2,FALSE()))</f>
        <v>1</v>
      </c>
      <c r="Z282" s="67"/>
    </row>
    <row r="283" customFormat="false" ht="26.4" hidden="false" customHeight="false" outlineLevel="0" collapsed="false">
      <c r="A283" s="54" t="s">
        <v>968</v>
      </c>
      <c r="B283" s="78" t="s">
        <v>139</v>
      </c>
      <c r="C283" s="54" t="s">
        <v>255</v>
      </c>
      <c r="D283" s="57" t="n">
        <v>3</v>
      </c>
      <c r="E283" s="56" t="n">
        <v>1125</v>
      </c>
      <c r="F283" s="57" t="n">
        <v>0</v>
      </c>
      <c r="G283" s="56" t="n">
        <v>1125</v>
      </c>
      <c r="H283" s="56" t="n">
        <v>0</v>
      </c>
      <c r="I283" s="58" t="n">
        <v>44298</v>
      </c>
      <c r="J283" s="54" t="s">
        <v>128</v>
      </c>
      <c r="K283" s="59" t="s">
        <v>129</v>
      </c>
      <c r="L283" s="60"/>
      <c r="M283" s="61"/>
      <c r="N283" s="61"/>
      <c r="O283" s="56" t="s">
        <v>256</v>
      </c>
      <c r="P283" s="56" t="s">
        <v>257</v>
      </c>
      <c r="Q283" s="60" t="s">
        <v>267</v>
      </c>
      <c r="R283" s="63"/>
      <c r="S283" s="64" t="str">
        <f aca="false">IF(ISBLANK(A283),"",CONCATENATE($BC$5,"-",MID($BC$3,3,2),"-M_",A283))</f>
        <v>PTUR-21-M_52021000001076</v>
      </c>
      <c r="T283" s="65" t="str">
        <f aca="false">IF(ISBLANK(B283),"",VLOOKUP(B283,$BI$2:$BJ$5,2,FALSE()))</f>
        <v>E</v>
      </c>
      <c r="U283" s="66" t="str">
        <f aca="false">IF(ISBLANK(Q283),"ES",Q283)</f>
        <v>IT</v>
      </c>
      <c r="V283" s="64" t="n">
        <f aca="false">IF(ISBLANK(K283),"2",VLOOKUP(K283,$BG$2:$BH$3,2,FALSE()))</f>
        <v>2</v>
      </c>
      <c r="W283" s="66" t="str">
        <f aca="false">IF(ISBLANK(R283),"Sin observaciones",R283)</f>
        <v>Sin observaciones</v>
      </c>
      <c r="X283" s="64" t="n">
        <f aca="false">IF(ISERROR(VLOOKUP(J283,$BG$2:$BH$3,2,FALSE())),"",VLOOKUP(J283,$BG$2:$BH$3,2,FALSE()))</f>
        <v>1</v>
      </c>
      <c r="Z283" s="67"/>
    </row>
    <row r="284" customFormat="false" ht="184.8" hidden="false" customHeight="false" outlineLevel="0" collapsed="false">
      <c r="A284" s="54" t="s">
        <v>969</v>
      </c>
      <c r="B284" s="78" t="s">
        <v>139</v>
      </c>
      <c r="C284" s="54" t="s">
        <v>970</v>
      </c>
      <c r="D284" s="57" t="n">
        <v>0.03</v>
      </c>
      <c r="E284" s="56" t="n">
        <v>14300</v>
      </c>
      <c r="F284" s="57" t="n">
        <v>0</v>
      </c>
      <c r="G284" s="56" t="n">
        <v>14300</v>
      </c>
      <c r="H284" s="56" t="n">
        <v>0</v>
      </c>
      <c r="I284" s="58" t="n">
        <v>44340</v>
      </c>
      <c r="J284" s="54" t="s">
        <v>128</v>
      </c>
      <c r="K284" s="59" t="s">
        <v>129</v>
      </c>
      <c r="L284" s="60"/>
      <c r="M284" s="61"/>
      <c r="N284" s="61"/>
      <c r="O284" s="56" t="s">
        <v>971</v>
      </c>
      <c r="P284" s="56" t="s">
        <v>972</v>
      </c>
      <c r="Q284" s="60" t="s">
        <v>132</v>
      </c>
      <c r="R284" s="63"/>
      <c r="S284" s="64" t="str">
        <f aca="false">IF(ISBLANK(A284),"",CONCATENATE($BC$5,"-",MID($BC$3,3,2),"-M_",A284))</f>
        <v>PTUR-21-M_52021000001659</v>
      </c>
      <c r="T284" s="65" t="str">
        <f aca="false">IF(ISBLANK(B284),"",VLOOKUP(B284,$BI$2:$BJ$5,2,FALSE()))</f>
        <v>E</v>
      </c>
      <c r="U284" s="66" t="str">
        <f aca="false">IF(ISBLANK(Q284),"ES",Q284)</f>
        <v>ES</v>
      </c>
      <c r="V284" s="64" t="n">
        <f aca="false">IF(ISBLANK(K284),"2",VLOOKUP(K284,$BG$2:$BH$3,2,FALSE()))</f>
        <v>2</v>
      </c>
      <c r="W284" s="66" t="str">
        <f aca="false">IF(ISBLANK(R284),"Sin observaciones",R284)</f>
        <v>Sin observaciones</v>
      </c>
      <c r="X284" s="64" t="n">
        <f aca="false">IF(ISERROR(VLOOKUP(J284,$BG$2:$BH$3,2,FALSE())),"",VLOOKUP(J284,$BG$2:$BH$3,2,FALSE()))</f>
        <v>1</v>
      </c>
      <c r="Z284" s="67"/>
    </row>
    <row r="285" customFormat="false" ht="66" hidden="false" customHeight="false" outlineLevel="0" collapsed="false">
      <c r="A285" s="54" t="s">
        <v>973</v>
      </c>
      <c r="B285" s="78" t="s">
        <v>139</v>
      </c>
      <c r="C285" s="54" t="s">
        <v>279</v>
      </c>
      <c r="D285" s="57" t="n">
        <v>0.03</v>
      </c>
      <c r="E285" s="56" t="n">
        <v>3094</v>
      </c>
      <c r="F285" s="57" t="n">
        <v>0</v>
      </c>
      <c r="G285" s="56" t="n">
        <v>3094</v>
      </c>
      <c r="H285" s="56" t="n">
        <v>0</v>
      </c>
      <c r="I285" s="58" t="n">
        <v>44312</v>
      </c>
      <c r="J285" s="54" t="s">
        <v>128</v>
      </c>
      <c r="K285" s="59" t="s">
        <v>129</v>
      </c>
      <c r="L285" s="60"/>
      <c r="M285" s="61"/>
      <c r="N285" s="61"/>
      <c r="O285" s="56" t="s">
        <v>272</v>
      </c>
      <c r="P285" s="56" t="s">
        <v>273</v>
      </c>
      <c r="Q285" s="60" t="s">
        <v>132</v>
      </c>
      <c r="R285" s="63"/>
      <c r="S285" s="64" t="str">
        <f aca="false">IF(ISBLANK(A285),"",CONCATENATE($BC$5,"-",MID($BC$3,3,2),"-M_",A285))</f>
        <v>PTUR-21-M_5202100000126 3</v>
      </c>
      <c r="T285" s="65" t="str">
        <f aca="false">IF(ISBLANK(B285),"",VLOOKUP(B285,$BI$2:$BJ$5,2,FALSE()))</f>
        <v>E</v>
      </c>
      <c r="U285" s="66" t="str">
        <f aca="false">IF(ISBLANK(Q285),"ES",Q285)</f>
        <v>ES</v>
      </c>
      <c r="V285" s="64" t="n">
        <f aca="false">IF(ISBLANK(K285),"2",VLOOKUP(K285,$BG$2:$BH$3,2,FALSE()))</f>
        <v>2</v>
      </c>
      <c r="W285" s="66" t="str">
        <f aca="false">IF(ISBLANK(R285),"Sin observaciones",R285)</f>
        <v>Sin observaciones</v>
      </c>
      <c r="X285" s="64" t="n">
        <f aca="false">IF(ISERROR(VLOOKUP(J285,$BG$2:$BH$3,2,FALSE())),"",VLOOKUP(J285,$BG$2:$BH$3,2,FALSE()))</f>
        <v>1</v>
      </c>
      <c r="Z285" s="67"/>
    </row>
    <row r="286" customFormat="false" ht="66" hidden="false" customHeight="false" outlineLevel="0" collapsed="false">
      <c r="A286" s="54" t="s">
        <v>974</v>
      </c>
      <c r="B286" s="78" t="s">
        <v>139</v>
      </c>
      <c r="C286" s="54" t="s">
        <v>975</v>
      </c>
      <c r="D286" s="57" t="n">
        <v>0.03</v>
      </c>
      <c r="E286" s="56" t="n">
        <v>1904</v>
      </c>
      <c r="F286" s="57" t="n">
        <v>0</v>
      </c>
      <c r="G286" s="56" t="n">
        <v>1904</v>
      </c>
      <c r="H286" s="56" t="n">
        <v>0</v>
      </c>
      <c r="I286" s="58" t="n">
        <v>44340</v>
      </c>
      <c r="J286" s="54" t="s">
        <v>128</v>
      </c>
      <c r="K286" s="59" t="s">
        <v>129</v>
      </c>
      <c r="L286" s="60"/>
      <c r="M286" s="61"/>
      <c r="N286" s="61"/>
      <c r="O286" s="56" t="s">
        <v>272</v>
      </c>
      <c r="P286" s="56" t="s">
        <v>273</v>
      </c>
      <c r="Q286" s="60" t="s">
        <v>132</v>
      </c>
      <c r="R286" s="63"/>
      <c r="S286" s="64" t="str">
        <f aca="false">IF(ISBLANK(A286),"",CONCATENATE($BC$5,"-",MID($BC$3,3,2),"-M_",A286))</f>
        <v>PTUR-21-M_52021000001720</v>
      </c>
      <c r="T286" s="65" t="str">
        <f aca="false">IF(ISBLANK(B286),"",VLOOKUP(B286,$BI$2:$BJ$5,2,FALSE()))</f>
        <v>E</v>
      </c>
      <c r="U286" s="66" t="str">
        <f aca="false">IF(ISBLANK(Q286),"ES",Q286)</f>
        <v>ES</v>
      </c>
      <c r="V286" s="64" t="n">
        <f aca="false">IF(ISBLANK(K286),"2",VLOOKUP(K286,$BG$2:$BH$3,2,FALSE()))</f>
        <v>2</v>
      </c>
      <c r="W286" s="66" t="str">
        <f aca="false">IF(ISBLANK(R286),"Sin observaciones",R286)</f>
        <v>Sin observaciones</v>
      </c>
      <c r="X286" s="64" t="n">
        <f aca="false">IF(ISERROR(VLOOKUP(J286,$BG$2:$BH$3,2,FALSE())),"",VLOOKUP(J286,$BG$2:$BH$3,2,FALSE()))</f>
        <v>1</v>
      </c>
      <c r="Z286" s="67"/>
    </row>
    <row r="287" customFormat="false" ht="17.4" hidden="false" customHeight="false" outlineLevel="0" collapsed="false">
      <c r="A287" s="54" t="s">
        <v>976</v>
      </c>
      <c r="B287" s="78" t="s">
        <v>139</v>
      </c>
      <c r="C287" s="54" t="s">
        <v>977</v>
      </c>
      <c r="D287" s="57" t="n">
        <v>0.03</v>
      </c>
      <c r="E287" s="56" t="n">
        <v>400</v>
      </c>
      <c r="F287" s="57" t="n">
        <v>0</v>
      </c>
      <c r="G287" s="56" t="n">
        <v>400</v>
      </c>
      <c r="H287" s="56" t="n">
        <v>0</v>
      </c>
      <c r="I287" s="58" t="n">
        <v>44316</v>
      </c>
      <c r="J287" s="54" t="s">
        <v>128</v>
      </c>
      <c r="K287" s="59" t="s">
        <v>129</v>
      </c>
      <c r="L287" s="60"/>
      <c r="M287" s="61"/>
      <c r="N287" s="61"/>
      <c r="O287" s="56" t="s">
        <v>978</v>
      </c>
      <c r="P287" s="56" t="s">
        <v>979</v>
      </c>
      <c r="Q287" s="60" t="s">
        <v>132</v>
      </c>
      <c r="R287" s="63"/>
      <c r="S287" s="64" t="str">
        <f aca="false">IF(ISBLANK(A287),"",CONCATENATE($BC$5,"-",MID($BC$3,3,2),"-M_",A287))</f>
        <v>PTUR-21-M_52021000001431</v>
      </c>
      <c r="T287" s="65" t="str">
        <f aca="false">IF(ISBLANK(B287),"",VLOOKUP(B287,$BI$2:$BJ$5,2,FALSE()))</f>
        <v>E</v>
      </c>
      <c r="U287" s="66" t="str">
        <f aca="false">IF(ISBLANK(Q287),"ES",Q287)</f>
        <v>ES</v>
      </c>
      <c r="V287" s="64" t="n">
        <f aca="false">IF(ISBLANK(K287),"2",VLOOKUP(K287,$BG$2:$BH$3,2,FALSE()))</f>
        <v>2</v>
      </c>
      <c r="W287" s="66" t="str">
        <f aca="false">IF(ISBLANK(R287),"Sin observaciones",R287)</f>
        <v>Sin observaciones</v>
      </c>
      <c r="X287" s="64" t="n">
        <f aca="false">IF(ISERROR(VLOOKUP(J287,$BG$2:$BH$3,2,FALSE())),"",VLOOKUP(J287,$BG$2:$BH$3,2,FALSE()))</f>
        <v>1</v>
      </c>
      <c r="Z287" s="67"/>
    </row>
    <row r="288" customFormat="false" ht="79.2" hidden="false" customHeight="false" outlineLevel="0" collapsed="false">
      <c r="A288" s="54" t="s">
        <v>980</v>
      </c>
      <c r="B288" s="78" t="s">
        <v>139</v>
      </c>
      <c r="C288" s="54" t="s">
        <v>286</v>
      </c>
      <c r="D288" s="57" t="n">
        <v>0.03</v>
      </c>
      <c r="E288" s="56" t="n">
        <v>613.44</v>
      </c>
      <c r="F288" s="57" t="n">
        <v>0</v>
      </c>
      <c r="G288" s="56" t="n">
        <v>613.44</v>
      </c>
      <c r="H288" s="56" t="n">
        <v>0</v>
      </c>
      <c r="I288" s="58" t="n">
        <v>44328</v>
      </c>
      <c r="J288" s="54" t="s">
        <v>128</v>
      </c>
      <c r="K288" s="59" t="s">
        <v>129</v>
      </c>
      <c r="L288" s="60"/>
      <c r="M288" s="61"/>
      <c r="N288" s="61"/>
      <c r="O288" s="56" t="s">
        <v>287</v>
      </c>
      <c r="P288" s="56" t="s">
        <v>288</v>
      </c>
      <c r="Q288" s="60" t="s">
        <v>289</v>
      </c>
      <c r="R288" s="63"/>
      <c r="S288" s="64" t="str">
        <f aca="false">IF(ISBLANK(A288),"",CONCATENATE($BC$5,"-",MID($BC$3,3,2),"-M_",A288))</f>
        <v>PTUR-21-M_52021000000315</v>
      </c>
      <c r="T288" s="65" t="str">
        <f aca="false">IF(ISBLANK(B288),"",VLOOKUP(B288,$BI$2:$BJ$5,2,FALSE()))</f>
        <v>E</v>
      </c>
      <c r="U288" s="66" t="str">
        <f aca="false">IF(ISBLANK(Q288),"ES",Q288)</f>
        <v>US</v>
      </c>
      <c r="V288" s="64" t="n">
        <f aca="false">IF(ISBLANK(K288),"2",VLOOKUP(K288,$BG$2:$BH$3,2,FALSE()))</f>
        <v>2</v>
      </c>
      <c r="W288" s="66" t="str">
        <f aca="false">IF(ISBLANK(R288),"Sin observaciones",R288)</f>
        <v>Sin observaciones</v>
      </c>
      <c r="X288" s="64" t="n">
        <f aca="false">IF(ISERROR(VLOOKUP(J288,$BG$2:$BH$3,2,FALSE())),"",VLOOKUP(J288,$BG$2:$BH$3,2,FALSE()))</f>
        <v>1</v>
      </c>
      <c r="Z288" s="67"/>
    </row>
    <row r="289" customFormat="false" ht="92.4" hidden="false" customHeight="false" outlineLevel="0" collapsed="false">
      <c r="A289" s="54" t="s">
        <v>981</v>
      </c>
      <c r="B289" s="78" t="s">
        <v>139</v>
      </c>
      <c r="C289" s="54" t="s">
        <v>982</v>
      </c>
      <c r="D289" s="57" t="n">
        <v>0.03</v>
      </c>
      <c r="E289" s="56" t="n">
        <v>5200</v>
      </c>
      <c r="F289" s="57" t="n">
        <v>0</v>
      </c>
      <c r="G289" s="56" t="n">
        <v>5200</v>
      </c>
      <c r="H289" s="56" t="n">
        <v>0</v>
      </c>
      <c r="I289" s="58" t="n">
        <v>44369</v>
      </c>
      <c r="J289" s="54" t="s">
        <v>128</v>
      </c>
      <c r="K289" s="59" t="s">
        <v>129</v>
      </c>
      <c r="L289" s="60"/>
      <c r="M289" s="61"/>
      <c r="N289" s="61"/>
      <c r="O289" s="56" t="s">
        <v>983</v>
      </c>
      <c r="P289" s="56" t="s">
        <v>984</v>
      </c>
      <c r="Q289" s="60" t="s">
        <v>985</v>
      </c>
      <c r="R289" s="63"/>
      <c r="S289" s="64" t="str">
        <f aca="false">IF(ISBLANK(A289),"",CONCATENATE($BC$5,"-",MID($BC$3,3,2),"-M_",A289))</f>
        <v>PTUR-21-M_52021000002125</v>
      </c>
      <c r="T289" s="65" t="str">
        <f aca="false">IF(ISBLANK(B289),"",VLOOKUP(B289,$BI$2:$BJ$5,2,FALSE()))</f>
        <v>E</v>
      </c>
      <c r="U289" s="66" t="str">
        <f aca="false">IF(ISBLANK(Q289),"ES",Q289)</f>
        <v>FR</v>
      </c>
      <c r="V289" s="64" t="n">
        <f aca="false">IF(ISBLANK(K289),"2",VLOOKUP(K289,$BG$2:$BH$3,2,FALSE()))</f>
        <v>2</v>
      </c>
      <c r="W289" s="66" t="str">
        <f aca="false">IF(ISBLANK(R289),"Sin observaciones",R289)</f>
        <v>Sin observaciones</v>
      </c>
      <c r="X289" s="64" t="n">
        <f aca="false">IF(ISERROR(VLOOKUP(J289,$BG$2:$BH$3,2,FALSE())),"",VLOOKUP(J289,$BG$2:$BH$3,2,FALSE()))</f>
        <v>1</v>
      </c>
      <c r="Z289" s="67"/>
    </row>
    <row r="290" customFormat="false" ht="92.4" hidden="false" customHeight="false" outlineLevel="0" collapsed="false">
      <c r="A290" s="54" t="s">
        <v>986</v>
      </c>
      <c r="B290" s="78" t="s">
        <v>139</v>
      </c>
      <c r="C290" s="54" t="s">
        <v>987</v>
      </c>
      <c r="D290" s="57" t="n">
        <v>0.12</v>
      </c>
      <c r="E290" s="56" t="n">
        <v>1353</v>
      </c>
      <c r="F290" s="57" t="n">
        <v>0</v>
      </c>
      <c r="G290" s="56" t="n">
        <v>1353</v>
      </c>
      <c r="H290" s="56" t="n">
        <v>0</v>
      </c>
      <c r="I290" s="58" t="n">
        <v>44326</v>
      </c>
      <c r="J290" s="54" t="s">
        <v>128</v>
      </c>
      <c r="K290" s="59" t="s">
        <v>129</v>
      </c>
      <c r="L290" s="60"/>
      <c r="M290" s="61"/>
      <c r="N290" s="61"/>
      <c r="O290" s="56" t="s">
        <v>988</v>
      </c>
      <c r="P290" s="56" t="s">
        <v>989</v>
      </c>
      <c r="Q290" s="60" t="s">
        <v>990</v>
      </c>
      <c r="R290" s="63"/>
      <c r="S290" s="64" t="str">
        <f aca="false">IF(ISBLANK(A290),"",CONCATENATE($BC$5,"-",MID($BC$3,3,2),"-M_",A290))</f>
        <v>PTUR-21-M_52021000001539</v>
      </c>
      <c r="T290" s="65" t="str">
        <f aca="false">IF(ISBLANK(B290),"",VLOOKUP(B290,$BI$2:$BJ$5,2,FALSE()))</f>
        <v>E</v>
      </c>
      <c r="U290" s="66" t="str">
        <f aca="false">IF(ISBLANK(Q290),"ES",Q290)</f>
        <v>PL</v>
      </c>
      <c r="V290" s="64" t="n">
        <f aca="false">IF(ISBLANK(K290),"2",VLOOKUP(K290,$BG$2:$BH$3,2,FALSE()))</f>
        <v>2</v>
      </c>
      <c r="W290" s="66" t="str">
        <f aca="false">IF(ISBLANK(R290),"Sin observaciones",R290)</f>
        <v>Sin observaciones</v>
      </c>
      <c r="X290" s="64" t="n">
        <f aca="false">IF(ISERROR(VLOOKUP(J290,$BG$2:$BH$3,2,FALSE())),"",VLOOKUP(J290,$BG$2:$BH$3,2,FALSE()))</f>
        <v>1</v>
      </c>
      <c r="Z290" s="67"/>
    </row>
    <row r="291" customFormat="false" ht="26.4" hidden="false" customHeight="false" outlineLevel="0" collapsed="false">
      <c r="A291" s="54" t="s">
        <v>991</v>
      </c>
      <c r="B291" s="78" t="s">
        <v>139</v>
      </c>
      <c r="C291" s="54" t="s">
        <v>992</v>
      </c>
      <c r="D291" s="57" t="n">
        <v>12</v>
      </c>
      <c r="E291" s="56" t="n">
        <v>1230</v>
      </c>
      <c r="F291" s="57" t="n">
        <v>0</v>
      </c>
      <c r="G291" s="56" t="n">
        <v>1230</v>
      </c>
      <c r="H291" s="56" t="n">
        <v>0</v>
      </c>
      <c r="I291" s="58" t="n">
        <v>44340</v>
      </c>
      <c r="J291" s="54" t="s">
        <v>128</v>
      </c>
      <c r="K291" s="59" t="s">
        <v>129</v>
      </c>
      <c r="L291" s="60"/>
      <c r="M291" s="61"/>
      <c r="N291" s="61"/>
      <c r="O291" s="56" t="s">
        <v>993</v>
      </c>
      <c r="P291" s="56" t="s">
        <v>994</v>
      </c>
      <c r="Q291" s="60" t="s">
        <v>990</v>
      </c>
      <c r="R291" s="63"/>
      <c r="S291" s="64" t="str">
        <f aca="false">IF(ISBLANK(A291),"",CONCATENATE($BC$5,"-",MID($BC$3,3,2),"-M_",A291))</f>
        <v>PTUR-21-M_52021000001683</v>
      </c>
      <c r="T291" s="65" t="str">
        <f aca="false">IF(ISBLANK(B291),"",VLOOKUP(B291,$BI$2:$BJ$5,2,FALSE()))</f>
        <v>E</v>
      </c>
      <c r="U291" s="66" t="str">
        <f aca="false">IF(ISBLANK(Q291),"ES",Q291)</f>
        <v>PL</v>
      </c>
      <c r="V291" s="64" t="n">
        <f aca="false">IF(ISBLANK(K291),"2",VLOOKUP(K291,$BG$2:$BH$3,2,FALSE()))</f>
        <v>2</v>
      </c>
      <c r="W291" s="66" t="str">
        <f aca="false">IF(ISBLANK(R291),"Sin observaciones",R291)</f>
        <v>Sin observaciones</v>
      </c>
      <c r="X291" s="64" t="n">
        <f aca="false">IF(ISERROR(VLOOKUP(J291,$BG$2:$BH$3,2,FALSE())),"",VLOOKUP(J291,$BG$2:$BH$3,2,FALSE()))</f>
        <v>1</v>
      </c>
      <c r="Z291" s="67"/>
    </row>
    <row r="292" customFormat="false" ht="132" hidden="false" customHeight="false" outlineLevel="0" collapsed="false">
      <c r="A292" s="54" t="s">
        <v>995</v>
      </c>
      <c r="B292" s="78" t="s">
        <v>139</v>
      </c>
      <c r="C292" s="54" t="s">
        <v>996</v>
      </c>
      <c r="D292" s="57" t="n">
        <v>1</v>
      </c>
      <c r="E292" s="56" t="n">
        <v>1368.9</v>
      </c>
      <c r="F292" s="57" t="n">
        <v>0</v>
      </c>
      <c r="G292" s="56" t="n">
        <v>1368.9</v>
      </c>
      <c r="H292" s="56" t="n">
        <v>0</v>
      </c>
      <c r="I292" s="58" t="n">
        <v>44340</v>
      </c>
      <c r="J292" s="54" t="s">
        <v>128</v>
      </c>
      <c r="K292" s="59" t="s">
        <v>129</v>
      </c>
      <c r="L292" s="60"/>
      <c r="M292" s="61"/>
      <c r="N292" s="61"/>
      <c r="O292" s="56" t="s">
        <v>292</v>
      </c>
      <c r="P292" s="56" t="s">
        <v>293</v>
      </c>
      <c r="Q292" s="60" t="s">
        <v>284</v>
      </c>
      <c r="R292" s="63"/>
      <c r="S292" s="64" t="str">
        <f aca="false">IF(ISBLANK(A292),"",CONCATENATE($BC$5,"-",MID($BC$3,3,2),"-M_",A292))</f>
        <v>PTUR-21-M_52021000001631</v>
      </c>
      <c r="T292" s="65" t="str">
        <f aca="false">IF(ISBLANK(B292),"",VLOOKUP(B292,$BI$2:$BJ$5,2,FALSE()))</f>
        <v>E</v>
      </c>
      <c r="U292" s="66" t="str">
        <f aca="false">IF(ISBLANK(Q292),"ES",Q292)</f>
        <v>GB</v>
      </c>
      <c r="V292" s="64" t="n">
        <f aca="false">IF(ISBLANK(K292),"2",VLOOKUP(K292,$BG$2:$BH$3,2,FALSE()))</f>
        <v>2</v>
      </c>
      <c r="W292" s="66" t="str">
        <f aca="false">IF(ISBLANK(R292),"Sin observaciones",R292)</f>
        <v>Sin observaciones</v>
      </c>
      <c r="X292" s="64" t="n">
        <f aca="false">IF(ISERROR(VLOOKUP(J292,$BG$2:$BH$3,2,FALSE())),"",VLOOKUP(J292,$BG$2:$BH$3,2,FALSE()))</f>
        <v>1</v>
      </c>
      <c r="Z292" s="67"/>
    </row>
    <row r="293" customFormat="false" ht="158.4" hidden="false" customHeight="false" outlineLevel="0" collapsed="false">
      <c r="A293" s="54" t="s">
        <v>997</v>
      </c>
      <c r="B293" s="78" t="s">
        <v>139</v>
      </c>
      <c r="C293" s="54" t="s">
        <v>998</v>
      </c>
      <c r="D293" s="57" t="n">
        <v>1</v>
      </c>
      <c r="E293" s="56" t="n">
        <v>1234.35</v>
      </c>
      <c r="F293" s="57" t="n">
        <v>0</v>
      </c>
      <c r="G293" s="56" t="n">
        <v>1234.35</v>
      </c>
      <c r="H293" s="56" t="n">
        <v>0</v>
      </c>
      <c r="I293" s="58" t="n">
        <v>44340</v>
      </c>
      <c r="J293" s="54" t="s">
        <v>128</v>
      </c>
      <c r="K293" s="59" t="s">
        <v>129</v>
      </c>
      <c r="L293" s="60"/>
      <c r="M293" s="61"/>
      <c r="N293" s="61"/>
      <c r="O293" s="56" t="s">
        <v>292</v>
      </c>
      <c r="P293" s="56" t="s">
        <v>293</v>
      </c>
      <c r="Q293" s="60" t="s">
        <v>284</v>
      </c>
      <c r="R293" s="63"/>
      <c r="S293" s="64" t="str">
        <f aca="false">IF(ISBLANK(A293),"",CONCATENATE($BC$5,"-",MID($BC$3,3,2),"-M_",A293))</f>
        <v>PTUR-21-M_52021000001702</v>
      </c>
      <c r="T293" s="65" t="str">
        <f aca="false">IF(ISBLANK(B293),"",VLOOKUP(B293,$BI$2:$BJ$5,2,FALSE()))</f>
        <v>E</v>
      </c>
      <c r="U293" s="66" t="str">
        <f aca="false">IF(ISBLANK(Q293),"ES",Q293)</f>
        <v>GB</v>
      </c>
      <c r="V293" s="64" t="n">
        <f aca="false">IF(ISBLANK(K293),"2",VLOOKUP(K293,$BG$2:$BH$3,2,FALSE()))</f>
        <v>2</v>
      </c>
      <c r="W293" s="66" t="str">
        <f aca="false">IF(ISBLANK(R293),"Sin observaciones",R293)</f>
        <v>Sin observaciones</v>
      </c>
      <c r="X293" s="64" t="n">
        <f aca="false">IF(ISERROR(VLOOKUP(J293,$BG$2:$BH$3,2,FALSE())),"",VLOOKUP(J293,$BG$2:$BH$3,2,FALSE()))</f>
        <v>1</v>
      </c>
      <c r="Z293" s="67"/>
    </row>
    <row r="294" customFormat="false" ht="198" hidden="false" customHeight="false" outlineLevel="0" collapsed="false">
      <c r="A294" s="54" t="s">
        <v>999</v>
      </c>
      <c r="B294" s="78" t="s">
        <v>139</v>
      </c>
      <c r="C294" s="54" t="s">
        <v>1000</v>
      </c>
      <c r="D294" s="57" t="n">
        <v>1</v>
      </c>
      <c r="E294" s="56" t="n">
        <v>1281.15</v>
      </c>
      <c r="F294" s="57" t="n">
        <v>0</v>
      </c>
      <c r="G294" s="56" t="n">
        <v>1281.15</v>
      </c>
      <c r="H294" s="56" t="n">
        <v>0</v>
      </c>
      <c r="I294" s="58" t="n">
        <v>44369</v>
      </c>
      <c r="J294" s="54" t="s">
        <v>128</v>
      </c>
      <c r="K294" s="59" t="s">
        <v>129</v>
      </c>
      <c r="L294" s="60"/>
      <c r="M294" s="61"/>
      <c r="N294" s="61"/>
      <c r="O294" s="56" t="s">
        <v>292</v>
      </c>
      <c r="P294" s="56" t="s">
        <v>293</v>
      </c>
      <c r="Q294" s="60" t="s">
        <v>1001</v>
      </c>
      <c r="R294" s="63"/>
      <c r="S294" s="64" t="str">
        <f aca="false">IF(ISBLANK(A294),"",CONCATENATE($BC$5,"-",MID($BC$3,3,2),"-M_",A294))</f>
        <v>PTUR-21-M_52021000002123</v>
      </c>
      <c r="T294" s="65" t="str">
        <f aca="false">IF(ISBLANK(B294),"",VLOOKUP(B294,$BI$2:$BJ$5,2,FALSE()))</f>
        <v>E</v>
      </c>
      <c r="U294" s="66" t="str">
        <f aca="false">IF(ISBLANK(Q294),"ES",Q294)</f>
        <v>GN</v>
      </c>
      <c r="V294" s="64" t="n">
        <f aca="false">IF(ISBLANK(K294),"2",VLOOKUP(K294,$BG$2:$BH$3,2,FALSE()))</f>
        <v>2</v>
      </c>
      <c r="W294" s="66" t="str">
        <f aca="false">IF(ISBLANK(R294),"Sin observaciones",R294)</f>
        <v>Sin observaciones</v>
      </c>
      <c r="X294" s="64" t="n">
        <f aca="false">IF(ISERROR(VLOOKUP(J294,$BG$2:$BH$3,2,FALSE())),"",VLOOKUP(J294,$BG$2:$BH$3,2,FALSE()))</f>
        <v>1</v>
      </c>
      <c r="Z294" s="67"/>
    </row>
    <row r="295" customFormat="false" ht="39.6" hidden="false" customHeight="false" outlineLevel="0" collapsed="false">
      <c r="A295" s="54" t="s">
        <v>1002</v>
      </c>
      <c r="B295" s="78" t="s">
        <v>139</v>
      </c>
      <c r="C295" s="54" t="s">
        <v>1003</v>
      </c>
      <c r="D295" s="57" t="n">
        <v>0.03</v>
      </c>
      <c r="E295" s="56" t="n">
        <v>1230</v>
      </c>
      <c r="F295" s="57" t="n">
        <v>0</v>
      </c>
      <c r="G295" s="56" t="n">
        <v>1230</v>
      </c>
      <c r="H295" s="56" t="n">
        <v>0</v>
      </c>
      <c r="I295" s="58" t="n">
        <v>44340</v>
      </c>
      <c r="J295" s="54" t="s">
        <v>128</v>
      </c>
      <c r="K295" s="59" t="s">
        <v>129</v>
      </c>
      <c r="L295" s="60"/>
      <c r="M295" s="61"/>
      <c r="N295" s="61"/>
      <c r="O295" s="56" t="s">
        <v>1004</v>
      </c>
      <c r="P295" s="56" t="s">
        <v>1005</v>
      </c>
      <c r="Q295" s="60" t="s">
        <v>990</v>
      </c>
      <c r="R295" s="63"/>
      <c r="S295" s="64" t="str">
        <f aca="false">IF(ISBLANK(A295),"",CONCATENATE($BC$5,"-",MID($BC$3,3,2),"-M_",A295))</f>
        <v>PTUR-21-M_52021000001682</v>
      </c>
      <c r="T295" s="65" t="str">
        <f aca="false">IF(ISBLANK(B295),"",VLOOKUP(B295,$BI$2:$BJ$5,2,FALSE()))</f>
        <v>E</v>
      </c>
      <c r="U295" s="66" t="str">
        <f aca="false">IF(ISBLANK(Q295),"ES",Q295)</f>
        <v>PL</v>
      </c>
      <c r="V295" s="64" t="n">
        <f aca="false">IF(ISBLANK(K295),"2",VLOOKUP(K295,$BG$2:$BH$3,2,FALSE()))</f>
        <v>2</v>
      </c>
      <c r="W295" s="66" t="str">
        <f aca="false">IF(ISBLANK(R295),"Sin observaciones",R295)</f>
        <v>Sin observaciones</v>
      </c>
      <c r="X295" s="64" t="n">
        <f aca="false">IF(ISERROR(VLOOKUP(J295,$BG$2:$BH$3,2,FALSE())),"",VLOOKUP(J295,$BG$2:$BH$3,2,FALSE()))</f>
        <v>1</v>
      </c>
      <c r="Z295" s="67"/>
    </row>
    <row r="296" customFormat="false" ht="92.4" hidden="false" customHeight="false" outlineLevel="0" collapsed="false">
      <c r="A296" s="54" t="s">
        <v>1006</v>
      </c>
      <c r="B296" s="78" t="s">
        <v>139</v>
      </c>
      <c r="C296" s="54" t="s">
        <v>1007</v>
      </c>
      <c r="D296" s="57" t="n">
        <v>0.03</v>
      </c>
      <c r="E296" s="56" t="n">
        <v>4424.96</v>
      </c>
      <c r="F296" s="57" t="n">
        <v>0</v>
      </c>
      <c r="G296" s="56" t="n">
        <v>4424.96</v>
      </c>
      <c r="H296" s="56" t="n">
        <v>0</v>
      </c>
      <c r="I296" s="58" t="n">
        <v>44369</v>
      </c>
      <c r="J296" s="54" t="s">
        <v>128</v>
      </c>
      <c r="K296" s="59" t="s">
        <v>129</v>
      </c>
      <c r="L296" s="60"/>
      <c r="M296" s="61"/>
      <c r="N296" s="61"/>
      <c r="O296" s="56" t="s">
        <v>1008</v>
      </c>
      <c r="P296" s="56" t="s">
        <v>1009</v>
      </c>
      <c r="Q296" s="60" t="s">
        <v>1010</v>
      </c>
      <c r="R296" s="63"/>
      <c r="S296" s="64" t="str">
        <f aca="false">IF(ISBLANK(A296),"",CONCATENATE($BC$5,"-",MID($BC$3,3,2),"-M_",A296))</f>
        <v>PTUR-21-M_52021000002104</v>
      </c>
      <c r="T296" s="65" t="str">
        <f aca="false">IF(ISBLANK(B296),"",VLOOKUP(B296,$BI$2:$BJ$5,2,FALSE()))</f>
        <v>E</v>
      </c>
      <c r="U296" s="66" t="str">
        <f aca="false">IF(ISBLANK(Q296),"ES",Q296)</f>
        <v>SE</v>
      </c>
      <c r="V296" s="64" t="n">
        <f aca="false">IF(ISBLANK(K296),"2",VLOOKUP(K296,$BG$2:$BH$3,2,FALSE()))</f>
        <v>2</v>
      </c>
      <c r="W296" s="66" t="str">
        <f aca="false">IF(ISBLANK(R296),"Sin observaciones",R296)</f>
        <v>Sin observaciones</v>
      </c>
      <c r="X296" s="64" t="n">
        <f aca="false">IF(ISERROR(VLOOKUP(J296,$BG$2:$BH$3,2,FALSE())),"",VLOOKUP(J296,$BG$2:$BH$3,2,FALSE()))</f>
        <v>1</v>
      </c>
      <c r="Z296" s="67"/>
    </row>
    <row r="297" customFormat="false" ht="66" hidden="false" customHeight="false" outlineLevel="0" collapsed="false">
      <c r="A297" s="54" t="s">
        <v>1011</v>
      </c>
      <c r="B297" s="78" t="s">
        <v>139</v>
      </c>
      <c r="C297" s="54" t="s">
        <v>1012</v>
      </c>
      <c r="D297" s="57" t="n">
        <v>0.03</v>
      </c>
      <c r="E297" s="56" t="n">
        <v>4000</v>
      </c>
      <c r="F297" s="57" t="n">
        <v>0</v>
      </c>
      <c r="G297" s="56" t="n">
        <v>4000</v>
      </c>
      <c r="H297" s="56" t="n">
        <v>0</v>
      </c>
      <c r="I297" s="58" t="n">
        <v>44356</v>
      </c>
      <c r="J297" s="54" t="s">
        <v>128</v>
      </c>
      <c r="K297" s="59" t="s">
        <v>129</v>
      </c>
      <c r="L297" s="60"/>
      <c r="M297" s="61"/>
      <c r="N297" s="61"/>
      <c r="O297" s="56" t="s">
        <v>1013</v>
      </c>
      <c r="P297" s="56" t="s">
        <v>1014</v>
      </c>
      <c r="Q297" s="60" t="s">
        <v>132</v>
      </c>
      <c r="R297" s="63"/>
      <c r="S297" s="64" t="str">
        <f aca="false">IF(ISBLANK(A297),"",CONCATENATE($BC$5,"-",MID($BC$3,3,2),"-M_",A297))</f>
        <v>PTUR-21-M_52021000001934</v>
      </c>
      <c r="T297" s="65" t="str">
        <f aca="false">IF(ISBLANK(B297),"",VLOOKUP(B297,$BI$2:$BJ$5,2,FALSE()))</f>
        <v>E</v>
      </c>
      <c r="U297" s="66" t="str">
        <f aca="false">IF(ISBLANK(Q297),"ES",Q297)</f>
        <v>ES</v>
      </c>
      <c r="V297" s="64" t="n">
        <f aca="false">IF(ISBLANK(K297),"2",VLOOKUP(K297,$BG$2:$BH$3,2,FALSE()))</f>
        <v>2</v>
      </c>
      <c r="W297" s="66" t="str">
        <f aca="false">IF(ISBLANK(R297),"Sin observaciones",R297)</f>
        <v>Sin observaciones</v>
      </c>
      <c r="X297" s="64" t="n">
        <f aca="false">IF(ISERROR(VLOOKUP(J297,$BG$2:$BH$3,2,FALSE())),"",VLOOKUP(J297,$BG$2:$BH$3,2,FALSE()))</f>
        <v>1</v>
      </c>
      <c r="Z297" s="67"/>
    </row>
    <row r="298" customFormat="false" ht="264" hidden="false" customHeight="false" outlineLevel="0" collapsed="false">
      <c r="A298" s="54" t="s">
        <v>1015</v>
      </c>
      <c r="B298" s="78" t="s">
        <v>139</v>
      </c>
      <c r="C298" s="54" t="s">
        <v>317</v>
      </c>
      <c r="D298" s="57" t="n">
        <v>1</v>
      </c>
      <c r="E298" s="56" t="n">
        <v>811.42</v>
      </c>
      <c r="F298" s="57" t="n">
        <v>53.08</v>
      </c>
      <c r="G298" s="56" t="n">
        <v>811.42</v>
      </c>
      <c r="H298" s="56" t="n">
        <v>53.08</v>
      </c>
      <c r="I298" s="58" t="n">
        <v>44312</v>
      </c>
      <c r="J298" s="54" t="s">
        <v>128</v>
      </c>
      <c r="K298" s="59" t="s">
        <v>129</v>
      </c>
      <c r="L298" s="60"/>
      <c r="M298" s="61"/>
      <c r="N298" s="61"/>
      <c r="O298" s="56" t="s">
        <v>318</v>
      </c>
      <c r="P298" s="56" t="s">
        <v>319</v>
      </c>
      <c r="Q298" s="60" t="s">
        <v>132</v>
      </c>
      <c r="R298" s="63"/>
      <c r="S298" s="64" t="str">
        <f aca="false">IF(ISBLANK(A298),"",CONCATENATE($BC$5,"-",MID($BC$3,3,2),"-M_",A298))</f>
        <v>PTUR-21-M_52021000001267</v>
      </c>
      <c r="T298" s="65" t="str">
        <f aca="false">IF(ISBLANK(B298),"",VLOOKUP(B298,$BI$2:$BJ$5,2,FALSE()))</f>
        <v>E</v>
      </c>
      <c r="U298" s="66" t="str">
        <f aca="false">IF(ISBLANK(Q298),"ES",Q298)</f>
        <v>ES</v>
      </c>
      <c r="V298" s="64" t="n">
        <f aca="false">IF(ISBLANK(K298),"2",VLOOKUP(K298,$BG$2:$BH$3,2,FALSE()))</f>
        <v>2</v>
      </c>
      <c r="W298" s="66" t="str">
        <f aca="false">IF(ISBLANK(R298),"Sin observaciones",R298)</f>
        <v>Sin observaciones</v>
      </c>
      <c r="X298" s="64" t="n">
        <f aca="false">IF(ISERROR(VLOOKUP(J298,$BG$2:$BH$3,2,FALSE())),"",VLOOKUP(J298,$BG$2:$BH$3,2,FALSE()))</f>
        <v>1</v>
      </c>
      <c r="Z298" s="67"/>
    </row>
    <row r="299" customFormat="false" ht="264" hidden="false" customHeight="false" outlineLevel="0" collapsed="false">
      <c r="A299" s="54" t="s">
        <v>1016</v>
      </c>
      <c r="B299" s="78" t="s">
        <v>139</v>
      </c>
      <c r="C299" s="54" t="s">
        <v>321</v>
      </c>
      <c r="D299" s="57" t="n">
        <v>1</v>
      </c>
      <c r="E299" s="56" t="n">
        <v>519.02</v>
      </c>
      <c r="F299" s="57" t="n">
        <v>33.95</v>
      </c>
      <c r="G299" s="56" t="n">
        <v>519.02</v>
      </c>
      <c r="H299" s="56" t="n">
        <v>33.95</v>
      </c>
      <c r="I299" s="58" t="n">
        <v>44312</v>
      </c>
      <c r="J299" s="54" t="s">
        <v>128</v>
      </c>
      <c r="K299" s="59" t="s">
        <v>129</v>
      </c>
      <c r="L299" s="60"/>
      <c r="M299" s="61"/>
      <c r="N299" s="61"/>
      <c r="O299" s="56" t="s">
        <v>318</v>
      </c>
      <c r="P299" s="56" t="s">
        <v>319</v>
      </c>
      <c r="Q299" s="60" t="s">
        <v>132</v>
      </c>
      <c r="R299" s="63"/>
      <c r="S299" s="64" t="str">
        <f aca="false">IF(ISBLANK(A299),"",CONCATENATE($BC$5,"-",MID($BC$3,3,2),"-M_",A299))</f>
        <v>PTUR-21-M_52021000001269</v>
      </c>
      <c r="T299" s="65" t="str">
        <f aca="false">IF(ISBLANK(B299),"",VLOOKUP(B299,$BI$2:$BJ$5,2,FALSE()))</f>
        <v>E</v>
      </c>
      <c r="U299" s="66" t="str">
        <f aca="false">IF(ISBLANK(Q299),"ES",Q299)</f>
        <v>ES</v>
      </c>
      <c r="V299" s="64" t="n">
        <f aca="false">IF(ISBLANK(K299),"2",VLOOKUP(K299,$BG$2:$BH$3,2,FALSE()))</f>
        <v>2</v>
      </c>
      <c r="W299" s="66" t="str">
        <f aca="false">IF(ISBLANK(R299),"Sin observaciones",R299)</f>
        <v>Sin observaciones</v>
      </c>
      <c r="X299" s="64" t="n">
        <f aca="false">IF(ISERROR(VLOOKUP(J299,$BG$2:$BH$3,2,FALSE())),"",VLOOKUP(J299,$BG$2:$BH$3,2,FALSE()))</f>
        <v>1</v>
      </c>
      <c r="Z299" s="67"/>
    </row>
    <row r="300" customFormat="false" ht="264" hidden="false" customHeight="false" outlineLevel="0" collapsed="false">
      <c r="A300" s="54" t="s">
        <v>1017</v>
      </c>
      <c r="B300" s="78" t="s">
        <v>139</v>
      </c>
      <c r="C300" s="54" t="s">
        <v>1018</v>
      </c>
      <c r="D300" s="57" t="n">
        <v>1</v>
      </c>
      <c r="E300" s="56" t="n">
        <v>599.6</v>
      </c>
      <c r="F300" s="57" t="n">
        <v>39.23</v>
      </c>
      <c r="G300" s="56" t="n">
        <v>599.6</v>
      </c>
      <c r="H300" s="56" t="n">
        <v>39.23</v>
      </c>
      <c r="I300" s="58" t="n">
        <v>44340</v>
      </c>
      <c r="J300" s="54" t="s">
        <v>128</v>
      </c>
      <c r="K300" s="59" t="s">
        <v>129</v>
      </c>
      <c r="L300" s="60"/>
      <c r="M300" s="61"/>
      <c r="N300" s="61"/>
      <c r="O300" s="56" t="s">
        <v>318</v>
      </c>
      <c r="P300" s="56" t="s">
        <v>319</v>
      </c>
      <c r="Q300" s="60" t="s">
        <v>132</v>
      </c>
      <c r="R300" s="63"/>
      <c r="S300" s="64" t="str">
        <f aca="false">IF(ISBLANK(A300),"",CONCATENATE($BC$5,"-",MID($BC$3,3,2),"-M_",A300))</f>
        <v>PTUR-21-M_52021000001678</v>
      </c>
      <c r="T300" s="65" t="str">
        <f aca="false">IF(ISBLANK(B300),"",VLOOKUP(B300,$BI$2:$BJ$5,2,FALSE()))</f>
        <v>E</v>
      </c>
      <c r="U300" s="66" t="str">
        <f aca="false">IF(ISBLANK(Q300),"ES",Q300)</f>
        <v>ES</v>
      </c>
      <c r="V300" s="64" t="n">
        <f aca="false">IF(ISBLANK(K300),"2",VLOOKUP(K300,$BG$2:$BH$3,2,FALSE()))</f>
        <v>2</v>
      </c>
      <c r="W300" s="66" t="str">
        <f aca="false">IF(ISBLANK(R300),"Sin observaciones",R300)</f>
        <v>Sin observaciones</v>
      </c>
      <c r="X300" s="64" t="n">
        <f aca="false">IF(ISERROR(VLOOKUP(J300,$BG$2:$BH$3,2,FALSE())),"",VLOOKUP(J300,$BG$2:$BH$3,2,FALSE()))</f>
        <v>1</v>
      </c>
      <c r="Z300" s="67"/>
    </row>
    <row r="301" customFormat="false" ht="264" hidden="false" customHeight="false" outlineLevel="0" collapsed="false">
      <c r="A301" s="54" t="s">
        <v>1019</v>
      </c>
      <c r="B301" s="78" t="s">
        <v>139</v>
      </c>
      <c r="C301" s="54" t="s">
        <v>1020</v>
      </c>
      <c r="D301" s="57" t="n">
        <v>1</v>
      </c>
      <c r="E301" s="56" t="n">
        <v>594.28</v>
      </c>
      <c r="F301" s="57" t="n">
        <v>38.88</v>
      </c>
      <c r="G301" s="56" t="n">
        <v>594.28</v>
      </c>
      <c r="H301" s="56" t="n">
        <v>38.88</v>
      </c>
      <c r="I301" s="58" t="n">
        <v>44369</v>
      </c>
      <c r="J301" s="54" t="s">
        <v>128</v>
      </c>
      <c r="K301" s="59" t="s">
        <v>129</v>
      </c>
      <c r="L301" s="60"/>
      <c r="M301" s="61"/>
      <c r="N301" s="61"/>
      <c r="O301" s="56" t="s">
        <v>318</v>
      </c>
      <c r="P301" s="56" t="s">
        <v>319</v>
      </c>
      <c r="Q301" s="60" t="s">
        <v>132</v>
      </c>
      <c r="R301" s="63"/>
      <c r="S301" s="64" t="str">
        <f aca="false">IF(ISBLANK(A301),"",CONCATENATE($BC$5,"-",MID($BC$3,3,2),"-M_",A301))</f>
        <v>PTUR-21-M_52021000002145</v>
      </c>
      <c r="T301" s="65" t="str">
        <f aca="false">IF(ISBLANK(B301),"",VLOOKUP(B301,$BI$2:$BJ$5,2,FALSE()))</f>
        <v>E</v>
      </c>
      <c r="U301" s="66" t="str">
        <f aca="false">IF(ISBLANK(Q301),"ES",Q301)</f>
        <v>ES</v>
      </c>
      <c r="V301" s="64" t="n">
        <f aca="false">IF(ISBLANK(K301),"2",VLOOKUP(K301,$BG$2:$BH$3,2,FALSE()))</f>
        <v>2</v>
      </c>
      <c r="W301" s="66" t="str">
        <f aca="false">IF(ISBLANK(R301),"Sin observaciones",R301)</f>
        <v>Sin observaciones</v>
      </c>
      <c r="X301" s="64" t="n">
        <f aca="false">IF(ISERROR(VLOOKUP(J301,$BG$2:$BH$3,2,FALSE())),"",VLOOKUP(J301,$BG$2:$BH$3,2,FALSE()))</f>
        <v>1</v>
      </c>
      <c r="Z301" s="67"/>
    </row>
    <row r="302" customFormat="false" ht="66" hidden="false" customHeight="false" outlineLevel="0" collapsed="false">
      <c r="A302" s="54" t="s">
        <v>1021</v>
      </c>
      <c r="B302" s="78" t="s">
        <v>139</v>
      </c>
      <c r="C302" s="54" t="s">
        <v>1022</v>
      </c>
      <c r="D302" s="57" t="n">
        <v>0.03</v>
      </c>
      <c r="E302" s="56" t="n">
        <v>715</v>
      </c>
      <c r="F302" s="57" t="n">
        <v>46.78</v>
      </c>
      <c r="G302" s="56" t="n">
        <v>715</v>
      </c>
      <c r="H302" s="56" t="n">
        <v>46.78</v>
      </c>
      <c r="I302" s="58" t="n">
        <v>44340</v>
      </c>
      <c r="J302" s="54" t="s">
        <v>128</v>
      </c>
      <c r="K302" s="59" t="s">
        <v>129</v>
      </c>
      <c r="L302" s="60"/>
      <c r="M302" s="61"/>
      <c r="N302" s="61"/>
      <c r="O302" s="56" t="s">
        <v>1023</v>
      </c>
      <c r="P302" s="56" t="s">
        <v>1024</v>
      </c>
      <c r="Q302" s="60" t="s">
        <v>132</v>
      </c>
      <c r="R302" s="63"/>
      <c r="S302" s="64" t="str">
        <f aca="false">IF(ISBLANK(A302),"",CONCATENATE($BC$5,"-",MID($BC$3,3,2),"-M_",A302))</f>
        <v>PTUR-21-M_52021000001655</v>
      </c>
      <c r="T302" s="65" t="str">
        <f aca="false">IF(ISBLANK(B302),"",VLOOKUP(B302,$BI$2:$BJ$5,2,FALSE()))</f>
        <v>E</v>
      </c>
      <c r="U302" s="66" t="str">
        <f aca="false">IF(ISBLANK(Q302),"ES",Q302)</f>
        <v>ES</v>
      </c>
      <c r="V302" s="64" t="n">
        <f aca="false">IF(ISBLANK(K302),"2",VLOOKUP(K302,$BG$2:$BH$3,2,FALSE()))</f>
        <v>2</v>
      </c>
      <c r="W302" s="66" t="str">
        <f aca="false">IF(ISBLANK(R302),"Sin observaciones",R302)</f>
        <v>Sin observaciones</v>
      </c>
      <c r="X302" s="64" t="n">
        <f aca="false">IF(ISERROR(VLOOKUP(J302,$BG$2:$BH$3,2,FALSE())),"",VLOOKUP(J302,$BG$2:$BH$3,2,FALSE()))</f>
        <v>1</v>
      </c>
      <c r="Z302" s="67"/>
    </row>
    <row r="303" customFormat="false" ht="39.6" hidden="false" customHeight="false" outlineLevel="0" collapsed="false">
      <c r="A303" s="54" t="s">
        <v>1025</v>
      </c>
      <c r="B303" s="78" t="s">
        <v>139</v>
      </c>
      <c r="C303" s="54" t="s">
        <v>1026</v>
      </c>
      <c r="D303" s="57" t="n">
        <v>0.03</v>
      </c>
      <c r="E303" s="56" t="n">
        <v>800</v>
      </c>
      <c r="F303" s="57" t="n">
        <v>0</v>
      </c>
      <c r="G303" s="56" t="n">
        <v>800</v>
      </c>
      <c r="H303" s="56" t="n">
        <v>0</v>
      </c>
      <c r="I303" s="58" t="n">
        <v>44369</v>
      </c>
      <c r="J303" s="54" t="s">
        <v>128</v>
      </c>
      <c r="K303" s="59" t="s">
        <v>129</v>
      </c>
      <c r="L303" s="60"/>
      <c r="M303" s="61"/>
      <c r="N303" s="61"/>
      <c r="O303" s="56" t="s">
        <v>1027</v>
      </c>
      <c r="P303" s="56" t="s">
        <v>1028</v>
      </c>
      <c r="Q303" s="60" t="s">
        <v>132</v>
      </c>
      <c r="R303" s="63"/>
      <c r="S303" s="64" t="str">
        <f aca="false">IF(ISBLANK(A303),"",CONCATENATE($BC$5,"-",MID($BC$3,3,2),"-M_",A303))</f>
        <v>PTUR-21-M_52021000002150</v>
      </c>
      <c r="T303" s="65" t="str">
        <f aca="false">IF(ISBLANK(B303),"",VLOOKUP(B303,$BI$2:$BJ$5,2,FALSE()))</f>
        <v>E</v>
      </c>
      <c r="U303" s="66" t="str">
        <f aca="false">IF(ISBLANK(Q303),"ES",Q303)</f>
        <v>ES</v>
      </c>
      <c r="V303" s="64" t="n">
        <f aca="false">IF(ISBLANK(K303),"2",VLOOKUP(K303,$BG$2:$BH$3,2,FALSE()))</f>
        <v>2</v>
      </c>
      <c r="W303" s="66" t="str">
        <f aca="false">IF(ISBLANK(R303),"Sin observaciones",R303)</f>
        <v>Sin observaciones</v>
      </c>
      <c r="X303" s="64" t="n">
        <f aca="false">IF(ISERROR(VLOOKUP(J303,$BG$2:$BH$3,2,FALSE())),"",VLOOKUP(J303,$BG$2:$BH$3,2,FALSE()))</f>
        <v>1</v>
      </c>
      <c r="Z303" s="67"/>
    </row>
    <row r="304" customFormat="false" ht="26.4" hidden="false" customHeight="false" outlineLevel="0" collapsed="false">
      <c r="A304" s="54" t="s">
        <v>1029</v>
      </c>
      <c r="B304" s="78" t="s">
        <v>793</v>
      </c>
      <c r="C304" s="54" t="s">
        <v>1030</v>
      </c>
      <c r="D304" s="57" t="n">
        <v>0.03</v>
      </c>
      <c r="E304" s="56" t="n">
        <v>621.66</v>
      </c>
      <c r="F304" s="57" t="n">
        <v>0</v>
      </c>
      <c r="G304" s="56" t="n">
        <v>621.66</v>
      </c>
      <c r="H304" s="56" t="n">
        <v>0</v>
      </c>
      <c r="I304" s="58" t="n">
        <v>44369</v>
      </c>
      <c r="J304" s="54" t="s">
        <v>128</v>
      </c>
      <c r="K304" s="59" t="s">
        <v>129</v>
      </c>
      <c r="L304" s="60"/>
      <c r="M304" s="61"/>
      <c r="N304" s="61"/>
      <c r="O304" s="56" t="s">
        <v>1031</v>
      </c>
      <c r="P304" s="56" t="s">
        <v>1032</v>
      </c>
      <c r="Q304" s="60" t="s">
        <v>132</v>
      </c>
      <c r="R304" s="63"/>
      <c r="S304" s="64" t="str">
        <f aca="false">IF(ISBLANK(A304),"",CONCATENATE($BC$5,"-",MID($BC$3,3,2),"-M_",A304))</f>
        <v>PTUR-21-M_52021000001517</v>
      </c>
      <c r="T304" s="65" t="str">
        <f aca="false">IF(ISBLANK(B304),"",VLOOKUP(B304,$BI$2:$BJ$5,2,FALSE()))</f>
        <v>C</v>
      </c>
      <c r="U304" s="66" t="str">
        <f aca="false">IF(ISBLANK(Q304),"ES",Q304)</f>
        <v>ES</v>
      </c>
      <c r="V304" s="64" t="n">
        <f aca="false">IF(ISBLANK(K304),"2",VLOOKUP(K304,$BG$2:$BH$3,2,FALSE()))</f>
        <v>2</v>
      </c>
      <c r="W304" s="66" t="str">
        <f aca="false">IF(ISBLANK(R304),"Sin observaciones",R304)</f>
        <v>Sin observaciones</v>
      </c>
      <c r="X304" s="64" t="n">
        <f aca="false">IF(ISERROR(VLOOKUP(J304,$BG$2:$BH$3,2,FALSE())),"",VLOOKUP(J304,$BG$2:$BH$3,2,FALSE()))</f>
        <v>1</v>
      </c>
      <c r="Z304" s="67"/>
    </row>
    <row r="305" customFormat="false" ht="26.4" hidden="false" customHeight="false" outlineLevel="0" collapsed="false">
      <c r="A305" s="54" t="s">
        <v>1033</v>
      </c>
      <c r="B305" s="78" t="s">
        <v>793</v>
      </c>
      <c r="C305" s="54" t="s">
        <v>1034</v>
      </c>
      <c r="D305" s="57" t="n">
        <v>0.03</v>
      </c>
      <c r="E305" s="56" t="n">
        <v>219.42</v>
      </c>
      <c r="F305" s="57" t="n">
        <v>0</v>
      </c>
      <c r="G305" s="56" t="n">
        <v>219.42</v>
      </c>
      <c r="H305" s="56" t="n">
        <v>0</v>
      </c>
      <c r="I305" s="58" t="n">
        <v>44369</v>
      </c>
      <c r="J305" s="54" t="s">
        <v>128</v>
      </c>
      <c r="K305" s="59" t="s">
        <v>129</v>
      </c>
      <c r="L305" s="60"/>
      <c r="M305" s="61"/>
      <c r="N305" s="61"/>
      <c r="O305" s="56" t="s">
        <v>1031</v>
      </c>
      <c r="P305" s="56" t="s">
        <v>1032</v>
      </c>
      <c r="Q305" s="60" t="s">
        <v>132</v>
      </c>
      <c r="R305" s="63"/>
      <c r="S305" s="64" t="str">
        <f aca="false">IF(ISBLANK(A305),"",CONCATENATE($BC$5,"-",MID($BC$3,3,2),"-M_",A305))</f>
        <v>PTUR-21-M_52021000001518</v>
      </c>
      <c r="T305" s="65" t="str">
        <f aca="false">IF(ISBLANK(B305),"",VLOOKUP(B305,$BI$2:$BJ$5,2,FALSE()))</f>
        <v>C</v>
      </c>
      <c r="U305" s="66" t="str">
        <f aca="false">IF(ISBLANK(Q305),"ES",Q305)</f>
        <v>ES</v>
      </c>
      <c r="V305" s="64" t="n">
        <f aca="false">IF(ISBLANK(K305),"2",VLOOKUP(K305,$BG$2:$BH$3,2,FALSE()))</f>
        <v>2</v>
      </c>
      <c r="W305" s="66" t="str">
        <f aca="false">IF(ISBLANK(R305),"Sin observaciones",R305)</f>
        <v>Sin observaciones</v>
      </c>
      <c r="X305" s="64" t="n">
        <f aca="false">IF(ISERROR(VLOOKUP(J305,$BG$2:$BH$3,2,FALSE())),"",VLOOKUP(J305,$BG$2:$BH$3,2,FALSE()))</f>
        <v>1</v>
      </c>
      <c r="Z305" s="67"/>
    </row>
    <row r="306" customFormat="false" ht="26.4" hidden="false" customHeight="false" outlineLevel="0" collapsed="false">
      <c r="A306" s="54" t="s">
        <v>1035</v>
      </c>
      <c r="B306" s="78" t="s">
        <v>793</v>
      </c>
      <c r="C306" s="54" t="s">
        <v>1036</v>
      </c>
      <c r="D306" s="57" t="n">
        <v>0.03</v>
      </c>
      <c r="E306" s="56" t="n">
        <v>78.83</v>
      </c>
      <c r="F306" s="57" t="n">
        <v>0</v>
      </c>
      <c r="G306" s="56" t="n">
        <v>78.83</v>
      </c>
      <c r="H306" s="56" t="n">
        <v>0</v>
      </c>
      <c r="I306" s="58" t="n">
        <v>44369</v>
      </c>
      <c r="J306" s="54" t="s">
        <v>128</v>
      </c>
      <c r="K306" s="59" t="s">
        <v>129</v>
      </c>
      <c r="L306" s="60"/>
      <c r="M306" s="61"/>
      <c r="N306" s="61"/>
      <c r="O306" s="56" t="s">
        <v>1031</v>
      </c>
      <c r="P306" s="56" t="s">
        <v>1032</v>
      </c>
      <c r="Q306" s="60" t="s">
        <v>132</v>
      </c>
      <c r="R306" s="63"/>
      <c r="S306" s="64" t="str">
        <f aca="false">IF(ISBLANK(A306),"",CONCATENATE($BC$5,"-",MID($BC$3,3,2),"-M_",A306))</f>
        <v>PTUR-21-M_52021000001519</v>
      </c>
      <c r="T306" s="65" t="str">
        <f aca="false">IF(ISBLANK(B306),"",VLOOKUP(B306,$BI$2:$BJ$5,2,FALSE()))</f>
        <v>C</v>
      </c>
      <c r="U306" s="66" t="str">
        <f aca="false">IF(ISBLANK(Q306),"ES",Q306)</f>
        <v>ES</v>
      </c>
      <c r="V306" s="64" t="n">
        <f aca="false">IF(ISBLANK(K306),"2",VLOOKUP(K306,$BG$2:$BH$3,2,FALSE()))</f>
        <v>2</v>
      </c>
      <c r="W306" s="66" t="str">
        <f aca="false">IF(ISBLANK(R306),"Sin observaciones",R306)</f>
        <v>Sin observaciones</v>
      </c>
      <c r="X306" s="64" t="n">
        <f aca="false">IF(ISERROR(VLOOKUP(J306,$BG$2:$BH$3,2,FALSE())),"",VLOOKUP(J306,$BG$2:$BH$3,2,FALSE()))</f>
        <v>1</v>
      </c>
      <c r="Z306" s="67"/>
    </row>
    <row r="307" customFormat="false" ht="26.4" hidden="false" customHeight="false" outlineLevel="0" collapsed="false">
      <c r="A307" s="54" t="s">
        <v>1037</v>
      </c>
      <c r="B307" s="78" t="s">
        <v>793</v>
      </c>
      <c r="C307" s="54" t="s">
        <v>1034</v>
      </c>
      <c r="D307" s="57" t="n">
        <v>0.03</v>
      </c>
      <c r="E307" s="56" t="n">
        <v>248.04</v>
      </c>
      <c r="F307" s="57" t="n">
        <v>0</v>
      </c>
      <c r="G307" s="56" t="n">
        <v>248.04</v>
      </c>
      <c r="H307" s="56" t="n">
        <v>0</v>
      </c>
      <c r="I307" s="58" t="n">
        <v>44369</v>
      </c>
      <c r="J307" s="54" t="s">
        <v>128</v>
      </c>
      <c r="K307" s="59" t="s">
        <v>129</v>
      </c>
      <c r="L307" s="60"/>
      <c r="M307" s="61"/>
      <c r="N307" s="61"/>
      <c r="O307" s="56" t="s">
        <v>1031</v>
      </c>
      <c r="P307" s="56" t="s">
        <v>1032</v>
      </c>
      <c r="Q307" s="60" t="s">
        <v>132</v>
      </c>
      <c r="R307" s="63"/>
      <c r="S307" s="64" t="str">
        <f aca="false">IF(ISBLANK(A307),"",CONCATENATE($BC$5,"-",MID($BC$3,3,2),"-M_",A307))</f>
        <v>PTUR-21-M_52021000001520</v>
      </c>
      <c r="T307" s="65" t="str">
        <f aca="false">IF(ISBLANK(B307),"",VLOOKUP(B307,$BI$2:$BJ$5,2,FALSE()))</f>
        <v>C</v>
      </c>
      <c r="U307" s="66" t="str">
        <f aca="false">IF(ISBLANK(Q307),"ES",Q307)</f>
        <v>ES</v>
      </c>
      <c r="V307" s="64" t="n">
        <f aca="false">IF(ISBLANK(K307),"2",VLOOKUP(K307,$BG$2:$BH$3,2,FALSE()))</f>
        <v>2</v>
      </c>
      <c r="W307" s="66" t="str">
        <f aca="false">IF(ISBLANK(R307),"Sin observaciones",R307)</f>
        <v>Sin observaciones</v>
      </c>
      <c r="X307" s="64" t="n">
        <f aca="false">IF(ISERROR(VLOOKUP(J307,$BG$2:$BH$3,2,FALSE())),"",VLOOKUP(J307,$BG$2:$BH$3,2,FALSE()))</f>
        <v>1</v>
      </c>
      <c r="Z307" s="67"/>
    </row>
    <row r="308" customFormat="false" ht="26.4" hidden="false" customHeight="false" outlineLevel="0" collapsed="false">
      <c r="A308" s="54" t="s">
        <v>1038</v>
      </c>
      <c r="B308" s="78" t="s">
        <v>793</v>
      </c>
      <c r="C308" s="54" t="s">
        <v>1030</v>
      </c>
      <c r="D308" s="57" t="n">
        <v>0.03</v>
      </c>
      <c r="E308" s="56" t="n">
        <v>179.63</v>
      </c>
      <c r="F308" s="57" t="n">
        <v>0</v>
      </c>
      <c r="G308" s="56" t="n">
        <v>179.63</v>
      </c>
      <c r="H308" s="56" t="n">
        <v>0</v>
      </c>
      <c r="I308" s="58" t="n">
        <v>44369</v>
      </c>
      <c r="J308" s="54" t="s">
        <v>128</v>
      </c>
      <c r="K308" s="59" t="s">
        <v>129</v>
      </c>
      <c r="L308" s="60"/>
      <c r="M308" s="61"/>
      <c r="N308" s="61"/>
      <c r="O308" s="56" t="s">
        <v>1031</v>
      </c>
      <c r="P308" s="56" t="s">
        <v>1032</v>
      </c>
      <c r="Q308" s="60" t="s">
        <v>132</v>
      </c>
      <c r="R308" s="63"/>
      <c r="S308" s="64" t="str">
        <f aca="false">IF(ISBLANK(A308),"",CONCATENATE($BC$5,"-",MID($BC$3,3,2),"-M_",A308))</f>
        <v>PTUR-21-M_52021000001521</v>
      </c>
      <c r="T308" s="65" t="str">
        <f aca="false">IF(ISBLANK(B308),"",VLOOKUP(B308,$BI$2:$BJ$5,2,FALSE()))</f>
        <v>C</v>
      </c>
      <c r="U308" s="66" t="str">
        <f aca="false">IF(ISBLANK(Q308),"ES",Q308)</f>
        <v>ES</v>
      </c>
      <c r="V308" s="64" t="n">
        <f aca="false">IF(ISBLANK(K308),"2",VLOOKUP(K308,$BG$2:$BH$3,2,FALSE()))</f>
        <v>2</v>
      </c>
      <c r="W308" s="66" t="str">
        <f aca="false">IF(ISBLANK(R308),"Sin observaciones",R308)</f>
        <v>Sin observaciones</v>
      </c>
      <c r="X308" s="64" t="n">
        <f aca="false">IF(ISERROR(VLOOKUP(J308,$BG$2:$BH$3,2,FALSE())),"",VLOOKUP(J308,$BG$2:$BH$3,2,FALSE()))</f>
        <v>1</v>
      </c>
      <c r="Z308" s="67"/>
    </row>
    <row r="309" customFormat="false" ht="26.4" hidden="false" customHeight="false" outlineLevel="0" collapsed="false">
      <c r="A309" s="54" t="s">
        <v>1039</v>
      </c>
      <c r="B309" s="78" t="s">
        <v>793</v>
      </c>
      <c r="C309" s="54" t="s">
        <v>1034</v>
      </c>
      <c r="D309" s="57" t="n">
        <v>0.03</v>
      </c>
      <c r="E309" s="56" t="n">
        <v>205.11</v>
      </c>
      <c r="F309" s="57" t="n">
        <v>0</v>
      </c>
      <c r="G309" s="56" t="n">
        <v>205.11</v>
      </c>
      <c r="H309" s="56" t="n">
        <v>0</v>
      </c>
      <c r="I309" s="58" t="n">
        <v>44369</v>
      </c>
      <c r="J309" s="54" t="s">
        <v>128</v>
      </c>
      <c r="K309" s="59" t="s">
        <v>129</v>
      </c>
      <c r="L309" s="60"/>
      <c r="M309" s="61"/>
      <c r="N309" s="61"/>
      <c r="O309" s="56" t="s">
        <v>1031</v>
      </c>
      <c r="P309" s="56" t="s">
        <v>1032</v>
      </c>
      <c r="Q309" s="60" t="s">
        <v>132</v>
      </c>
      <c r="R309" s="63"/>
      <c r="S309" s="64" t="str">
        <f aca="false">IF(ISBLANK(A309),"",CONCATENATE($BC$5,"-",MID($BC$3,3,2),"-M_",A309))</f>
        <v>PTUR-21-M_52021000001522</v>
      </c>
      <c r="T309" s="65" t="str">
        <f aca="false">IF(ISBLANK(B309),"",VLOOKUP(B309,$BI$2:$BJ$5,2,FALSE()))</f>
        <v>C</v>
      </c>
      <c r="U309" s="66" t="str">
        <f aca="false">IF(ISBLANK(Q309),"ES",Q309)</f>
        <v>ES</v>
      </c>
      <c r="V309" s="64" t="n">
        <f aca="false">IF(ISBLANK(K309),"2",VLOOKUP(K309,$BG$2:$BH$3,2,FALSE()))</f>
        <v>2</v>
      </c>
      <c r="W309" s="66" t="str">
        <f aca="false">IF(ISBLANK(R309),"Sin observaciones",R309)</f>
        <v>Sin observaciones</v>
      </c>
      <c r="X309" s="64" t="n">
        <f aca="false">IF(ISERROR(VLOOKUP(J309,$BG$2:$BH$3,2,FALSE())),"",VLOOKUP(J309,$BG$2:$BH$3,2,FALSE()))</f>
        <v>1</v>
      </c>
      <c r="Z309" s="67"/>
    </row>
    <row r="310" customFormat="false" ht="26.4" hidden="false" customHeight="false" outlineLevel="0" collapsed="false">
      <c r="A310" s="54" t="s">
        <v>1040</v>
      </c>
      <c r="B310" s="78" t="s">
        <v>793</v>
      </c>
      <c r="C310" s="54" t="s">
        <v>1030</v>
      </c>
      <c r="D310" s="57" t="n">
        <v>0.03</v>
      </c>
      <c r="E310" s="56" t="n">
        <v>107.63</v>
      </c>
      <c r="F310" s="57" t="n">
        <v>0</v>
      </c>
      <c r="G310" s="56" t="n">
        <v>107.63</v>
      </c>
      <c r="H310" s="56" t="n">
        <v>0</v>
      </c>
      <c r="I310" s="58" t="n">
        <v>44369</v>
      </c>
      <c r="J310" s="54" t="s">
        <v>128</v>
      </c>
      <c r="K310" s="59" t="s">
        <v>129</v>
      </c>
      <c r="L310" s="60"/>
      <c r="M310" s="61"/>
      <c r="N310" s="61"/>
      <c r="O310" s="56" t="s">
        <v>1031</v>
      </c>
      <c r="P310" s="56" t="s">
        <v>1032</v>
      </c>
      <c r="Q310" s="60" t="s">
        <v>132</v>
      </c>
      <c r="R310" s="63"/>
      <c r="S310" s="64" t="str">
        <f aca="false">IF(ISBLANK(A310),"",CONCATENATE($BC$5,"-",MID($BC$3,3,2),"-M_",A310))</f>
        <v>PTUR-21-M_52021000001523</v>
      </c>
      <c r="T310" s="65" t="str">
        <f aca="false">IF(ISBLANK(B310),"",VLOOKUP(B310,$BI$2:$BJ$5,2,FALSE()))</f>
        <v>C</v>
      </c>
      <c r="U310" s="66" t="str">
        <f aca="false">IF(ISBLANK(Q310),"ES",Q310)</f>
        <v>ES</v>
      </c>
      <c r="V310" s="64" t="n">
        <f aca="false">IF(ISBLANK(K310),"2",VLOOKUP(K310,$BG$2:$BH$3,2,FALSE()))</f>
        <v>2</v>
      </c>
      <c r="W310" s="66" t="str">
        <f aca="false">IF(ISBLANK(R310),"Sin observaciones",R310)</f>
        <v>Sin observaciones</v>
      </c>
      <c r="X310" s="64" t="n">
        <f aca="false">IF(ISERROR(VLOOKUP(J310,$BG$2:$BH$3,2,FALSE())),"",VLOOKUP(J310,$BG$2:$BH$3,2,FALSE()))</f>
        <v>1</v>
      </c>
      <c r="Z310" s="67"/>
    </row>
    <row r="311" customFormat="false" ht="26.4" hidden="false" customHeight="false" outlineLevel="0" collapsed="false">
      <c r="A311" s="54" t="s">
        <v>1041</v>
      </c>
      <c r="B311" s="78" t="s">
        <v>793</v>
      </c>
      <c r="C311" s="54" t="s">
        <v>1030</v>
      </c>
      <c r="D311" s="57" t="n">
        <v>0.03</v>
      </c>
      <c r="E311" s="56" t="n">
        <v>527.72</v>
      </c>
      <c r="F311" s="57" t="n">
        <v>0</v>
      </c>
      <c r="G311" s="56" t="n">
        <v>527.72</v>
      </c>
      <c r="H311" s="56" t="n">
        <v>0</v>
      </c>
      <c r="I311" s="58" t="n">
        <v>44369</v>
      </c>
      <c r="J311" s="54" t="s">
        <v>128</v>
      </c>
      <c r="K311" s="59" t="s">
        <v>129</v>
      </c>
      <c r="L311" s="60"/>
      <c r="M311" s="61"/>
      <c r="N311" s="61"/>
      <c r="O311" s="56" t="s">
        <v>1031</v>
      </c>
      <c r="P311" s="56" t="s">
        <v>1032</v>
      </c>
      <c r="Q311" s="60" t="s">
        <v>132</v>
      </c>
      <c r="R311" s="63"/>
      <c r="S311" s="64" t="str">
        <f aca="false">IF(ISBLANK(A311),"",CONCATENATE($BC$5,"-",MID($BC$3,3,2),"-M_",A311))</f>
        <v>PTUR-21-M_52021000001524</v>
      </c>
      <c r="T311" s="65" t="str">
        <f aca="false">IF(ISBLANK(B311),"",VLOOKUP(B311,$BI$2:$BJ$5,2,FALSE()))</f>
        <v>C</v>
      </c>
      <c r="U311" s="66" t="str">
        <f aca="false">IF(ISBLANK(Q311),"ES",Q311)</f>
        <v>ES</v>
      </c>
      <c r="V311" s="64" t="n">
        <f aca="false">IF(ISBLANK(K311),"2",VLOOKUP(K311,$BG$2:$BH$3,2,FALSE()))</f>
        <v>2</v>
      </c>
      <c r="W311" s="66" t="str">
        <f aca="false">IF(ISBLANK(R311),"Sin observaciones",R311)</f>
        <v>Sin observaciones</v>
      </c>
      <c r="X311" s="64" t="n">
        <f aca="false">IF(ISERROR(VLOOKUP(J311,$BG$2:$BH$3,2,FALSE())),"",VLOOKUP(J311,$BG$2:$BH$3,2,FALSE()))</f>
        <v>1</v>
      </c>
      <c r="Z311" s="67"/>
    </row>
    <row r="312" customFormat="false" ht="26.4" hidden="false" customHeight="false" outlineLevel="0" collapsed="false">
      <c r="A312" s="54" t="s">
        <v>1042</v>
      </c>
      <c r="B312" s="78" t="s">
        <v>139</v>
      </c>
      <c r="C312" s="54" t="s">
        <v>1043</v>
      </c>
      <c r="D312" s="57" t="n">
        <v>0.12</v>
      </c>
      <c r="E312" s="56" t="n">
        <v>193.53</v>
      </c>
      <c r="F312" s="57" t="n">
        <v>12.66</v>
      </c>
      <c r="G312" s="56" t="n">
        <v>193.53</v>
      </c>
      <c r="H312" s="56" t="n">
        <v>12.66</v>
      </c>
      <c r="I312" s="58" t="n">
        <v>44369</v>
      </c>
      <c r="J312" s="54" t="s">
        <v>128</v>
      </c>
      <c r="K312" s="59" t="s">
        <v>129</v>
      </c>
      <c r="L312" s="60"/>
      <c r="M312" s="61"/>
      <c r="N312" s="61"/>
      <c r="O312" s="56" t="s">
        <v>1044</v>
      </c>
      <c r="P312" s="56" t="s">
        <v>1045</v>
      </c>
      <c r="Q312" s="60" t="s">
        <v>132</v>
      </c>
      <c r="R312" s="63"/>
      <c r="S312" s="64" t="str">
        <f aca="false">IF(ISBLANK(A312),"",CONCATENATE($BC$5,"-",MID($BC$3,3,2),"-M_",A312))</f>
        <v>PTUR-21-M_52021000002105</v>
      </c>
      <c r="T312" s="65" t="str">
        <f aca="false">IF(ISBLANK(B312),"",VLOOKUP(B312,$BI$2:$BJ$5,2,FALSE()))</f>
        <v>E</v>
      </c>
      <c r="U312" s="66" t="str">
        <f aca="false">IF(ISBLANK(Q312),"ES",Q312)</f>
        <v>ES</v>
      </c>
      <c r="V312" s="64" t="n">
        <f aca="false">IF(ISBLANK(K312),"2",VLOOKUP(K312,$BG$2:$BH$3,2,FALSE()))</f>
        <v>2</v>
      </c>
      <c r="W312" s="66" t="str">
        <f aca="false">IF(ISBLANK(R312),"Sin observaciones",R312)</f>
        <v>Sin observaciones</v>
      </c>
      <c r="X312" s="64" t="n">
        <f aca="false">IF(ISERROR(VLOOKUP(J312,$BG$2:$BH$3,2,FALSE())),"",VLOOKUP(J312,$BG$2:$BH$3,2,FALSE()))</f>
        <v>1</v>
      </c>
      <c r="Z312" s="67"/>
    </row>
    <row r="313" customFormat="false" ht="26.4" hidden="false" customHeight="false" outlineLevel="0" collapsed="false">
      <c r="A313" s="54" t="s">
        <v>1046</v>
      </c>
      <c r="B313" s="78" t="s">
        <v>139</v>
      </c>
      <c r="C313" s="54" t="s">
        <v>1047</v>
      </c>
      <c r="D313" s="57" t="n">
        <v>0.12</v>
      </c>
      <c r="E313" s="56" t="n">
        <v>193.53</v>
      </c>
      <c r="F313" s="57" t="n">
        <v>12.66</v>
      </c>
      <c r="G313" s="56" t="n">
        <v>193.53</v>
      </c>
      <c r="H313" s="56" t="n">
        <v>12.66</v>
      </c>
      <c r="I313" s="58" t="n">
        <v>44369</v>
      </c>
      <c r="J313" s="54" t="s">
        <v>128</v>
      </c>
      <c r="K313" s="59" t="s">
        <v>129</v>
      </c>
      <c r="L313" s="60"/>
      <c r="M313" s="61"/>
      <c r="N313" s="61"/>
      <c r="O313" s="56" t="s">
        <v>1044</v>
      </c>
      <c r="P313" s="56" t="s">
        <v>1045</v>
      </c>
      <c r="Q313" s="60" t="s">
        <v>132</v>
      </c>
      <c r="R313" s="63"/>
      <c r="S313" s="64" t="str">
        <f aca="false">IF(ISBLANK(A313),"",CONCATENATE($BC$5,"-",MID($BC$3,3,2),"-M_",A313))</f>
        <v>PTUR-21-M_52021000002106</v>
      </c>
      <c r="T313" s="65" t="str">
        <f aca="false">IF(ISBLANK(B313),"",VLOOKUP(B313,$BI$2:$BJ$5,2,FALSE()))</f>
        <v>E</v>
      </c>
      <c r="U313" s="66" t="str">
        <f aca="false">IF(ISBLANK(Q313),"ES",Q313)</f>
        <v>ES</v>
      </c>
      <c r="V313" s="64" t="n">
        <f aca="false">IF(ISBLANK(K313),"2",VLOOKUP(K313,$BG$2:$BH$3,2,FALSE()))</f>
        <v>2</v>
      </c>
      <c r="W313" s="66" t="str">
        <f aca="false">IF(ISBLANK(R313),"Sin observaciones",R313)</f>
        <v>Sin observaciones</v>
      </c>
      <c r="X313" s="64" t="n">
        <f aca="false">IF(ISERROR(VLOOKUP(J313,$BG$2:$BH$3,2,FALSE())),"",VLOOKUP(J313,$BG$2:$BH$3,2,FALSE()))</f>
        <v>1</v>
      </c>
      <c r="Z313" s="67"/>
    </row>
    <row r="314" customFormat="false" ht="39.6" hidden="false" customHeight="false" outlineLevel="0" collapsed="false">
      <c r="A314" s="54" t="s">
        <v>1048</v>
      </c>
      <c r="B314" s="78" t="s">
        <v>139</v>
      </c>
      <c r="C314" s="54" t="s">
        <v>1049</v>
      </c>
      <c r="D314" s="57" t="n">
        <v>0.12</v>
      </c>
      <c r="E314" s="56" t="n">
        <v>193.53</v>
      </c>
      <c r="F314" s="57" t="n">
        <v>12.66</v>
      </c>
      <c r="G314" s="56" t="n">
        <v>193.53</v>
      </c>
      <c r="H314" s="56" t="n">
        <v>12.66</v>
      </c>
      <c r="I314" s="58" t="n">
        <v>44369</v>
      </c>
      <c r="J314" s="54" t="s">
        <v>128</v>
      </c>
      <c r="K314" s="59" t="s">
        <v>129</v>
      </c>
      <c r="L314" s="60"/>
      <c r="M314" s="61"/>
      <c r="N314" s="61"/>
      <c r="O314" s="56" t="s">
        <v>1044</v>
      </c>
      <c r="P314" s="56" t="s">
        <v>1045</v>
      </c>
      <c r="Q314" s="60" t="s">
        <v>132</v>
      </c>
      <c r="R314" s="63"/>
      <c r="S314" s="64" t="str">
        <f aca="false">IF(ISBLANK(A314),"",CONCATENATE($BC$5,"-",MID($BC$3,3,2),"-M_",A314))</f>
        <v>PTUR-21-M_52021000002107</v>
      </c>
      <c r="T314" s="65" t="str">
        <f aca="false">IF(ISBLANK(B314),"",VLOOKUP(B314,$BI$2:$BJ$5,2,FALSE()))</f>
        <v>E</v>
      </c>
      <c r="U314" s="66" t="str">
        <f aca="false">IF(ISBLANK(Q314),"ES",Q314)</f>
        <v>ES</v>
      </c>
      <c r="V314" s="64" t="n">
        <f aca="false">IF(ISBLANK(K314),"2",VLOOKUP(K314,$BG$2:$BH$3,2,FALSE()))</f>
        <v>2</v>
      </c>
      <c r="W314" s="66" t="str">
        <f aca="false">IF(ISBLANK(R314),"Sin observaciones",R314)</f>
        <v>Sin observaciones</v>
      </c>
      <c r="X314" s="64" t="n">
        <f aca="false">IF(ISERROR(VLOOKUP(J314,$BG$2:$BH$3,2,FALSE())),"",VLOOKUP(J314,$BG$2:$BH$3,2,FALSE()))</f>
        <v>1</v>
      </c>
      <c r="Z314" s="67"/>
    </row>
    <row r="315" customFormat="false" ht="26.4" hidden="false" customHeight="false" outlineLevel="0" collapsed="false">
      <c r="A315" s="54" t="s">
        <v>1050</v>
      </c>
      <c r="B315" s="78" t="s">
        <v>139</v>
      </c>
      <c r="C315" s="54" t="s">
        <v>1051</v>
      </c>
      <c r="D315" s="57" t="n">
        <v>0.12</v>
      </c>
      <c r="E315" s="56" t="n">
        <v>268.53</v>
      </c>
      <c r="F315" s="57" t="n">
        <v>17.57</v>
      </c>
      <c r="G315" s="56" t="n">
        <v>268.53</v>
      </c>
      <c r="H315" s="56" t="n">
        <v>17.57</v>
      </c>
      <c r="I315" s="58" t="n">
        <v>44369</v>
      </c>
      <c r="J315" s="54" t="s">
        <v>128</v>
      </c>
      <c r="K315" s="59" t="s">
        <v>129</v>
      </c>
      <c r="L315" s="60"/>
      <c r="M315" s="61"/>
      <c r="N315" s="61"/>
      <c r="O315" s="56" t="s">
        <v>1044</v>
      </c>
      <c r="P315" s="56" t="s">
        <v>1045</v>
      </c>
      <c r="Q315" s="60" t="s">
        <v>132</v>
      </c>
      <c r="R315" s="63"/>
      <c r="S315" s="64" t="str">
        <f aca="false">IF(ISBLANK(A315),"",CONCATENATE($BC$5,"-",MID($BC$3,3,2),"-M_",A315))</f>
        <v>PTUR-21-M_52021000002108</v>
      </c>
      <c r="T315" s="65" t="str">
        <f aca="false">IF(ISBLANK(B315),"",VLOOKUP(B315,$BI$2:$BJ$5,2,FALSE()))</f>
        <v>E</v>
      </c>
      <c r="U315" s="66" t="str">
        <f aca="false">IF(ISBLANK(Q315),"ES",Q315)</f>
        <v>ES</v>
      </c>
      <c r="V315" s="64" t="n">
        <f aca="false">IF(ISBLANK(K315),"2",VLOOKUP(K315,$BG$2:$BH$3,2,FALSE()))</f>
        <v>2</v>
      </c>
      <c r="W315" s="66" t="str">
        <f aca="false">IF(ISBLANK(R315),"Sin observaciones",R315)</f>
        <v>Sin observaciones</v>
      </c>
      <c r="X315" s="64" t="n">
        <f aca="false">IF(ISERROR(VLOOKUP(J315,$BG$2:$BH$3,2,FALSE())),"",VLOOKUP(J315,$BG$2:$BH$3,2,FALSE()))</f>
        <v>1</v>
      </c>
      <c r="Z315" s="67"/>
    </row>
    <row r="316" customFormat="false" ht="39.6" hidden="false" customHeight="false" outlineLevel="0" collapsed="false">
      <c r="A316" s="54" t="s">
        <v>1052</v>
      </c>
      <c r="B316" s="78" t="s">
        <v>139</v>
      </c>
      <c r="C316" s="54" t="s">
        <v>1053</v>
      </c>
      <c r="D316" s="57" t="n">
        <v>0.12</v>
      </c>
      <c r="E316" s="56" t="n">
        <v>193.53</v>
      </c>
      <c r="F316" s="57" t="n">
        <v>12.66</v>
      </c>
      <c r="G316" s="56" t="n">
        <v>193.53</v>
      </c>
      <c r="H316" s="56" t="n">
        <v>12.66</v>
      </c>
      <c r="I316" s="58" t="n">
        <v>44369</v>
      </c>
      <c r="J316" s="54" t="s">
        <v>128</v>
      </c>
      <c r="K316" s="59" t="s">
        <v>129</v>
      </c>
      <c r="L316" s="60"/>
      <c r="M316" s="61"/>
      <c r="N316" s="61"/>
      <c r="O316" s="56" t="s">
        <v>1044</v>
      </c>
      <c r="P316" s="56" t="s">
        <v>1045</v>
      </c>
      <c r="Q316" s="60" t="s">
        <v>132</v>
      </c>
      <c r="R316" s="63"/>
      <c r="S316" s="64" t="str">
        <f aca="false">IF(ISBLANK(A316),"",CONCATENATE($BC$5,"-",MID($BC$3,3,2),"-M_",A316))</f>
        <v>PTUR-21-M_52021000002109</v>
      </c>
      <c r="T316" s="65" t="str">
        <f aca="false">IF(ISBLANK(B316),"",VLOOKUP(B316,$BI$2:$BJ$5,2,FALSE()))</f>
        <v>E</v>
      </c>
      <c r="U316" s="66" t="str">
        <f aca="false">IF(ISBLANK(Q316),"ES",Q316)</f>
        <v>ES</v>
      </c>
      <c r="V316" s="64" t="n">
        <f aca="false">IF(ISBLANK(K316),"2",VLOOKUP(K316,$BG$2:$BH$3,2,FALSE()))</f>
        <v>2</v>
      </c>
      <c r="W316" s="66" t="str">
        <f aca="false">IF(ISBLANK(R316),"Sin observaciones",R316)</f>
        <v>Sin observaciones</v>
      </c>
      <c r="X316" s="64" t="n">
        <f aca="false">IF(ISERROR(VLOOKUP(J316,$BG$2:$BH$3,2,FALSE())),"",VLOOKUP(J316,$BG$2:$BH$3,2,FALSE()))</f>
        <v>1</v>
      </c>
      <c r="Z316" s="67"/>
    </row>
    <row r="317" customFormat="false" ht="39.6" hidden="false" customHeight="false" outlineLevel="0" collapsed="false">
      <c r="A317" s="54" t="s">
        <v>1054</v>
      </c>
      <c r="B317" s="78" t="s">
        <v>139</v>
      </c>
      <c r="C317" s="54" t="s">
        <v>1055</v>
      </c>
      <c r="D317" s="57" t="n">
        <v>0.12</v>
      </c>
      <c r="E317" s="56" t="n">
        <v>193.53</v>
      </c>
      <c r="F317" s="57" t="n">
        <v>12.66</v>
      </c>
      <c r="G317" s="56" t="n">
        <v>193.53</v>
      </c>
      <c r="H317" s="56" t="n">
        <v>12.66</v>
      </c>
      <c r="I317" s="58" t="n">
        <v>44369</v>
      </c>
      <c r="J317" s="54" t="s">
        <v>128</v>
      </c>
      <c r="K317" s="59" t="s">
        <v>129</v>
      </c>
      <c r="L317" s="60"/>
      <c r="M317" s="61"/>
      <c r="N317" s="61"/>
      <c r="O317" s="56" t="s">
        <v>1044</v>
      </c>
      <c r="P317" s="56" t="s">
        <v>1045</v>
      </c>
      <c r="Q317" s="60" t="s">
        <v>132</v>
      </c>
      <c r="R317" s="63"/>
      <c r="S317" s="64" t="str">
        <f aca="false">IF(ISBLANK(A317),"",CONCATENATE($BC$5,"-",MID($BC$3,3,2),"-M_",A317))</f>
        <v>PTUR-21-M_52021000002110</v>
      </c>
      <c r="T317" s="65" t="str">
        <f aca="false">IF(ISBLANK(B317),"",VLOOKUP(B317,$BI$2:$BJ$5,2,FALSE()))</f>
        <v>E</v>
      </c>
      <c r="U317" s="66" t="str">
        <f aca="false">IF(ISBLANK(Q317),"ES",Q317)</f>
        <v>ES</v>
      </c>
      <c r="V317" s="64" t="n">
        <f aca="false">IF(ISBLANK(K317),"2",VLOOKUP(K317,$BG$2:$BH$3,2,FALSE()))</f>
        <v>2</v>
      </c>
      <c r="W317" s="66" t="str">
        <f aca="false">IF(ISBLANK(R317),"Sin observaciones",R317)</f>
        <v>Sin observaciones</v>
      </c>
      <c r="X317" s="64" t="n">
        <f aca="false">IF(ISERROR(VLOOKUP(J317,$BG$2:$BH$3,2,FALSE())),"",VLOOKUP(J317,$BG$2:$BH$3,2,FALSE()))</f>
        <v>1</v>
      </c>
      <c r="Z317" s="67"/>
    </row>
    <row r="318" customFormat="false" ht="39.6" hidden="false" customHeight="false" outlineLevel="0" collapsed="false">
      <c r="A318" s="54" t="s">
        <v>1056</v>
      </c>
      <c r="B318" s="78" t="s">
        <v>139</v>
      </c>
      <c r="C318" s="54" t="s">
        <v>1057</v>
      </c>
      <c r="D318" s="57" t="n">
        <v>0.12</v>
      </c>
      <c r="E318" s="56" t="n">
        <v>193.53</v>
      </c>
      <c r="F318" s="57" t="n">
        <v>12.66</v>
      </c>
      <c r="G318" s="56" t="n">
        <v>193.53</v>
      </c>
      <c r="H318" s="56" t="n">
        <v>12.66</v>
      </c>
      <c r="I318" s="58" t="n">
        <v>44369</v>
      </c>
      <c r="J318" s="54" t="s">
        <v>128</v>
      </c>
      <c r="K318" s="59" t="s">
        <v>129</v>
      </c>
      <c r="L318" s="60"/>
      <c r="M318" s="61"/>
      <c r="N318" s="61"/>
      <c r="O318" s="56" t="s">
        <v>1044</v>
      </c>
      <c r="P318" s="56" t="s">
        <v>1045</v>
      </c>
      <c r="Q318" s="60" t="s">
        <v>132</v>
      </c>
      <c r="R318" s="63"/>
      <c r="S318" s="64" t="str">
        <f aca="false">IF(ISBLANK(A318),"",CONCATENATE($BC$5,"-",MID($BC$3,3,2),"-M_",A318))</f>
        <v>PTUR-21-M_52021000002111</v>
      </c>
      <c r="T318" s="65" t="str">
        <f aca="false">IF(ISBLANK(B318),"",VLOOKUP(B318,$BI$2:$BJ$5,2,FALSE()))</f>
        <v>E</v>
      </c>
      <c r="U318" s="66" t="str">
        <f aca="false">IF(ISBLANK(Q318),"ES",Q318)</f>
        <v>ES</v>
      </c>
      <c r="V318" s="64" t="n">
        <f aca="false">IF(ISBLANK(K318),"2",VLOOKUP(K318,$BG$2:$BH$3,2,FALSE()))</f>
        <v>2</v>
      </c>
      <c r="W318" s="66" t="str">
        <f aca="false">IF(ISBLANK(R318),"Sin observaciones",R318)</f>
        <v>Sin observaciones</v>
      </c>
      <c r="X318" s="64" t="n">
        <f aca="false">IF(ISERROR(VLOOKUP(J318,$BG$2:$BH$3,2,FALSE())),"",VLOOKUP(J318,$BG$2:$BH$3,2,FALSE()))</f>
        <v>1</v>
      </c>
      <c r="Z318" s="67"/>
    </row>
    <row r="319" customFormat="false" ht="26.4" hidden="false" customHeight="false" outlineLevel="0" collapsed="false">
      <c r="A319" s="54" t="s">
        <v>1058</v>
      </c>
      <c r="B319" s="78" t="s">
        <v>139</v>
      </c>
      <c r="C319" s="54" t="s">
        <v>1059</v>
      </c>
      <c r="D319" s="57" t="n">
        <v>0.12</v>
      </c>
      <c r="E319" s="56" t="n">
        <v>193.53</v>
      </c>
      <c r="F319" s="57" t="n">
        <v>12.66</v>
      </c>
      <c r="G319" s="56" t="n">
        <v>193.53</v>
      </c>
      <c r="H319" s="56" t="n">
        <v>12.66</v>
      </c>
      <c r="I319" s="58" t="n">
        <v>44369</v>
      </c>
      <c r="J319" s="54" t="s">
        <v>128</v>
      </c>
      <c r="K319" s="59" t="s">
        <v>129</v>
      </c>
      <c r="L319" s="60"/>
      <c r="M319" s="61"/>
      <c r="N319" s="61"/>
      <c r="O319" s="56" t="s">
        <v>1044</v>
      </c>
      <c r="P319" s="56" t="s">
        <v>1045</v>
      </c>
      <c r="Q319" s="60" t="s">
        <v>132</v>
      </c>
      <c r="R319" s="63"/>
      <c r="S319" s="64" t="str">
        <f aca="false">IF(ISBLANK(A319),"",CONCATENATE($BC$5,"-",MID($BC$3,3,2),"-M_",A319))</f>
        <v>PTUR-21-M_52021000002112</v>
      </c>
      <c r="T319" s="65" t="str">
        <f aca="false">IF(ISBLANK(B319),"",VLOOKUP(B319,$BI$2:$BJ$5,2,FALSE()))</f>
        <v>E</v>
      </c>
      <c r="U319" s="66" t="str">
        <f aca="false">IF(ISBLANK(Q319),"ES",Q319)</f>
        <v>ES</v>
      </c>
      <c r="V319" s="64" t="n">
        <f aca="false">IF(ISBLANK(K319),"2",VLOOKUP(K319,$BG$2:$BH$3,2,FALSE()))</f>
        <v>2</v>
      </c>
      <c r="W319" s="66" t="str">
        <f aca="false">IF(ISBLANK(R319),"Sin observaciones",R319)</f>
        <v>Sin observaciones</v>
      </c>
      <c r="X319" s="64" t="n">
        <f aca="false">IF(ISERROR(VLOOKUP(J319,$BG$2:$BH$3,2,FALSE())),"",VLOOKUP(J319,$BG$2:$BH$3,2,FALSE()))</f>
        <v>1</v>
      </c>
      <c r="Z319" s="67"/>
    </row>
    <row r="320" customFormat="false" ht="39.6" hidden="false" customHeight="false" outlineLevel="0" collapsed="false">
      <c r="A320" s="54" t="s">
        <v>1060</v>
      </c>
      <c r="B320" s="78" t="s">
        <v>139</v>
      </c>
      <c r="C320" s="54" t="s">
        <v>1061</v>
      </c>
      <c r="D320" s="57" t="n">
        <v>0.12</v>
      </c>
      <c r="E320" s="56" t="n">
        <v>193.53</v>
      </c>
      <c r="F320" s="57" t="n">
        <v>12.66</v>
      </c>
      <c r="G320" s="56" t="n">
        <v>193.53</v>
      </c>
      <c r="H320" s="56" t="n">
        <v>12.66</v>
      </c>
      <c r="I320" s="58" t="n">
        <v>44369</v>
      </c>
      <c r="J320" s="54" t="s">
        <v>128</v>
      </c>
      <c r="K320" s="59" t="s">
        <v>129</v>
      </c>
      <c r="L320" s="60"/>
      <c r="M320" s="61"/>
      <c r="N320" s="61"/>
      <c r="O320" s="56" t="s">
        <v>1044</v>
      </c>
      <c r="P320" s="56" t="s">
        <v>1045</v>
      </c>
      <c r="Q320" s="60" t="s">
        <v>132</v>
      </c>
      <c r="R320" s="63"/>
      <c r="S320" s="64" t="str">
        <f aca="false">IF(ISBLANK(A320),"",CONCATENATE($BC$5,"-",MID($BC$3,3,2),"-M_",A320))</f>
        <v>PTUR-21-M_52021000002113</v>
      </c>
      <c r="T320" s="65" t="str">
        <f aca="false">IF(ISBLANK(B320),"",VLOOKUP(B320,$BI$2:$BJ$5,2,FALSE()))</f>
        <v>E</v>
      </c>
      <c r="U320" s="66" t="str">
        <f aca="false">IF(ISBLANK(Q320),"ES",Q320)</f>
        <v>ES</v>
      </c>
      <c r="V320" s="64" t="n">
        <f aca="false">IF(ISBLANK(K320),"2",VLOOKUP(K320,$BG$2:$BH$3,2,FALSE()))</f>
        <v>2</v>
      </c>
      <c r="W320" s="66" t="str">
        <f aca="false">IF(ISBLANK(R320),"Sin observaciones",R320)</f>
        <v>Sin observaciones</v>
      </c>
      <c r="X320" s="64" t="n">
        <f aca="false">IF(ISERROR(VLOOKUP(J320,$BG$2:$BH$3,2,FALSE())),"",VLOOKUP(J320,$BG$2:$BH$3,2,FALSE()))</f>
        <v>1</v>
      </c>
      <c r="Z320" s="67"/>
    </row>
    <row r="321" customFormat="false" ht="26.4" hidden="false" customHeight="false" outlineLevel="0" collapsed="false">
      <c r="A321" s="54" t="s">
        <v>1062</v>
      </c>
      <c r="B321" s="78" t="s">
        <v>139</v>
      </c>
      <c r="C321" s="54" t="s">
        <v>1063</v>
      </c>
      <c r="D321" s="57" t="n">
        <v>0.12</v>
      </c>
      <c r="E321" s="56" t="n">
        <v>193.53</v>
      </c>
      <c r="F321" s="57" t="n">
        <v>12.66</v>
      </c>
      <c r="G321" s="56" t="n">
        <v>193.53</v>
      </c>
      <c r="H321" s="56" t="n">
        <v>12.66</v>
      </c>
      <c r="I321" s="58" t="n">
        <v>44369</v>
      </c>
      <c r="J321" s="54" t="s">
        <v>128</v>
      </c>
      <c r="K321" s="59" t="s">
        <v>129</v>
      </c>
      <c r="L321" s="60"/>
      <c r="M321" s="61"/>
      <c r="N321" s="61"/>
      <c r="O321" s="56" t="s">
        <v>1044</v>
      </c>
      <c r="P321" s="56" t="s">
        <v>1045</v>
      </c>
      <c r="Q321" s="60" t="s">
        <v>132</v>
      </c>
      <c r="R321" s="63"/>
      <c r="S321" s="64" t="str">
        <f aca="false">IF(ISBLANK(A321),"",CONCATENATE($BC$5,"-",MID($BC$3,3,2),"-M_",A321))</f>
        <v>PTUR-21-M_52021000002114</v>
      </c>
      <c r="T321" s="65" t="str">
        <f aca="false">IF(ISBLANK(B321),"",VLOOKUP(B321,$BI$2:$BJ$5,2,FALSE()))</f>
        <v>E</v>
      </c>
      <c r="U321" s="66" t="str">
        <f aca="false">IF(ISBLANK(Q321),"ES",Q321)</f>
        <v>ES</v>
      </c>
      <c r="V321" s="64" t="n">
        <f aca="false">IF(ISBLANK(K321),"2",VLOOKUP(K321,$BG$2:$BH$3,2,FALSE()))</f>
        <v>2</v>
      </c>
      <c r="W321" s="66" t="str">
        <f aca="false">IF(ISBLANK(R321),"Sin observaciones",R321)</f>
        <v>Sin observaciones</v>
      </c>
      <c r="X321" s="64" t="n">
        <f aca="false">IF(ISERROR(VLOOKUP(J321,$BG$2:$BH$3,2,FALSE())),"",VLOOKUP(J321,$BG$2:$BH$3,2,FALSE()))</f>
        <v>1</v>
      </c>
      <c r="Z321" s="67"/>
    </row>
    <row r="322" customFormat="false" ht="39.6" hidden="false" customHeight="false" outlineLevel="0" collapsed="false">
      <c r="A322" s="54" t="s">
        <v>1064</v>
      </c>
      <c r="B322" s="78" t="s">
        <v>139</v>
      </c>
      <c r="C322" s="54" t="s">
        <v>1065</v>
      </c>
      <c r="D322" s="57" t="n">
        <v>0.12</v>
      </c>
      <c r="E322" s="56" t="n">
        <v>193.53</v>
      </c>
      <c r="F322" s="57" t="n">
        <v>12.66</v>
      </c>
      <c r="G322" s="56" t="n">
        <v>193.53</v>
      </c>
      <c r="H322" s="56" t="n">
        <v>12.66</v>
      </c>
      <c r="I322" s="58" t="n">
        <v>44369</v>
      </c>
      <c r="J322" s="54" t="s">
        <v>128</v>
      </c>
      <c r="K322" s="59" t="s">
        <v>129</v>
      </c>
      <c r="L322" s="60"/>
      <c r="M322" s="61"/>
      <c r="N322" s="61"/>
      <c r="O322" s="56" t="s">
        <v>1044</v>
      </c>
      <c r="P322" s="56" t="s">
        <v>1045</v>
      </c>
      <c r="Q322" s="60" t="s">
        <v>132</v>
      </c>
      <c r="R322" s="63"/>
      <c r="S322" s="64" t="str">
        <f aca="false">IF(ISBLANK(A322),"",CONCATENATE($BC$5,"-",MID($BC$3,3,2),"-M_",A322))</f>
        <v>PTUR-21-M_52021000002115</v>
      </c>
      <c r="T322" s="65" t="str">
        <f aca="false">IF(ISBLANK(B322),"",VLOOKUP(B322,$BI$2:$BJ$5,2,FALSE()))</f>
        <v>E</v>
      </c>
      <c r="U322" s="66" t="str">
        <f aca="false">IF(ISBLANK(Q322),"ES",Q322)</f>
        <v>ES</v>
      </c>
      <c r="V322" s="64" t="n">
        <f aca="false">IF(ISBLANK(K322),"2",VLOOKUP(K322,$BG$2:$BH$3,2,FALSE()))</f>
        <v>2</v>
      </c>
      <c r="W322" s="66" t="str">
        <f aca="false">IF(ISBLANK(R322),"Sin observaciones",R322)</f>
        <v>Sin observaciones</v>
      </c>
      <c r="X322" s="64" t="n">
        <f aca="false">IF(ISERROR(VLOOKUP(J322,$BG$2:$BH$3,2,FALSE())),"",VLOOKUP(J322,$BG$2:$BH$3,2,FALSE()))</f>
        <v>1</v>
      </c>
      <c r="Z322" s="67"/>
    </row>
    <row r="323" customFormat="false" ht="39.6" hidden="false" customHeight="false" outlineLevel="0" collapsed="false">
      <c r="A323" s="54" t="s">
        <v>1066</v>
      </c>
      <c r="B323" s="78" t="s">
        <v>139</v>
      </c>
      <c r="C323" s="54" t="s">
        <v>1067</v>
      </c>
      <c r="D323" s="57" t="n">
        <v>0.12</v>
      </c>
      <c r="E323" s="56" t="n">
        <v>193.53</v>
      </c>
      <c r="F323" s="57" t="n">
        <v>12.66</v>
      </c>
      <c r="G323" s="56" t="n">
        <v>193.53</v>
      </c>
      <c r="H323" s="56" t="n">
        <v>12.66</v>
      </c>
      <c r="I323" s="58" t="n">
        <v>44369</v>
      </c>
      <c r="J323" s="54" t="s">
        <v>128</v>
      </c>
      <c r="K323" s="59" t="s">
        <v>129</v>
      </c>
      <c r="L323" s="60"/>
      <c r="M323" s="61"/>
      <c r="N323" s="61"/>
      <c r="O323" s="56" t="s">
        <v>1044</v>
      </c>
      <c r="P323" s="56" t="s">
        <v>1045</v>
      </c>
      <c r="Q323" s="60" t="s">
        <v>132</v>
      </c>
      <c r="R323" s="63"/>
      <c r="S323" s="64" t="str">
        <f aca="false">IF(ISBLANK(A323),"",CONCATENATE($BC$5,"-",MID($BC$3,3,2),"-M_",A323))</f>
        <v>PTUR-21-M_52021000002116</v>
      </c>
      <c r="T323" s="65" t="str">
        <f aca="false">IF(ISBLANK(B323),"",VLOOKUP(B323,$BI$2:$BJ$5,2,FALSE()))</f>
        <v>E</v>
      </c>
      <c r="U323" s="66" t="str">
        <f aca="false">IF(ISBLANK(Q323),"ES",Q323)</f>
        <v>ES</v>
      </c>
      <c r="V323" s="64" t="n">
        <f aca="false">IF(ISBLANK(K323),"2",VLOOKUP(K323,$BG$2:$BH$3,2,FALSE()))</f>
        <v>2</v>
      </c>
      <c r="W323" s="66" t="str">
        <f aca="false">IF(ISBLANK(R323),"Sin observaciones",R323)</f>
        <v>Sin observaciones</v>
      </c>
      <c r="X323" s="64" t="n">
        <f aca="false">IF(ISERROR(VLOOKUP(J323,$BG$2:$BH$3,2,FALSE())),"",VLOOKUP(J323,$BG$2:$BH$3,2,FALSE()))</f>
        <v>1</v>
      </c>
      <c r="Z323" s="67"/>
    </row>
    <row r="324" customFormat="false" ht="26.4" hidden="false" customHeight="false" outlineLevel="0" collapsed="false">
      <c r="A324" s="54" t="s">
        <v>1068</v>
      </c>
      <c r="B324" s="78" t="s">
        <v>139</v>
      </c>
      <c r="C324" s="54" t="s">
        <v>1069</v>
      </c>
      <c r="D324" s="57" t="n">
        <v>0.12</v>
      </c>
      <c r="E324" s="56" t="n">
        <v>193.53</v>
      </c>
      <c r="F324" s="57" t="n">
        <v>12.66</v>
      </c>
      <c r="G324" s="56" t="n">
        <v>193.53</v>
      </c>
      <c r="H324" s="56" t="n">
        <v>12.66</v>
      </c>
      <c r="I324" s="58" t="n">
        <v>44369</v>
      </c>
      <c r="J324" s="54" t="s">
        <v>128</v>
      </c>
      <c r="K324" s="59" t="s">
        <v>129</v>
      </c>
      <c r="L324" s="60"/>
      <c r="M324" s="61"/>
      <c r="N324" s="61"/>
      <c r="O324" s="56" t="s">
        <v>1044</v>
      </c>
      <c r="P324" s="56" t="s">
        <v>1045</v>
      </c>
      <c r="Q324" s="60" t="s">
        <v>132</v>
      </c>
      <c r="R324" s="63"/>
      <c r="S324" s="64" t="str">
        <f aca="false">IF(ISBLANK(A324),"",CONCATENATE($BC$5,"-",MID($BC$3,3,2),"-M_",A324))</f>
        <v>PTUR-21-M_52021000002130</v>
      </c>
      <c r="T324" s="65" t="str">
        <f aca="false">IF(ISBLANK(B324),"",VLOOKUP(B324,$BI$2:$BJ$5,2,FALSE()))</f>
        <v>E</v>
      </c>
      <c r="U324" s="66" t="str">
        <f aca="false">IF(ISBLANK(Q324),"ES",Q324)</f>
        <v>ES</v>
      </c>
      <c r="V324" s="64" t="n">
        <f aca="false">IF(ISBLANK(K324),"2",VLOOKUP(K324,$BG$2:$BH$3,2,FALSE()))</f>
        <v>2</v>
      </c>
      <c r="W324" s="66" t="str">
        <f aca="false">IF(ISBLANK(R324),"Sin observaciones",R324)</f>
        <v>Sin observaciones</v>
      </c>
      <c r="X324" s="64" t="n">
        <f aca="false">IF(ISERROR(VLOOKUP(J324,$BG$2:$BH$3,2,FALSE())),"",VLOOKUP(J324,$BG$2:$BH$3,2,FALSE()))</f>
        <v>1</v>
      </c>
      <c r="Z324" s="67"/>
    </row>
    <row r="325" customFormat="false" ht="105.6" hidden="false" customHeight="false" outlineLevel="0" collapsed="false">
      <c r="A325" s="54" t="s">
        <v>1070</v>
      </c>
      <c r="B325" s="78" t="s">
        <v>139</v>
      </c>
      <c r="C325" s="54" t="s">
        <v>1071</v>
      </c>
      <c r="D325" s="57" t="n">
        <v>0.3</v>
      </c>
      <c r="E325" s="56" t="n">
        <v>317.1</v>
      </c>
      <c r="F325" s="57" t="n">
        <v>20.73</v>
      </c>
      <c r="G325" s="56" t="n">
        <v>317.1</v>
      </c>
      <c r="H325" s="56" t="n">
        <v>20.73</v>
      </c>
      <c r="I325" s="58" t="n">
        <v>44369</v>
      </c>
      <c r="J325" s="54" t="s">
        <v>128</v>
      </c>
      <c r="K325" s="59" t="s">
        <v>129</v>
      </c>
      <c r="L325" s="60"/>
      <c r="M325" s="61"/>
      <c r="N325" s="61"/>
      <c r="O325" s="56" t="s">
        <v>338</v>
      </c>
      <c r="P325" s="56" t="s">
        <v>339</v>
      </c>
      <c r="Q325" s="60" t="s">
        <v>132</v>
      </c>
      <c r="R325" s="63"/>
      <c r="S325" s="64" t="str">
        <f aca="false">IF(ISBLANK(A325),"",CONCATENATE($BC$5,"-",MID($BC$3,3,2),"-M_",A325))</f>
        <v>PTUR-21-M_52021000001526</v>
      </c>
      <c r="T325" s="65" t="str">
        <f aca="false">IF(ISBLANK(B325),"",VLOOKUP(B325,$BI$2:$BJ$5,2,FALSE()))</f>
        <v>E</v>
      </c>
      <c r="U325" s="66" t="str">
        <f aca="false">IF(ISBLANK(Q325),"ES",Q325)</f>
        <v>ES</v>
      </c>
      <c r="V325" s="64" t="n">
        <f aca="false">IF(ISBLANK(K325),"2",VLOOKUP(K325,$BG$2:$BH$3,2,FALSE()))</f>
        <v>2</v>
      </c>
      <c r="W325" s="66" t="str">
        <f aca="false">IF(ISBLANK(R325),"Sin observaciones",R325)</f>
        <v>Sin observaciones</v>
      </c>
      <c r="X325" s="64" t="n">
        <f aca="false">IF(ISERROR(VLOOKUP(J325,$BG$2:$BH$3,2,FALSE())),"",VLOOKUP(J325,$BG$2:$BH$3,2,FALSE()))</f>
        <v>1</v>
      </c>
      <c r="Z325" s="67"/>
    </row>
    <row r="326" customFormat="false" ht="105.6" hidden="false" customHeight="false" outlineLevel="0" collapsed="false">
      <c r="A326" s="54" t="s">
        <v>1072</v>
      </c>
      <c r="B326" s="78" t="s">
        <v>139</v>
      </c>
      <c r="C326" s="54" t="s">
        <v>1073</v>
      </c>
      <c r="D326" s="57" t="n">
        <v>0.06</v>
      </c>
      <c r="E326" s="56" t="n">
        <v>502.9</v>
      </c>
      <c r="F326" s="57" t="n">
        <v>32.9</v>
      </c>
      <c r="G326" s="56" t="n">
        <v>502.9</v>
      </c>
      <c r="H326" s="56" t="n">
        <v>32.9</v>
      </c>
      <c r="I326" s="58" t="n">
        <v>44340</v>
      </c>
      <c r="J326" s="54" t="s">
        <v>128</v>
      </c>
      <c r="K326" s="59" t="s">
        <v>129</v>
      </c>
      <c r="L326" s="60"/>
      <c r="M326" s="61"/>
      <c r="N326" s="61"/>
      <c r="O326" s="56" t="s">
        <v>1074</v>
      </c>
      <c r="P326" s="56" t="s">
        <v>1075</v>
      </c>
      <c r="Q326" s="60" t="s">
        <v>132</v>
      </c>
      <c r="R326" s="63"/>
      <c r="S326" s="64" t="str">
        <f aca="false">IF(ISBLANK(A326),"",CONCATENATE($BC$5,"-",MID($BC$3,3,2),"-M_",A326))</f>
        <v>PTUR-21-M_52021000001716</v>
      </c>
      <c r="T326" s="65" t="str">
        <f aca="false">IF(ISBLANK(B326),"",VLOOKUP(B326,$BI$2:$BJ$5,2,FALSE()))</f>
        <v>E</v>
      </c>
      <c r="U326" s="66" t="str">
        <f aca="false">IF(ISBLANK(Q326),"ES",Q326)</f>
        <v>ES</v>
      </c>
      <c r="V326" s="64" t="n">
        <f aca="false">IF(ISBLANK(K326),"2",VLOOKUP(K326,$BG$2:$BH$3,2,FALSE()))</f>
        <v>2</v>
      </c>
      <c r="W326" s="66" t="str">
        <f aca="false">IF(ISBLANK(R326),"Sin observaciones",R326)</f>
        <v>Sin observaciones</v>
      </c>
      <c r="X326" s="64" t="n">
        <f aca="false">IF(ISERROR(VLOOKUP(J326,$BG$2:$BH$3,2,FALSE())),"",VLOOKUP(J326,$BG$2:$BH$3,2,FALSE()))</f>
        <v>1</v>
      </c>
      <c r="Z326" s="67"/>
    </row>
    <row r="327" customFormat="false" ht="26.4" hidden="false" customHeight="false" outlineLevel="0" collapsed="false">
      <c r="A327" s="54" t="s">
        <v>1076</v>
      </c>
      <c r="B327" s="78" t="s">
        <v>139</v>
      </c>
      <c r="C327" s="54" t="s">
        <v>355</v>
      </c>
      <c r="D327" s="57" t="n">
        <v>0.03</v>
      </c>
      <c r="E327" s="56" t="n">
        <v>19</v>
      </c>
      <c r="F327" s="57" t="n">
        <v>1.24</v>
      </c>
      <c r="G327" s="56" t="n">
        <v>19</v>
      </c>
      <c r="H327" s="56" t="n">
        <v>1.24</v>
      </c>
      <c r="I327" s="58" t="n">
        <v>44307</v>
      </c>
      <c r="J327" s="54" t="s">
        <v>128</v>
      </c>
      <c r="K327" s="59" t="s">
        <v>129</v>
      </c>
      <c r="L327" s="60"/>
      <c r="M327" s="61"/>
      <c r="N327" s="61"/>
      <c r="O327" s="56" t="s">
        <v>346</v>
      </c>
      <c r="P327" s="56" t="s">
        <v>347</v>
      </c>
      <c r="Q327" s="60" t="s">
        <v>132</v>
      </c>
      <c r="R327" s="63"/>
      <c r="S327" s="64" t="str">
        <f aca="false">IF(ISBLANK(A327),"",CONCATENATE($BC$5,"-",MID($BC$3,3,2),"-M_",A327))</f>
        <v>PTUR-21-M_52021000001227</v>
      </c>
      <c r="T327" s="65" t="str">
        <f aca="false">IF(ISBLANK(B327),"",VLOOKUP(B327,$BI$2:$BJ$5,2,FALSE()))</f>
        <v>E</v>
      </c>
      <c r="U327" s="66" t="str">
        <f aca="false">IF(ISBLANK(Q327),"ES",Q327)</f>
        <v>ES</v>
      </c>
      <c r="V327" s="64" t="n">
        <f aca="false">IF(ISBLANK(K327),"2",VLOOKUP(K327,$BG$2:$BH$3,2,FALSE()))</f>
        <v>2</v>
      </c>
      <c r="W327" s="66" t="str">
        <f aca="false">IF(ISBLANK(R327),"Sin observaciones",R327)</f>
        <v>Sin observaciones</v>
      </c>
      <c r="X327" s="64" t="n">
        <f aca="false">IF(ISERROR(VLOOKUP(J327,$BG$2:$BH$3,2,FALSE())),"",VLOOKUP(J327,$BG$2:$BH$3,2,FALSE()))</f>
        <v>1</v>
      </c>
      <c r="Z327" s="67"/>
    </row>
    <row r="328" customFormat="false" ht="26.4" hidden="false" customHeight="false" outlineLevel="0" collapsed="false">
      <c r="A328" s="54" t="s">
        <v>1077</v>
      </c>
      <c r="B328" s="78" t="s">
        <v>793</v>
      </c>
      <c r="C328" s="54" t="s">
        <v>1078</v>
      </c>
      <c r="D328" s="57" t="n">
        <v>0.03</v>
      </c>
      <c r="E328" s="56" t="n">
        <v>490.09</v>
      </c>
      <c r="F328" s="57" t="n">
        <v>0</v>
      </c>
      <c r="G328" s="56" t="n">
        <v>490.09</v>
      </c>
      <c r="H328" s="56" t="n">
        <v>0</v>
      </c>
      <c r="I328" s="58" t="n">
        <v>44369</v>
      </c>
      <c r="J328" s="54" t="s">
        <v>128</v>
      </c>
      <c r="K328" s="59" t="s">
        <v>129</v>
      </c>
      <c r="L328" s="60"/>
      <c r="M328" s="61"/>
      <c r="N328" s="61"/>
      <c r="O328" s="56" t="s">
        <v>346</v>
      </c>
      <c r="P328" s="56" t="s">
        <v>347</v>
      </c>
      <c r="Q328" s="60" t="s">
        <v>132</v>
      </c>
      <c r="R328" s="63"/>
      <c r="S328" s="64" t="str">
        <f aca="false">IF(ISBLANK(A328),"",CONCATENATE($BC$5,"-",MID($BC$3,3,2),"-M_",A328))</f>
        <v>PTUR-21-M_52021000001513</v>
      </c>
      <c r="T328" s="65" t="str">
        <f aca="false">IF(ISBLANK(B328),"",VLOOKUP(B328,$BI$2:$BJ$5,2,FALSE()))</f>
        <v>C</v>
      </c>
      <c r="U328" s="66" t="str">
        <f aca="false">IF(ISBLANK(Q328),"ES",Q328)</f>
        <v>ES</v>
      </c>
      <c r="V328" s="64" t="n">
        <f aca="false">IF(ISBLANK(K328),"2",VLOOKUP(K328,$BG$2:$BH$3,2,FALSE()))</f>
        <v>2</v>
      </c>
      <c r="W328" s="66" t="str">
        <f aca="false">IF(ISBLANK(R328),"Sin observaciones",R328)</f>
        <v>Sin observaciones</v>
      </c>
      <c r="X328" s="64" t="n">
        <f aca="false">IF(ISERROR(VLOOKUP(J328,$BG$2:$BH$3,2,FALSE())),"",VLOOKUP(J328,$BG$2:$BH$3,2,FALSE()))</f>
        <v>1</v>
      </c>
      <c r="Z328" s="67"/>
    </row>
    <row r="329" customFormat="false" ht="26.4" hidden="false" customHeight="false" outlineLevel="0" collapsed="false">
      <c r="A329" s="54" t="s">
        <v>1079</v>
      </c>
      <c r="B329" s="78" t="s">
        <v>793</v>
      </c>
      <c r="C329" s="54" t="s">
        <v>1078</v>
      </c>
      <c r="D329" s="57" t="n">
        <v>0.03</v>
      </c>
      <c r="E329" s="56" t="n">
        <v>575.34</v>
      </c>
      <c r="F329" s="57" t="n">
        <v>0</v>
      </c>
      <c r="G329" s="56" t="n">
        <v>575.34</v>
      </c>
      <c r="H329" s="56" t="n">
        <v>0</v>
      </c>
      <c r="I329" s="58" t="n">
        <v>44369</v>
      </c>
      <c r="J329" s="54" t="s">
        <v>128</v>
      </c>
      <c r="K329" s="59" t="s">
        <v>129</v>
      </c>
      <c r="L329" s="60"/>
      <c r="M329" s="61"/>
      <c r="N329" s="61"/>
      <c r="O329" s="56" t="s">
        <v>346</v>
      </c>
      <c r="P329" s="56" t="s">
        <v>347</v>
      </c>
      <c r="Q329" s="60" t="s">
        <v>132</v>
      </c>
      <c r="R329" s="63"/>
      <c r="S329" s="64" t="str">
        <f aca="false">IF(ISBLANK(A329),"",CONCATENATE($BC$5,"-",MID($BC$3,3,2),"-M_",A329))</f>
        <v>PTUR-21-M_52021000001514</v>
      </c>
      <c r="T329" s="65" t="str">
        <f aca="false">IF(ISBLANK(B329),"",VLOOKUP(B329,$BI$2:$BJ$5,2,FALSE()))</f>
        <v>C</v>
      </c>
      <c r="U329" s="66" t="str">
        <f aca="false">IF(ISBLANK(Q329),"ES",Q329)</f>
        <v>ES</v>
      </c>
      <c r="V329" s="64" t="n">
        <f aca="false">IF(ISBLANK(K329),"2",VLOOKUP(K329,$BG$2:$BH$3,2,FALSE()))</f>
        <v>2</v>
      </c>
      <c r="W329" s="66" t="str">
        <f aca="false">IF(ISBLANK(R329),"Sin observaciones",R329)</f>
        <v>Sin observaciones</v>
      </c>
      <c r="X329" s="64" t="n">
        <f aca="false">IF(ISERROR(VLOOKUP(J329,$BG$2:$BH$3,2,FALSE())),"",VLOOKUP(J329,$BG$2:$BH$3,2,FALSE()))</f>
        <v>1</v>
      </c>
      <c r="Z329" s="67"/>
    </row>
    <row r="330" customFormat="false" ht="26.4" hidden="false" customHeight="false" outlineLevel="0" collapsed="false">
      <c r="A330" s="54" t="s">
        <v>1080</v>
      </c>
      <c r="B330" s="78" t="s">
        <v>139</v>
      </c>
      <c r="C330" s="54" t="s">
        <v>353</v>
      </c>
      <c r="D330" s="57" t="n">
        <v>0.03</v>
      </c>
      <c r="E330" s="56" t="n">
        <v>24.21</v>
      </c>
      <c r="F330" s="57" t="n">
        <v>1.58</v>
      </c>
      <c r="G330" s="56" t="n">
        <v>24.21</v>
      </c>
      <c r="H330" s="56" t="n">
        <v>1.58</v>
      </c>
      <c r="I330" s="58" t="n">
        <v>44328</v>
      </c>
      <c r="J330" s="54" t="s">
        <v>128</v>
      </c>
      <c r="K330" s="59" t="s">
        <v>129</v>
      </c>
      <c r="L330" s="60"/>
      <c r="M330" s="61"/>
      <c r="N330" s="61"/>
      <c r="O330" s="56" t="s">
        <v>346</v>
      </c>
      <c r="P330" s="56" t="s">
        <v>347</v>
      </c>
      <c r="Q330" s="60" t="s">
        <v>132</v>
      </c>
      <c r="R330" s="63"/>
      <c r="S330" s="64" t="str">
        <f aca="false">IF(ISBLANK(A330),"",CONCATENATE($BC$5,"-",MID($BC$3,3,2),"-M_",A330))</f>
        <v>PTUR-21-M_52021000001558</v>
      </c>
      <c r="T330" s="65" t="str">
        <f aca="false">IF(ISBLANK(B330),"",VLOOKUP(B330,$BI$2:$BJ$5,2,FALSE()))</f>
        <v>E</v>
      </c>
      <c r="U330" s="66" t="str">
        <f aca="false">IF(ISBLANK(Q330),"ES",Q330)</f>
        <v>ES</v>
      </c>
      <c r="V330" s="64" t="n">
        <f aca="false">IF(ISBLANK(K330),"2",VLOOKUP(K330,$BG$2:$BH$3,2,FALSE()))</f>
        <v>2</v>
      </c>
      <c r="W330" s="66" t="str">
        <f aca="false">IF(ISBLANK(R330),"Sin observaciones",R330)</f>
        <v>Sin observaciones</v>
      </c>
      <c r="X330" s="64" t="n">
        <f aca="false">IF(ISERROR(VLOOKUP(J330,$BG$2:$BH$3,2,FALSE())),"",VLOOKUP(J330,$BG$2:$BH$3,2,FALSE()))</f>
        <v>1</v>
      </c>
      <c r="Z330" s="67"/>
    </row>
    <row r="331" customFormat="false" ht="39.6" hidden="false" customHeight="false" outlineLevel="0" collapsed="false">
      <c r="A331" s="54" t="s">
        <v>1081</v>
      </c>
      <c r="B331" s="78" t="s">
        <v>793</v>
      </c>
      <c r="C331" s="54" t="s">
        <v>1082</v>
      </c>
      <c r="D331" s="57" t="n">
        <v>0.03</v>
      </c>
      <c r="E331" s="56" t="n">
        <v>633.05</v>
      </c>
      <c r="F331" s="57" t="n">
        <v>0</v>
      </c>
      <c r="G331" s="56" t="n">
        <v>633.05</v>
      </c>
      <c r="H331" s="56" t="n">
        <v>0</v>
      </c>
      <c r="I331" s="58" t="n">
        <v>44369</v>
      </c>
      <c r="J331" s="54" t="s">
        <v>128</v>
      </c>
      <c r="K331" s="59" t="s">
        <v>129</v>
      </c>
      <c r="L331" s="60"/>
      <c r="M331" s="61"/>
      <c r="N331" s="61"/>
      <c r="O331" s="56" t="s">
        <v>346</v>
      </c>
      <c r="P331" s="56" t="s">
        <v>347</v>
      </c>
      <c r="Q331" s="60" t="s">
        <v>132</v>
      </c>
      <c r="R331" s="63"/>
      <c r="S331" s="64" t="str">
        <f aca="false">IF(ISBLANK(A331),"",CONCATENATE($BC$5,"-",MID($BC$3,3,2),"-M_",A331))</f>
        <v>PTUR-21-M_52021000001561</v>
      </c>
      <c r="T331" s="65" t="str">
        <f aca="false">IF(ISBLANK(B331),"",VLOOKUP(B331,$BI$2:$BJ$5,2,FALSE()))</f>
        <v>C</v>
      </c>
      <c r="U331" s="66" t="str">
        <f aca="false">IF(ISBLANK(Q331),"ES",Q331)</f>
        <v>ES</v>
      </c>
      <c r="V331" s="64" t="n">
        <f aca="false">IF(ISBLANK(K331),"2",VLOOKUP(K331,$BG$2:$BH$3,2,FALSE()))</f>
        <v>2</v>
      </c>
      <c r="W331" s="66" t="str">
        <f aca="false">IF(ISBLANK(R331),"Sin observaciones",R331)</f>
        <v>Sin observaciones</v>
      </c>
      <c r="X331" s="64" t="n">
        <f aca="false">IF(ISERROR(VLOOKUP(J331,$BG$2:$BH$3,2,FALSE())),"",VLOOKUP(J331,$BG$2:$BH$3,2,FALSE()))</f>
        <v>1</v>
      </c>
      <c r="Z331" s="67"/>
    </row>
    <row r="332" customFormat="false" ht="26.4" hidden="false" customHeight="false" outlineLevel="0" collapsed="false">
      <c r="A332" s="54" t="s">
        <v>1083</v>
      </c>
      <c r="B332" s="78" t="s">
        <v>139</v>
      </c>
      <c r="C332" s="54" t="s">
        <v>353</v>
      </c>
      <c r="D332" s="57" t="n">
        <v>0.03</v>
      </c>
      <c r="E332" s="56" t="n">
        <v>20.31</v>
      </c>
      <c r="F332" s="57" t="n">
        <v>1.33</v>
      </c>
      <c r="G332" s="56" t="n">
        <v>20.31</v>
      </c>
      <c r="H332" s="56" t="n">
        <v>1.33</v>
      </c>
      <c r="I332" s="58" t="n">
        <v>44362</v>
      </c>
      <c r="J332" s="54" t="s">
        <v>128</v>
      </c>
      <c r="K332" s="59" t="s">
        <v>129</v>
      </c>
      <c r="L332" s="60"/>
      <c r="M332" s="61"/>
      <c r="N332" s="61"/>
      <c r="O332" s="56" t="s">
        <v>346</v>
      </c>
      <c r="P332" s="56" t="s">
        <v>347</v>
      </c>
      <c r="Q332" s="60" t="s">
        <v>132</v>
      </c>
      <c r="R332" s="63"/>
      <c r="S332" s="64" t="str">
        <f aca="false">IF(ISBLANK(A332),"",CONCATENATE($BC$5,"-",MID($BC$3,3,2),"-M_",A332))</f>
        <v>PTUR-21-M_52021000001986</v>
      </c>
      <c r="T332" s="65" t="str">
        <f aca="false">IF(ISBLANK(B332),"",VLOOKUP(B332,$BI$2:$BJ$5,2,FALSE()))</f>
        <v>E</v>
      </c>
      <c r="U332" s="66" t="str">
        <f aca="false">IF(ISBLANK(Q332),"ES",Q332)</f>
        <v>ES</v>
      </c>
      <c r="V332" s="64" t="n">
        <f aca="false">IF(ISBLANK(K332),"2",VLOOKUP(K332,$BG$2:$BH$3,2,FALSE()))</f>
        <v>2</v>
      </c>
      <c r="W332" s="66" t="str">
        <f aca="false">IF(ISBLANK(R332),"Sin observaciones",R332)</f>
        <v>Sin observaciones</v>
      </c>
      <c r="X332" s="64" t="n">
        <f aca="false">IF(ISERROR(VLOOKUP(J332,$BG$2:$BH$3,2,FALSE())),"",VLOOKUP(J332,$BG$2:$BH$3,2,FALSE()))</f>
        <v>1</v>
      </c>
      <c r="Z332" s="67"/>
    </row>
    <row r="333" customFormat="false" ht="39.6" hidden="false" customHeight="false" outlineLevel="0" collapsed="false">
      <c r="A333" s="54" t="s">
        <v>1084</v>
      </c>
      <c r="B333" s="78" t="s">
        <v>139</v>
      </c>
      <c r="C333" s="54" t="s">
        <v>357</v>
      </c>
      <c r="D333" s="57" t="n">
        <v>12</v>
      </c>
      <c r="E333" s="56" t="n">
        <v>13000</v>
      </c>
      <c r="F333" s="57" t="n">
        <v>0</v>
      </c>
      <c r="G333" s="56" t="n">
        <v>13000</v>
      </c>
      <c r="H333" s="56" t="n">
        <v>0</v>
      </c>
      <c r="I333" s="58" t="n">
        <v>44301</v>
      </c>
      <c r="J333" s="54" t="s">
        <v>128</v>
      </c>
      <c r="K333" s="59" t="s">
        <v>129</v>
      </c>
      <c r="L333" s="60"/>
      <c r="M333" s="61"/>
      <c r="N333" s="61"/>
      <c r="O333" s="56" t="s">
        <v>358</v>
      </c>
      <c r="P333" s="56" t="s">
        <v>359</v>
      </c>
      <c r="Q333" s="60" t="s">
        <v>132</v>
      </c>
      <c r="R333" s="63"/>
      <c r="S333" s="64" t="str">
        <f aca="false">IF(ISBLANK(A333),"",CONCATENATE($BC$5,"-",MID($BC$3,3,2),"-M_",A333))</f>
        <v>PTUR-21-M_52021000001099</v>
      </c>
      <c r="T333" s="65" t="str">
        <f aca="false">IF(ISBLANK(B333),"",VLOOKUP(B333,$BI$2:$BJ$5,2,FALSE()))</f>
        <v>E</v>
      </c>
      <c r="U333" s="66" t="str">
        <f aca="false">IF(ISBLANK(Q333),"ES",Q333)</f>
        <v>ES</v>
      </c>
      <c r="V333" s="64" t="n">
        <f aca="false">IF(ISBLANK(K333),"2",VLOOKUP(K333,$BG$2:$BH$3,2,FALSE()))</f>
        <v>2</v>
      </c>
      <c r="W333" s="66" t="str">
        <f aca="false">IF(ISBLANK(R333),"Sin observaciones",R333)</f>
        <v>Sin observaciones</v>
      </c>
      <c r="X333" s="64" t="n">
        <f aca="false">IF(ISERROR(VLOOKUP(J333,$BG$2:$BH$3,2,FALSE())),"",VLOOKUP(J333,$BG$2:$BH$3,2,FALSE()))</f>
        <v>1</v>
      </c>
      <c r="Z333" s="67"/>
    </row>
    <row r="334" customFormat="false" ht="92.4" hidden="false" customHeight="false" outlineLevel="0" collapsed="false">
      <c r="A334" s="54" t="s">
        <v>1085</v>
      </c>
      <c r="B334" s="78" t="s">
        <v>139</v>
      </c>
      <c r="C334" s="54" t="s">
        <v>369</v>
      </c>
      <c r="D334" s="57" t="n">
        <v>1</v>
      </c>
      <c r="E334" s="56" t="n">
        <v>368.02</v>
      </c>
      <c r="F334" s="57" t="n">
        <v>24.08</v>
      </c>
      <c r="G334" s="56" t="n">
        <v>368.02</v>
      </c>
      <c r="H334" s="56" t="n">
        <v>24.08</v>
      </c>
      <c r="I334" s="58" t="n">
        <v>44301</v>
      </c>
      <c r="J334" s="54" t="s">
        <v>128</v>
      </c>
      <c r="K334" s="59" t="s">
        <v>129</v>
      </c>
      <c r="L334" s="60"/>
      <c r="M334" s="61"/>
      <c r="N334" s="61"/>
      <c r="O334" s="56" t="s">
        <v>362</v>
      </c>
      <c r="P334" s="56" t="s">
        <v>363</v>
      </c>
      <c r="Q334" s="60" t="s">
        <v>132</v>
      </c>
      <c r="R334" s="63"/>
      <c r="S334" s="64" t="str">
        <f aca="false">IF(ISBLANK(A334),"",CONCATENATE($BC$5,"-",MID($BC$3,3,2),"-M_",A334))</f>
        <v>PTUR-21-M_5202100000110 1</v>
      </c>
      <c r="T334" s="65" t="str">
        <f aca="false">IF(ISBLANK(B334),"",VLOOKUP(B334,$BI$2:$BJ$5,2,FALSE()))</f>
        <v>E</v>
      </c>
      <c r="U334" s="66" t="str">
        <f aca="false">IF(ISBLANK(Q334),"ES",Q334)</f>
        <v>ES</v>
      </c>
      <c r="V334" s="64" t="n">
        <f aca="false">IF(ISBLANK(K334),"2",VLOOKUP(K334,$BG$2:$BH$3,2,FALSE()))</f>
        <v>2</v>
      </c>
      <c r="W334" s="66" t="str">
        <f aca="false">IF(ISBLANK(R334),"Sin observaciones",R334)</f>
        <v>Sin observaciones</v>
      </c>
      <c r="X334" s="64" t="n">
        <f aca="false">IF(ISERROR(VLOOKUP(J334,$BG$2:$BH$3,2,FALSE())),"",VLOOKUP(J334,$BG$2:$BH$3,2,FALSE()))</f>
        <v>1</v>
      </c>
      <c r="Z334" s="67"/>
    </row>
    <row r="335" customFormat="false" ht="92.4" hidden="false" customHeight="false" outlineLevel="0" collapsed="false">
      <c r="A335" s="54" t="s">
        <v>1086</v>
      </c>
      <c r="B335" s="78" t="s">
        <v>139</v>
      </c>
      <c r="C335" s="54" t="s">
        <v>1087</v>
      </c>
      <c r="D335" s="57" t="n">
        <v>1</v>
      </c>
      <c r="E335" s="56" t="n">
        <v>368.02</v>
      </c>
      <c r="F335" s="57" t="n">
        <v>24.08</v>
      </c>
      <c r="G335" s="56" t="n">
        <v>368.02</v>
      </c>
      <c r="H335" s="56" t="n">
        <v>24.08</v>
      </c>
      <c r="I335" s="58" t="n">
        <v>44326</v>
      </c>
      <c r="J335" s="54" t="s">
        <v>128</v>
      </c>
      <c r="K335" s="59" t="s">
        <v>129</v>
      </c>
      <c r="L335" s="60"/>
      <c r="M335" s="61"/>
      <c r="N335" s="61"/>
      <c r="O335" s="56" t="s">
        <v>362</v>
      </c>
      <c r="P335" s="56" t="s">
        <v>363</v>
      </c>
      <c r="Q335" s="60" t="s">
        <v>132</v>
      </c>
      <c r="R335" s="63"/>
      <c r="S335" s="64" t="str">
        <f aca="false">IF(ISBLANK(A335),"",CONCATENATE($BC$5,"-",MID($BC$3,3,2),"-M_",A335))</f>
        <v>PTUR-21-M_52021000001532</v>
      </c>
      <c r="T335" s="65" t="str">
        <f aca="false">IF(ISBLANK(B335),"",VLOOKUP(B335,$BI$2:$BJ$5,2,FALSE()))</f>
        <v>E</v>
      </c>
      <c r="U335" s="66" t="str">
        <f aca="false">IF(ISBLANK(Q335),"ES",Q335)</f>
        <v>ES</v>
      </c>
      <c r="V335" s="64" t="n">
        <f aca="false">IF(ISBLANK(K335),"2",VLOOKUP(K335,$BG$2:$BH$3,2,FALSE()))</f>
        <v>2</v>
      </c>
      <c r="W335" s="66" t="str">
        <f aca="false">IF(ISBLANK(R335),"Sin observaciones",R335)</f>
        <v>Sin observaciones</v>
      </c>
      <c r="X335" s="64" t="n">
        <f aca="false">IF(ISERROR(VLOOKUP(J335,$BG$2:$BH$3,2,FALSE())),"",VLOOKUP(J335,$BG$2:$BH$3,2,FALSE()))</f>
        <v>1</v>
      </c>
      <c r="Z335" s="67"/>
    </row>
    <row r="336" customFormat="false" ht="92.4" hidden="false" customHeight="false" outlineLevel="0" collapsed="false">
      <c r="A336" s="54" t="s">
        <v>1088</v>
      </c>
      <c r="B336" s="78" t="s">
        <v>139</v>
      </c>
      <c r="C336" s="54" t="s">
        <v>1089</v>
      </c>
      <c r="D336" s="57" t="n">
        <v>1</v>
      </c>
      <c r="E336" s="56" t="n">
        <v>368.02</v>
      </c>
      <c r="F336" s="57" t="n">
        <v>24.08</v>
      </c>
      <c r="G336" s="56" t="n">
        <v>368.02</v>
      </c>
      <c r="H336" s="56" t="n">
        <v>24.08</v>
      </c>
      <c r="I336" s="58" t="n">
        <v>44362</v>
      </c>
      <c r="J336" s="54" t="s">
        <v>128</v>
      </c>
      <c r="K336" s="59" t="s">
        <v>129</v>
      </c>
      <c r="L336" s="60"/>
      <c r="M336" s="61"/>
      <c r="N336" s="61"/>
      <c r="O336" s="56" t="s">
        <v>362</v>
      </c>
      <c r="P336" s="56" t="s">
        <v>363</v>
      </c>
      <c r="Q336" s="60" t="s">
        <v>132</v>
      </c>
      <c r="R336" s="63"/>
      <c r="S336" s="64" t="str">
        <f aca="false">IF(ISBLANK(A336),"",CONCATENATE($BC$5,"-",MID($BC$3,3,2),"-M_",A336))</f>
        <v>PTUR-21-M_52021000001964</v>
      </c>
      <c r="T336" s="65" t="str">
        <f aca="false">IF(ISBLANK(B336),"",VLOOKUP(B336,$BI$2:$BJ$5,2,FALSE()))</f>
        <v>E</v>
      </c>
      <c r="U336" s="66" t="str">
        <f aca="false">IF(ISBLANK(Q336),"ES",Q336)</f>
        <v>ES</v>
      </c>
      <c r="V336" s="64" t="n">
        <f aca="false">IF(ISBLANK(K336),"2",VLOOKUP(K336,$BG$2:$BH$3,2,FALSE()))</f>
        <v>2</v>
      </c>
      <c r="W336" s="66" t="str">
        <f aca="false">IF(ISBLANK(R336),"Sin observaciones",R336)</f>
        <v>Sin observaciones</v>
      </c>
      <c r="X336" s="64" t="n">
        <f aca="false">IF(ISERROR(VLOOKUP(J336,$BG$2:$BH$3,2,FALSE())),"",VLOOKUP(J336,$BG$2:$BH$3,2,FALSE()))</f>
        <v>1</v>
      </c>
      <c r="Z336" s="67"/>
    </row>
    <row r="337" customFormat="false" ht="26.4" hidden="false" customHeight="false" outlineLevel="0" collapsed="false">
      <c r="A337" s="54" t="s">
        <v>1090</v>
      </c>
      <c r="B337" s="78" t="s">
        <v>139</v>
      </c>
      <c r="C337" s="54" t="s">
        <v>1091</v>
      </c>
      <c r="D337" s="57" t="n">
        <v>1</v>
      </c>
      <c r="E337" s="56" t="n">
        <v>1962.34</v>
      </c>
      <c r="F337" s="57" t="n">
        <v>128.38</v>
      </c>
      <c r="G337" s="56" t="n">
        <v>1962.34</v>
      </c>
      <c r="H337" s="56" t="n">
        <v>128.38</v>
      </c>
      <c r="I337" s="58" t="n">
        <v>44326</v>
      </c>
      <c r="J337" s="54" t="s">
        <v>128</v>
      </c>
      <c r="K337" s="59" t="s">
        <v>129</v>
      </c>
      <c r="L337" s="60"/>
      <c r="M337" s="61"/>
      <c r="N337" s="61"/>
      <c r="O337" s="56" t="s">
        <v>372</v>
      </c>
      <c r="P337" s="56" t="s">
        <v>373</v>
      </c>
      <c r="Q337" s="60" t="s">
        <v>132</v>
      </c>
      <c r="R337" s="63"/>
      <c r="S337" s="64" t="str">
        <f aca="false">IF(ISBLANK(A337),"",CONCATENATE($BC$5,"-",MID($BC$3,3,2),"-M_",A337))</f>
        <v>PTUR-21-M_52021000001530</v>
      </c>
      <c r="T337" s="65" t="str">
        <f aca="false">IF(ISBLANK(B337),"",VLOOKUP(B337,$BI$2:$BJ$5,2,FALSE()))</f>
        <v>E</v>
      </c>
      <c r="U337" s="66" t="str">
        <f aca="false">IF(ISBLANK(Q337),"ES",Q337)</f>
        <v>ES</v>
      </c>
      <c r="V337" s="64" t="n">
        <f aca="false">IF(ISBLANK(K337),"2",VLOOKUP(K337,$BG$2:$BH$3,2,FALSE()))</f>
        <v>2</v>
      </c>
      <c r="W337" s="66" t="str">
        <f aca="false">IF(ISBLANK(R337),"Sin observaciones",R337)</f>
        <v>Sin observaciones</v>
      </c>
      <c r="X337" s="64" t="n">
        <f aca="false">IF(ISERROR(VLOOKUP(J337,$BG$2:$BH$3,2,FALSE())),"",VLOOKUP(J337,$BG$2:$BH$3,2,FALSE()))</f>
        <v>1</v>
      </c>
      <c r="Z337" s="67"/>
    </row>
    <row r="338" customFormat="false" ht="39.6" hidden="false" customHeight="false" outlineLevel="0" collapsed="false">
      <c r="A338" s="54" t="s">
        <v>1092</v>
      </c>
      <c r="B338" s="78" t="s">
        <v>1093</v>
      </c>
      <c r="C338" s="54" t="s">
        <v>1094</v>
      </c>
      <c r="D338" s="57" t="n">
        <v>1</v>
      </c>
      <c r="E338" s="56" t="n">
        <v>1070</v>
      </c>
      <c r="F338" s="57" t="n">
        <v>70</v>
      </c>
      <c r="G338" s="56" t="n">
        <v>1070</v>
      </c>
      <c r="H338" s="56" t="n">
        <v>70</v>
      </c>
      <c r="I338" s="58" t="n">
        <v>44369</v>
      </c>
      <c r="J338" s="54" t="s">
        <v>128</v>
      </c>
      <c r="K338" s="59" t="s">
        <v>129</v>
      </c>
      <c r="L338" s="60"/>
      <c r="M338" s="61"/>
      <c r="N338" s="61"/>
      <c r="O338" s="56" t="s">
        <v>372</v>
      </c>
      <c r="P338" s="56" t="s">
        <v>373</v>
      </c>
      <c r="Q338" s="60" t="s">
        <v>132</v>
      </c>
      <c r="R338" s="63"/>
      <c r="S338" s="64" t="str">
        <f aca="false">IF(ISBLANK(A338),"",CONCATENATE($BC$5,"-",MID($BC$3,3,2),"-M_",A338))</f>
        <v>PTUR-21-M_52021000001596</v>
      </c>
      <c r="T338" s="65" t="str">
        <f aca="false">IF(ISBLANK(B338),"",VLOOKUP(B338,$BI$2:$BJ$5,2,FALSE()))</f>
        <v>E</v>
      </c>
      <c r="U338" s="66" t="str">
        <f aca="false">IF(ISBLANK(Q338),"ES",Q338)</f>
        <v>ES</v>
      </c>
      <c r="V338" s="64" t="n">
        <f aca="false">IF(ISBLANK(K338),"2",VLOOKUP(K338,$BG$2:$BH$3,2,FALSE()))</f>
        <v>2</v>
      </c>
      <c r="W338" s="66" t="str">
        <f aca="false">IF(ISBLANK(R338),"Sin observaciones",R338)</f>
        <v>Sin observaciones</v>
      </c>
      <c r="X338" s="64" t="n">
        <f aca="false">IF(ISERROR(VLOOKUP(J338,$BG$2:$BH$3,2,FALSE())),"",VLOOKUP(J338,$BG$2:$BH$3,2,FALSE()))</f>
        <v>1</v>
      </c>
      <c r="Z338" s="67"/>
    </row>
    <row r="339" customFormat="false" ht="39.6" hidden="false" customHeight="false" outlineLevel="0" collapsed="false">
      <c r="A339" s="54" t="s">
        <v>1095</v>
      </c>
      <c r="B339" s="78" t="s">
        <v>139</v>
      </c>
      <c r="C339" s="54" t="s">
        <v>1096</v>
      </c>
      <c r="D339" s="57" t="n">
        <v>1</v>
      </c>
      <c r="E339" s="56" t="n">
        <v>601.88</v>
      </c>
      <c r="F339" s="57" t="n">
        <v>39.38</v>
      </c>
      <c r="G339" s="56" t="n">
        <v>601.88</v>
      </c>
      <c r="H339" s="56" t="n">
        <v>39.38</v>
      </c>
      <c r="I339" s="58" t="n">
        <v>44369</v>
      </c>
      <c r="J339" s="54" t="s">
        <v>128</v>
      </c>
      <c r="K339" s="59" t="s">
        <v>129</v>
      </c>
      <c r="L339" s="60"/>
      <c r="M339" s="61"/>
      <c r="N339" s="61"/>
      <c r="O339" s="56" t="s">
        <v>372</v>
      </c>
      <c r="P339" s="56" t="s">
        <v>373</v>
      </c>
      <c r="Q339" s="60" t="s">
        <v>132</v>
      </c>
      <c r="R339" s="63"/>
      <c r="S339" s="64" t="str">
        <f aca="false">IF(ISBLANK(A339),"",CONCATENATE($BC$5,"-",MID($BC$3,3,2),"-M_",A339))</f>
        <v>PTUR-21-M_52021000001597</v>
      </c>
      <c r="T339" s="65" t="str">
        <f aca="false">IF(ISBLANK(B339),"",VLOOKUP(B339,$BI$2:$BJ$5,2,FALSE()))</f>
        <v>E</v>
      </c>
      <c r="U339" s="66" t="str">
        <f aca="false">IF(ISBLANK(Q339),"ES",Q339)</f>
        <v>ES</v>
      </c>
      <c r="V339" s="64" t="n">
        <f aca="false">IF(ISBLANK(K339),"2",VLOOKUP(K339,$BG$2:$BH$3,2,FALSE()))</f>
        <v>2</v>
      </c>
      <c r="W339" s="66" t="str">
        <f aca="false">IF(ISBLANK(R339),"Sin observaciones",R339)</f>
        <v>Sin observaciones</v>
      </c>
      <c r="X339" s="64" t="n">
        <f aca="false">IF(ISERROR(VLOOKUP(J339,$BG$2:$BH$3,2,FALSE())),"",VLOOKUP(J339,$BG$2:$BH$3,2,FALSE()))</f>
        <v>1</v>
      </c>
      <c r="Z339" s="67"/>
    </row>
    <row r="340" customFormat="false" ht="52.8" hidden="false" customHeight="false" outlineLevel="0" collapsed="false">
      <c r="A340" s="54" t="s">
        <v>1097</v>
      </c>
      <c r="B340" s="78" t="s">
        <v>139</v>
      </c>
      <c r="C340" s="54" t="s">
        <v>1098</v>
      </c>
      <c r="D340" s="57" t="n">
        <v>1</v>
      </c>
      <c r="E340" s="56" t="n">
        <v>414.2</v>
      </c>
      <c r="F340" s="57" t="n">
        <v>27.1</v>
      </c>
      <c r="G340" s="56" t="n">
        <v>414.2</v>
      </c>
      <c r="H340" s="56" t="n">
        <v>27.1</v>
      </c>
      <c r="I340" s="58" t="n">
        <v>44369</v>
      </c>
      <c r="J340" s="54" t="s">
        <v>128</v>
      </c>
      <c r="K340" s="59" t="s">
        <v>129</v>
      </c>
      <c r="L340" s="60"/>
      <c r="M340" s="61"/>
      <c r="N340" s="61"/>
      <c r="O340" s="56" t="s">
        <v>372</v>
      </c>
      <c r="P340" s="56" t="s">
        <v>373</v>
      </c>
      <c r="Q340" s="60" t="s">
        <v>132</v>
      </c>
      <c r="R340" s="63"/>
      <c r="S340" s="64" t="str">
        <f aca="false">IF(ISBLANK(A340),"",CONCATENATE($BC$5,"-",MID($BC$3,3,2),"-M_",A340))</f>
        <v>PTUR-21-M_52021000001598</v>
      </c>
      <c r="T340" s="65" t="str">
        <f aca="false">IF(ISBLANK(B340),"",VLOOKUP(B340,$BI$2:$BJ$5,2,FALSE()))</f>
        <v>E</v>
      </c>
      <c r="U340" s="66" t="str">
        <f aca="false">IF(ISBLANK(Q340),"ES",Q340)</f>
        <v>ES</v>
      </c>
      <c r="V340" s="64" t="n">
        <f aca="false">IF(ISBLANK(K340),"2",VLOOKUP(K340,$BG$2:$BH$3,2,FALSE()))</f>
        <v>2</v>
      </c>
      <c r="W340" s="66" t="str">
        <f aca="false">IF(ISBLANK(R340),"Sin observaciones",R340)</f>
        <v>Sin observaciones</v>
      </c>
      <c r="X340" s="64" t="n">
        <f aca="false">IF(ISERROR(VLOOKUP(J340,$BG$2:$BH$3,2,FALSE())),"",VLOOKUP(J340,$BG$2:$BH$3,2,FALSE()))</f>
        <v>1</v>
      </c>
      <c r="Z340" s="67"/>
    </row>
    <row r="341" customFormat="false" ht="52.8" hidden="false" customHeight="false" outlineLevel="0" collapsed="false">
      <c r="A341" s="54" t="s">
        <v>1099</v>
      </c>
      <c r="B341" s="78" t="s">
        <v>139</v>
      </c>
      <c r="C341" s="54" t="s">
        <v>1100</v>
      </c>
      <c r="D341" s="57" t="n">
        <v>1</v>
      </c>
      <c r="E341" s="56" t="n">
        <v>53.61</v>
      </c>
      <c r="F341" s="57" t="n">
        <v>3.51</v>
      </c>
      <c r="G341" s="56" t="n">
        <v>53.61</v>
      </c>
      <c r="H341" s="56" t="n">
        <v>3.51</v>
      </c>
      <c r="I341" s="58" t="n">
        <v>44369</v>
      </c>
      <c r="J341" s="54" t="s">
        <v>128</v>
      </c>
      <c r="K341" s="59" t="s">
        <v>129</v>
      </c>
      <c r="L341" s="60"/>
      <c r="M341" s="61"/>
      <c r="N341" s="61"/>
      <c r="O341" s="56" t="s">
        <v>372</v>
      </c>
      <c r="P341" s="56" t="s">
        <v>373</v>
      </c>
      <c r="Q341" s="60" t="s">
        <v>132</v>
      </c>
      <c r="R341" s="63"/>
      <c r="S341" s="64" t="str">
        <f aca="false">IF(ISBLANK(A341),"",CONCATENATE($BC$5,"-",MID($BC$3,3,2),"-M_",A341))</f>
        <v>PTUR-21-M_52021000001599</v>
      </c>
      <c r="T341" s="65" t="str">
        <f aca="false">IF(ISBLANK(B341),"",VLOOKUP(B341,$BI$2:$BJ$5,2,FALSE()))</f>
        <v>E</v>
      </c>
      <c r="U341" s="66" t="str">
        <f aca="false">IF(ISBLANK(Q341),"ES",Q341)</f>
        <v>ES</v>
      </c>
      <c r="V341" s="64" t="n">
        <f aca="false">IF(ISBLANK(K341),"2",VLOOKUP(K341,$BG$2:$BH$3,2,FALSE()))</f>
        <v>2</v>
      </c>
      <c r="W341" s="66" t="str">
        <f aca="false">IF(ISBLANK(R341),"Sin observaciones",R341)</f>
        <v>Sin observaciones</v>
      </c>
      <c r="X341" s="64" t="n">
        <f aca="false">IF(ISERROR(VLOOKUP(J341,$BG$2:$BH$3,2,FALSE())),"",VLOOKUP(J341,$BG$2:$BH$3,2,FALSE()))</f>
        <v>1</v>
      </c>
      <c r="Z341" s="67"/>
    </row>
    <row r="342" customFormat="false" ht="17.4" hidden="false" customHeight="false" outlineLevel="0" collapsed="false">
      <c r="A342" s="54" t="s">
        <v>1101</v>
      </c>
      <c r="B342" s="78" t="s">
        <v>139</v>
      </c>
      <c r="C342" s="54" t="s">
        <v>1102</v>
      </c>
      <c r="D342" s="57" t="n">
        <v>0.03</v>
      </c>
      <c r="E342" s="56" t="n">
        <v>12000</v>
      </c>
      <c r="F342" s="57" t="n">
        <v>785.05</v>
      </c>
      <c r="G342" s="56" t="n">
        <v>12000</v>
      </c>
      <c r="H342" s="56" t="n">
        <v>785.05</v>
      </c>
      <c r="I342" s="58" t="n">
        <v>44369</v>
      </c>
      <c r="J342" s="54" t="s">
        <v>128</v>
      </c>
      <c r="K342" s="59" t="s">
        <v>129</v>
      </c>
      <c r="L342" s="60"/>
      <c r="M342" s="61"/>
      <c r="N342" s="61"/>
      <c r="O342" s="56" t="s">
        <v>1103</v>
      </c>
      <c r="P342" s="56" t="s">
        <v>1104</v>
      </c>
      <c r="Q342" s="60" t="s">
        <v>132</v>
      </c>
      <c r="R342" s="63"/>
      <c r="S342" s="64" t="str">
        <f aca="false">IF(ISBLANK(A342),"",CONCATENATE($BC$5,"-",MID($BC$3,3,2),"-M_",A342))</f>
        <v>PTUR-21-M_52021000002131</v>
      </c>
      <c r="T342" s="65" t="str">
        <f aca="false">IF(ISBLANK(B342),"",VLOOKUP(B342,$BI$2:$BJ$5,2,FALSE()))</f>
        <v>E</v>
      </c>
      <c r="U342" s="66" t="str">
        <f aca="false">IF(ISBLANK(Q342),"ES",Q342)</f>
        <v>ES</v>
      </c>
      <c r="V342" s="64" t="n">
        <f aca="false">IF(ISBLANK(K342),"2",VLOOKUP(K342,$BG$2:$BH$3,2,FALSE()))</f>
        <v>2</v>
      </c>
      <c r="W342" s="66" t="str">
        <f aca="false">IF(ISBLANK(R342),"Sin observaciones",R342)</f>
        <v>Sin observaciones</v>
      </c>
      <c r="X342" s="64" t="n">
        <f aca="false">IF(ISERROR(VLOOKUP(J342,$BG$2:$BH$3,2,FALSE())),"",VLOOKUP(J342,$BG$2:$BH$3,2,FALSE()))</f>
        <v>1</v>
      </c>
      <c r="Z342" s="67"/>
    </row>
    <row r="343" customFormat="false" ht="79.2" hidden="false" customHeight="false" outlineLevel="0" collapsed="false">
      <c r="A343" s="54" t="s">
        <v>1105</v>
      </c>
      <c r="B343" s="78" t="s">
        <v>139</v>
      </c>
      <c r="C343" s="54" t="s">
        <v>1106</v>
      </c>
      <c r="D343" s="57" t="n">
        <v>12</v>
      </c>
      <c r="E343" s="56" t="n">
        <v>877.85</v>
      </c>
      <c r="F343" s="57" t="n">
        <v>0</v>
      </c>
      <c r="G343" s="56" t="n">
        <v>877.85</v>
      </c>
      <c r="H343" s="56" t="n">
        <v>0</v>
      </c>
      <c r="I343" s="58" t="n">
        <v>44316</v>
      </c>
      <c r="J343" s="54" t="s">
        <v>128</v>
      </c>
      <c r="K343" s="59" t="s">
        <v>129</v>
      </c>
      <c r="L343" s="60"/>
      <c r="M343" s="61"/>
      <c r="N343" s="61"/>
      <c r="O343" s="56" t="s">
        <v>1107</v>
      </c>
      <c r="P343" s="56" t="s">
        <v>1108</v>
      </c>
      <c r="Q343" s="60" t="s">
        <v>132</v>
      </c>
      <c r="R343" s="63"/>
      <c r="S343" s="64" t="str">
        <f aca="false">IF(ISBLANK(A343),"",CONCATENATE($BC$5,"-",MID($BC$3,3,2),"-M_",A343))</f>
        <v>PTUR-21-M_52021000001410</v>
      </c>
      <c r="T343" s="65" t="str">
        <f aca="false">IF(ISBLANK(B343),"",VLOOKUP(B343,$BI$2:$BJ$5,2,FALSE()))</f>
        <v>E</v>
      </c>
      <c r="U343" s="66" t="str">
        <f aca="false">IF(ISBLANK(Q343),"ES",Q343)</f>
        <v>ES</v>
      </c>
      <c r="V343" s="64" t="n">
        <f aca="false">IF(ISBLANK(K343),"2",VLOOKUP(K343,$BG$2:$BH$3,2,FALSE()))</f>
        <v>2</v>
      </c>
      <c r="W343" s="66" t="str">
        <f aca="false">IF(ISBLANK(R343),"Sin observaciones",R343)</f>
        <v>Sin observaciones</v>
      </c>
      <c r="X343" s="64" t="n">
        <f aca="false">IF(ISERROR(VLOOKUP(J343,$BG$2:$BH$3,2,FALSE())),"",VLOOKUP(J343,$BG$2:$BH$3,2,FALSE()))</f>
        <v>1</v>
      </c>
      <c r="Z343" s="67"/>
    </row>
    <row r="344" customFormat="false" ht="66" hidden="false" customHeight="false" outlineLevel="0" collapsed="false">
      <c r="A344" s="54" t="s">
        <v>1109</v>
      </c>
      <c r="B344" s="78" t="s">
        <v>139</v>
      </c>
      <c r="C344" s="54" t="s">
        <v>1110</v>
      </c>
      <c r="D344" s="57" t="n">
        <v>12</v>
      </c>
      <c r="E344" s="56" t="n">
        <v>1430.09</v>
      </c>
      <c r="F344" s="57" t="n">
        <v>0</v>
      </c>
      <c r="G344" s="56" t="n">
        <v>1430.09</v>
      </c>
      <c r="H344" s="56" t="n">
        <v>0</v>
      </c>
      <c r="I344" s="58" t="n">
        <v>44340</v>
      </c>
      <c r="J344" s="54" t="s">
        <v>128</v>
      </c>
      <c r="K344" s="59" t="s">
        <v>129</v>
      </c>
      <c r="L344" s="60"/>
      <c r="M344" s="61"/>
      <c r="N344" s="61"/>
      <c r="O344" s="56" t="s">
        <v>1107</v>
      </c>
      <c r="P344" s="56" t="s">
        <v>1108</v>
      </c>
      <c r="Q344" s="60" t="s">
        <v>132</v>
      </c>
      <c r="R344" s="63"/>
      <c r="S344" s="64" t="str">
        <f aca="false">IF(ISBLANK(A344),"",CONCATENATE($BC$5,"-",MID($BC$3,3,2),"-M_",A344))</f>
        <v>PTUR-21-M_52021000001632</v>
      </c>
      <c r="T344" s="65" t="str">
        <f aca="false">IF(ISBLANK(B344),"",VLOOKUP(B344,$BI$2:$BJ$5,2,FALSE()))</f>
        <v>E</v>
      </c>
      <c r="U344" s="66" t="str">
        <f aca="false">IF(ISBLANK(Q344),"ES",Q344)</f>
        <v>ES</v>
      </c>
      <c r="V344" s="64" t="n">
        <f aca="false">IF(ISBLANK(K344),"2",VLOOKUP(K344,$BG$2:$BH$3,2,FALSE()))</f>
        <v>2</v>
      </c>
      <c r="W344" s="66" t="str">
        <f aca="false">IF(ISBLANK(R344),"Sin observaciones",R344)</f>
        <v>Sin observaciones</v>
      </c>
      <c r="X344" s="64" t="n">
        <f aca="false">IF(ISERROR(VLOOKUP(J344,$BG$2:$BH$3,2,FALSE())),"",VLOOKUP(J344,$BG$2:$BH$3,2,FALSE()))</f>
        <v>1</v>
      </c>
      <c r="Z344" s="67"/>
    </row>
    <row r="345" customFormat="false" ht="26.4" hidden="false" customHeight="false" outlineLevel="0" collapsed="false">
      <c r="A345" s="54" t="s">
        <v>1111</v>
      </c>
      <c r="B345" s="78" t="s">
        <v>139</v>
      </c>
      <c r="C345" s="54" t="s">
        <v>1112</v>
      </c>
      <c r="D345" s="57" t="n">
        <v>0.03</v>
      </c>
      <c r="E345" s="56" t="n">
        <v>2800</v>
      </c>
      <c r="F345" s="57" t="n">
        <v>0</v>
      </c>
      <c r="G345" s="56" t="n">
        <v>2800</v>
      </c>
      <c r="H345" s="56" t="n">
        <v>0</v>
      </c>
      <c r="I345" s="58" t="n">
        <v>44316</v>
      </c>
      <c r="J345" s="54" t="s">
        <v>128</v>
      </c>
      <c r="K345" s="59" t="s">
        <v>129</v>
      </c>
      <c r="L345" s="60"/>
      <c r="M345" s="61"/>
      <c r="N345" s="61"/>
      <c r="O345" s="56" t="s">
        <v>376</v>
      </c>
      <c r="P345" s="56" t="s">
        <v>377</v>
      </c>
      <c r="Q345" s="60" t="s">
        <v>132</v>
      </c>
      <c r="R345" s="63"/>
      <c r="S345" s="64" t="str">
        <f aca="false">IF(ISBLANK(A345),"",CONCATENATE($BC$5,"-",MID($BC$3,3,2),"-M_",A345))</f>
        <v>PTUR-21-M_52021000001428</v>
      </c>
      <c r="T345" s="65" t="str">
        <f aca="false">IF(ISBLANK(B345),"",VLOOKUP(B345,$BI$2:$BJ$5,2,FALSE()))</f>
        <v>E</v>
      </c>
      <c r="U345" s="66" t="str">
        <f aca="false">IF(ISBLANK(Q345),"ES",Q345)</f>
        <v>ES</v>
      </c>
      <c r="V345" s="64" t="n">
        <f aca="false">IF(ISBLANK(K345),"2",VLOOKUP(K345,$BG$2:$BH$3,2,FALSE()))</f>
        <v>2</v>
      </c>
      <c r="W345" s="66" t="str">
        <f aca="false">IF(ISBLANK(R345),"Sin observaciones",R345)</f>
        <v>Sin observaciones</v>
      </c>
      <c r="X345" s="64" t="n">
        <f aca="false">IF(ISERROR(VLOOKUP(J345,$BG$2:$BH$3,2,FALSE())),"",VLOOKUP(J345,$BG$2:$BH$3,2,FALSE()))</f>
        <v>1</v>
      </c>
      <c r="Z345" s="67"/>
    </row>
    <row r="346" customFormat="false" ht="52.8" hidden="false" customHeight="false" outlineLevel="0" collapsed="false">
      <c r="A346" s="54" t="s">
        <v>1113</v>
      </c>
      <c r="B346" s="78" t="s">
        <v>139</v>
      </c>
      <c r="C346" s="54" t="s">
        <v>1114</v>
      </c>
      <c r="D346" s="57" t="n">
        <v>0.03</v>
      </c>
      <c r="E346" s="56" t="n">
        <v>71.99</v>
      </c>
      <c r="F346" s="57" t="n">
        <v>4.71</v>
      </c>
      <c r="G346" s="56" t="n">
        <v>71.99</v>
      </c>
      <c r="H346" s="56" t="n">
        <v>4.71</v>
      </c>
      <c r="I346" s="58" t="n">
        <v>44316</v>
      </c>
      <c r="J346" s="54" t="s">
        <v>128</v>
      </c>
      <c r="K346" s="59" t="s">
        <v>129</v>
      </c>
      <c r="L346" s="60"/>
      <c r="M346" s="61"/>
      <c r="N346" s="61"/>
      <c r="O346" s="56" t="s">
        <v>1115</v>
      </c>
      <c r="P346" s="56" t="s">
        <v>1116</v>
      </c>
      <c r="Q346" s="60" t="s">
        <v>132</v>
      </c>
      <c r="R346" s="63"/>
      <c r="S346" s="64" t="str">
        <f aca="false">IF(ISBLANK(A346),"",CONCATENATE($BC$5,"-",MID($BC$3,3,2),"-M_",A346))</f>
        <v>PTUR-21-M_52021000001443</v>
      </c>
      <c r="T346" s="65" t="str">
        <f aca="false">IF(ISBLANK(B346),"",VLOOKUP(B346,$BI$2:$BJ$5,2,FALSE()))</f>
        <v>E</v>
      </c>
      <c r="U346" s="66" t="str">
        <f aca="false">IF(ISBLANK(Q346),"ES",Q346)</f>
        <v>ES</v>
      </c>
      <c r="V346" s="64" t="n">
        <f aca="false">IF(ISBLANK(K346),"2",VLOOKUP(K346,$BG$2:$BH$3,2,FALSE()))</f>
        <v>2</v>
      </c>
      <c r="W346" s="66" t="str">
        <f aca="false">IF(ISBLANK(R346),"Sin observaciones",R346)</f>
        <v>Sin observaciones</v>
      </c>
      <c r="X346" s="64" t="n">
        <f aca="false">IF(ISERROR(VLOOKUP(J346,$BG$2:$BH$3,2,FALSE())),"",VLOOKUP(J346,$BG$2:$BH$3,2,FALSE()))</f>
        <v>1</v>
      </c>
      <c r="Z346" s="67"/>
    </row>
    <row r="347" customFormat="false" ht="39.6" hidden="false" customHeight="false" outlineLevel="0" collapsed="false">
      <c r="A347" s="54" t="s">
        <v>1117</v>
      </c>
      <c r="B347" s="78" t="s">
        <v>139</v>
      </c>
      <c r="C347" s="54" t="s">
        <v>379</v>
      </c>
      <c r="D347" s="57" t="n">
        <v>0.03</v>
      </c>
      <c r="E347" s="56" t="n">
        <v>4200</v>
      </c>
      <c r="F347" s="57" t="n">
        <v>0</v>
      </c>
      <c r="G347" s="56" t="n">
        <v>4200</v>
      </c>
      <c r="H347" s="56" t="n">
        <v>0</v>
      </c>
      <c r="I347" s="58" t="n">
        <v>44307</v>
      </c>
      <c r="J347" s="54" t="s">
        <v>128</v>
      </c>
      <c r="K347" s="59" t="s">
        <v>129</v>
      </c>
      <c r="L347" s="60"/>
      <c r="M347" s="61"/>
      <c r="N347" s="61"/>
      <c r="O347" s="56" t="s">
        <v>380</v>
      </c>
      <c r="P347" s="56" t="s">
        <v>381</v>
      </c>
      <c r="Q347" s="60" t="s">
        <v>132</v>
      </c>
      <c r="R347" s="63"/>
      <c r="S347" s="64" t="str">
        <f aca="false">IF(ISBLANK(A347),"",CONCATENATE($BC$5,"-",MID($BC$3,3,2),"-M_",A347))</f>
        <v>PTUR-21-M_52021000001250</v>
      </c>
      <c r="T347" s="65" t="str">
        <f aca="false">IF(ISBLANK(B347),"",VLOOKUP(B347,$BI$2:$BJ$5,2,FALSE()))</f>
        <v>E</v>
      </c>
      <c r="U347" s="66" t="str">
        <f aca="false">IF(ISBLANK(Q347),"ES",Q347)</f>
        <v>ES</v>
      </c>
      <c r="V347" s="64" t="n">
        <f aca="false">IF(ISBLANK(K347),"2",VLOOKUP(K347,$BG$2:$BH$3,2,FALSE()))</f>
        <v>2</v>
      </c>
      <c r="W347" s="66" t="str">
        <f aca="false">IF(ISBLANK(R347),"Sin observaciones",R347)</f>
        <v>Sin observaciones</v>
      </c>
      <c r="X347" s="64" t="n">
        <f aca="false">IF(ISERROR(VLOOKUP(J347,$BG$2:$BH$3,2,FALSE())),"",VLOOKUP(J347,$BG$2:$BH$3,2,FALSE()))</f>
        <v>1</v>
      </c>
      <c r="Z347" s="67"/>
    </row>
    <row r="348" customFormat="false" ht="66" hidden="false" customHeight="false" outlineLevel="0" collapsed="false">
      <c r="A348" s="54" t="s">
        <v>1118</v>
      </c>
      <c r="B348" s="78" t="s">
        <v>139</v>
      </c>
      <c r="C348" s="54" t="s">
        <v>383</v>
      </c>
      <c r="D348" s="57" t="n">
        <v>0.03</v>
      </c>
      <c r="E348" s="56" t="n">
        <v>1087</v>
      </c>
      <c r="F348" s="57" t="n">
        <v>0</v>
      </c>
      <c r="G348" s="56" t="n">
        <v>1087</v>
      </c>
      <c r="H348" s="56" t="n">
        <v>0</v>
      </c>
      <c r="I348" s="58" t="n">
        <v>44298</v>
      </c>
      <c r="J348" s="54" t="s">
        <v>128</v>
      </c>
      <c r="K348" s="59" t="s">
        <v>129</v>
      </c>
      <c r="L348" s="60"/>
      <c r="M348" s="61"/>
      <c r="N348" s="61"/>
      <c r="O348" s="56" t="s">
        <v>384</v>
      </c>
      <c r="P348" s="56" t="s">
        <v>385</v>
      </c>
      <c r="Q348" s="60" t="s">
        <v>132</v>
      </c>
      <c r="R348" s="63"/>
      <c r="S348" s="64" t="str">
        <f aca="false">IF(ISBLANK(A348),"",CONCATENATE($BC$5,"-",MID($BC$3,3,2),"-M_",A348))</f>
        <v>PTUR-21-M_52021000001054</v>
      </c>
      <c r="T348" s="65" t="str">
        <f aca="false">IF(ISBLANK(B348),"",VLOOKUP(B348,$BI$2:$BJ$5,2,FALSE()))</f>
        <v>E</v>
      </c>
      <c r="U348" s="66" t="str">
        <f aca="false">IF(ISBLANK(Q348),"ES",Q348)</f>
        <v>ES</v>
      </c>
      <c r="V348" s="64" t="n">
        <f aca="false">IF(ISBLANK(K348),"2",VLOOKUP(K348,$BG$2:$BH$3,2,FALSE()))</f>
        <v>2</v>
      </c>
      <c r="W348" s="66" t="str">
        <f aca="false">IF(ISBLANK(R348),"Sin observaciones",R348)</f>
        <v>Sin observaciones</v>
      </c>
      <c r="X348" s="64" t="n">
        <f aca="false">IF(ISERROR(VLOOKUP(J348,$BG$2:$BH$3,2,FALSE())),"",VLOOKUP(J348,$BG$2:$BH$3,2,FALSE()))</f>
        <v>1</v>
      </c>
      <c r="Z348" s="67"/>
    </row>
    <row r="349" customFormat="false" ht="66" hidden="false" customHeight="false" outlineLevel="0" collapsed="false">
      <c r="A349" s="54" t="s">
        <v>1119</v>
      </c>
      <c r="B349" s="78" t="s">
        <v>139</v>
      </c>
      <c r="C349" s="54" t="s">
        <v>383</v>
      </c>
      <c r="D349" s="57" t="n">
        <v>0.03</v>
      </c>
      <c r="E349" s="56" t="n">
        <v>1087</v>
      </c>
      <c r="F349" s="57" t="n">
        <v>0</v>
      </c>
      <c r="G349" s="56" t="n">
        <v>1087</v>
      </c>
      <c r="H349" s="56" t="n">
        <v>0</v>
      </c>
      <c r="I349" s="58" t="n">
        <v>44298</v>
      </c>
      <c r="J349" s="54" t="s">
        <v>128</v>
      </c>
      <c r="K349" s="59" t="s">
        <v>129</v>
      </c>
      <c r="L349" s="60"/>
      <c r="M349" s="61"/>
      <c r="N349" s="61"/>
      <c r="O349" s="56" t="s">
        <v>384</v>
      </c>
      <c r="P349" s="56" t="s">
        <v>385</v>
      </c>
      <c r="Q349" s="60" t="s">
        <v>132</v>
      </c>
      <c r="R349" s="63"/>
      <c r="S349" s="64" t="str">
        <f aca="false">IF(ISBLANK(A349),"",CONCATENATE($BC$5,"-",MID($BC$3,3,2),"-M_",A349))</f>
        <v>PTUR-21-M_52021000001055</v>
      </c>
      <c r="T349" s="65" t="str">
        <f aca="false">IF(ISBLANK(B349),"",VLOOKUP(B349,$BI$2:$BJ$5,2,FALSE()))</f>
        <v>E</v>
      </c>
      <c r="U349" s="66" t="str">
        <f aca="false">IF(ISBLANK(Q349),"ES",Q349)</f>
        <v>ES</v>
      </c>
      <c r="V349" s="64" t="n">
        <f aca="false">IF(ISBLANK(K349),"2",VLOOKUP(K349,$BG$2:$BH$3,2,FALSE()))</f>
        <v>2</v>
      </c>
      <c r="W349" s="66" t="str">
        <f aca="false">IF(ISBLANK(R349),"Sin observaciones",R349)</f>
        <v>Sin observaciones</v>
      </c>
      <c r="X349" s="64" t="n">
        <f aca="false">IF(ISERROR(VLOOKUP(J349,$BG$2:$BH$3,2,FALSE())),"",VLOOKUP(J349,$BG$2:$BH$3,2,FALSE()))</f>
        <v>1</v>
      </c>
      <c r="Z349" s="67"/>
    </row>
    <row r="350" customFormat="false" ht="52.8" hidden="false" customHeight="false" outlineLevel="0" collapsed="false">
      <c r="A350" s="54" t="s">
        <v>1120</v>
      </c>
      <c r="B350" s="78" t="s">
        <v>139</v>
      </c>
      <c r="C350" s="54" t="s">
        <v>1121</v>
      </c>
      <c r="D350" s="57" t="n">
        <v>0.03</v>
      </c>
      <c r="E350" s="56" t="n">
        <v>1086</v>
      </c>
      <c r="F350" s="57" t="n">
        <v>0</v>
      </c>
      <c r="G350" s="56" t="n">
        <v>1086</v>
      </c>
      <c r="H350" s="56" t="n">
        <v>0</v>
      </c>
      <c r="I350" s="58" t="n">
        <v>44316</v>
      </c>
      <c r="J350" s="54" t="s">
        <v>128</v>
      </c>
      <c r="K350" s="59" t="s">
        <v>129</v>
      </c>
      <c r="L350" s="60"/>
      <c r="M350" s="61"/>
      <c r="N350" s="61"/>
      <c r="O350" s="56" t="s">
        <v>384</v>
      </c>
      <c r="P350" s="56" t="s">
        <v>385</v>
      </c>
      <c r="Q350" s="60" t="s">
        <v>132</v>
      </c>
      <c r="R350" s="63"/>
      <c r="S350" s="64" t="str">
        <f aca="false">IF(ISBLANK(A350),"",CONCATENATE($BC$5,"-",MID($BC$3,3,2),"-M_",A350))</f>
        <v>PTUR-21-M_52021000001379</v>
      </c>
      <c r="T350" s="65" t="str">
        <f aca="false">IF(ISBLANK(B350),"",VLOOKUP(B350,$BI$2:$BJ$5,2,FALSE()))</f>
        <v>E</v>
      </c>
      <c r="U350" s="66" t="str">
        <f aca="false">IF(ISBLANK(Q350),"ES",Q350)</f>
        <v>ES</v>
      </c>
      <c r="V350" s="64" t="n">
        <f aca="false">IF(ISBLANK(K350),"2",VLOOKUP(K350,$BG$2:$BH$3,2,FALSE()))</f>
        <v>2</v>
      </c>
      <c r="W350" s="66" t="str">
        <f aca="false">IF(ISBLANK(R350),"Sin observaciones",R350)</f>
        <v>Sin observaciones</v>
      </c>
      <c r="X350" s="64" t="n">
        <f aca="false">IF(ISERROR(VLOOKUP(J350,$BG$2:$BH$3,2,FALSE())),"",VLOOKUP(J350,$BG$2:$BH$3,2,FALSE()))</f>
        <v>1</v>
      </c>
      <c r="Z350" s="67"/>
    </row>
    <row r="351" customFormat="false" ht="79.2" hidden="false" customHeight="false" outlineLevel="0" collapsed="false">
      <c r="A351" s="54" t="s">
        <v>1122</v>
      </c>
      <c r="B351" s="78" t="s">
        <v>139</v>
      </c>
      <c r="C351" s="54" t="s">
        <v>1123</v>
      </c>
      <c r="D351" s="57" t="n">
        <v>1</v>
      </c>
      <c r="E351" s="56" t="n">
        <v>3213</v>
      </c>
      <c r="F351" s="57" t="n">
        <v>210.2</v>
      </c>
      <c r="G351" s="56" t="n">
        <v>3213</v>
      </c>
      <c r="H351" s="56" t="n">
        <v>210.2</v>
      </c>
      <c r="I351" s="58" t="n">
        <v>44372</v>
      </c>
      <c r="J351" s="54" t="s">
        <v>128</v>
      </c>
      <c r="K351" s="59" t="s">
        <v>129</v>
      </c>
      <c r="L351" s="60"/>
      <c r="M351" s="61"/>
      <c r="N351" s="61"/>
      <c r="O351" s="56" t="s">
        <v>1124</v>
      </c>
      <c r="P351" s="56" t="s">
        <v>1125</v>
      </c>
      <c r="Q351" s="60" t="s">
        <v>132</v>
      </c>
      <c r="R351" s="63"/>
      <c r="S351" s="64" t="str">
        <f aca="false">IF(ISBLANK(A351),"",CONCATENATE($BC$5,"-",MID($BC$3,3,2),"-M_",A351))</f>
        <v>PTUR-21-M_52021000002307</v>
      </c>
      <c r="T351" s="65" t="str">
        <f aca="false">IF(ISBLANK(B351),"",VLOOKUP(B351,$BI$2:$BJ$5,2,FALSE()))</f>
        <v>E</v>
      </c>
      <c r="U351" s="66" t="str">
        <f aca="false">IF(ISBLANK(Q351),"ES",Q351)</f>
        <v>ES</v>
      </c>
      <c r="V351" s="64" t="n">
        <f aca="false">IF(ISBLANK(K351),"2",VLOOKUP(K351,$BG$2:$BH$3,2,FALSE()))</f>
        <v>2</v>
      </c>
      <c r="W351" s="66" t="str">
        <f aca="false">IF(ISBLANK(R351),"Sin observaciones",R351)</f>
        <v>Sin observaciones</v>
      </c>
      <c r="X351" s="64" t="n">
        <f aca="false">IF(ISERROR(VLOOKUP(J351,$BG$2:$BH$3,2,FALSE())),"",VLOOKUP(J351,$BG$2:$BH$3,2,FALSE()))</f>
        <v>1</v>
      </c>
      <c r="Z351" s="67"/>
    </row>
    <row r="352" customFormat="false" ht="26.4" hidden="false" customHeight="false" outlineLevel="0" collapsed="false">
      <c r="A352" s="54" t="s">
        <v>1126</v>
      </c>
      <c r="B352" s="78" t="s">
        <v>793</v>
      </c>
      <c r="C352" s="54" t="s">
        <v>397</v>
      </c>
      <c r="D352" s="57" t="n">
        <v>1</v>
      </c>
      <c r="E352" s="56" t="n">
        <v>62.65</v>
      </c>
      <c r="F352" s="57" t="n">
        <v>4.1</v>
      </c>
      <c r="G352" s="56" t="n">
        <v>62.65</v>
      </c>
      <c r="H352" s="56" t="n">
        <v>4.1</v>
      </c>
      <c r="I352" s="58" t="n">
        <v>44307</v>
      </c>
      <c r="J352" s="54" t="s">
        <v>128</v>
      </c>
      <c r="K352" s="59" t="s">
        <v>129</v>
      </c>
      <c r="L352" s="60"/>
      <c r="M352" s="61"/>
      <c r="N352" s="61"/>
      <c r="O352" s="56" t="s">
        <v>389</v>
      </c>
      <c r="P352" s="56" t="s">
        <v>390</v>
      </c>
      <c r="Q352" s="60" t="s">
        <v>132</v>
      </c>
      <c r="R352" s="63"/>
      <c r="S352" s="64" t="str">
        <f aca="false">IF(ISBLANK(A352),"",CONCATENATE($BC$5,"-",MID($BC$3,3,2),"-M_",A352))</f>
        <v>PTUR-21-M_52021000001251</v>
      </c>
      <c r="T352" s="65" t="str">
        <f aca="false">IF(ISBLANK(B352),"",VLOOKUP(B352,$BI$2:$BJ$5,2,FALSE()))</f>
        <v>C</v>
      </c>
      <c r="U352" s="66" t="str">
        <f aca="false">IF(ISBLANK(Q352),"ES",Q352)</f>
        <v>ES</v>
      </c>
      <c r="V352" s="64" t="n">
        <f aca="false">IF(ISBLANK(K352),"2",VLOOKUP(K352,$BG$2:$BH$3,2,FALSE()))</f>
        <v>2</v>
      </c>
      <c r="W352" s="66" t="str">
        <f aca="false">IF(ISBLANK(R352),"Sin observaciones",R352)</f>
        <v>Sin observaciones</v>
      </c>
      <c r="X352" s="64" t="n">
        <f aca="false">IF(ISERROR(VLOOKUP(J352,$BG$2:$BH$3,2,FALSE())),"",VLOOKUP(J352,$BG$2:$BH$3,2,FALSE()))</f>
        <v>1</v>
      </c>
      <c r="Z352" s="67"/>
    </row>
    <row r="353" customFormat="false" ht="132" hidden="false" customHeight="false" outlineLevel="0" collapsed="false">
      <c r="A353" s="54" t="s">
        <v>1127</v>
      </c>
      <c r="B353" s="78" t="s">
        <v>793</v>
      </c>
      <c r="C353" s="54" t="s">
        <v>399</v>
      </c>
      <c r="D353" s="57" t="n">
        <v>1</v>
      </c>
      <c r="E353" s="56" t="n">
        <v>190.82</v>
      </c>
      <c r="F353" s="57" t="n">
        <v>12.48</v>
      </c>
      <c r="G353" s="56" t="n">
        <v>190.82</v>
      </c>
      <c r="H353" s="56" t="n">
        <v>12.48</v>
      </c>
      <c r="I353" s="58" t="n">
        <v>44316</v>
      </c>
      <c r="J353" s="54" t="s">
        <v>128</v>
      </c>
      <c r="K353" s="59" t="s">
        <v>129</v>
      </c>
      <c r="L353" s="60"/>
      <c r="M353" s="61"/>
      <c r="N353" s="61"/>
      <c r="O353" s="56" t="s">
        <v>389</v>
      </c>
      <c r="P353" s="56" t="s">
        <v>390</v>
      </c>
      <c r="Q353" s="60" t="s">
        <v>132</v>
      </c>
      <c r="R353" s="63"/>
      <c r="S353" s="64" t="str">
        <f aca="false">IF(ISBLANK(A353),"",CONCATENATE($BC$5,"-",MID($BC$3,3,2),"-M_",A353))</f>
        <v>PTUR-21-M_52021000001380</v>
      </c>
      <c r="T353" s="65" t="str">
        <f aca="false">IF(ISBLANK(B353),"",VLOOKUP(B353,$BI$2:$BJ$5,2,FALSE()))</f>
        <v>C</v>
      </c>
      <c r="U353" s="66" t="str">
        <f aca="false">IF(ISBLANK(Q353),"ES",Q353)</f>
        <v>ES</v>
      </c>
      <c r="V353" s="64" t="n">
        <f aca="false">IF(ISBLANK(K353),"2",VLOOKUP(K353,$BG$2:$BH$3,2,FALSE()))</f>
        <v>2</v>
      </c>
      <c r="W353" s="66" t="str">
        <f aca="false">IF(ISBLANK(R353),"Sin observaciones",R353)</f>
        <v>Sin observaciones</v>
      </c>
      <c r="X353" s="64" t="n">
        <f aca="false">IF(ISERROR(VLOOKUP(J353,$BG$2:$BH$3,2,FALSE())),"",VLOOKUP(J353,$BG$2:$BH$3,2,FALSE()))</f>
        <v>1</v>
      </c>
      <c r="Z353" s="67"/>
    </row>
    <row r="354" customFormat="false" ht="26.4" hidden="false" customHeight="false" outlineLevel="0" collapsed="false">
      <c r="A354" s="54" t="s">
        <v>1128</v>
      </c>
      <c r="B354" s="78" t="s">
        <v>793</v>
      </c>
      <c r="C354" s="54" t="s">
        <v>397</v>
      </c>
      <c r="D354" s="57" t="n">
        <v>1</v>
      </c>
      <c r="E354" s="56" t="n">
        <v>70.48</v>
      </c>
      <c r="F354" s="57" t="n">
        <v>4.61</v>
      </c>
      <c r="G354" s="56" t="n">
        <v>70.48</v>
      </c>
      <c r="H354" s="56" t="n">
        <v>4.61</v>
      </c>
      <c r="I354" s="58" t="n">
        <v>44340</v>
      </c>
      <c r="J354" s="54" t="s">
        <v>128</v>
      </c>
      <c r="K354" s="59" t="s">
        <v>129</v>
      </c>
      <c r="L354" s="60"/>
      <c r="M354" s="61"/>
      <c r="N354" s="61"/>
      <c r="O354" s="56" t="s">
        <v>389</v>
      </c>
      <c r="P354" s="56" t="s">
        <v>390</v>
      </c>
      <c r="Q354" s="60" t="s">
        <v>132</v>
      </c>
      <c r="R354" s="63"/>
      <c r="S354" s="64" t="str">
        <f aca="false">IF(ISBLANK(A354),"",CONCATENATE($BC$5,"-",MID($BC$3,3,2),"-M_",A354))</f>
        <v>PTUR-21-M_52021000001647</v>
      </c>
      <c r="T354" s="65" t="str">
        <f aca="false">IF(ISBLANK(B354),"",VLOOKUP(B354,$BI$2:$BJ$5,2,FALSE()))</f>
        <v>C</v>
      </c>
      <c r="U354" s="66" t="str">
        <f aca="false">IF(ISBLANK(Q354),"ES",Q354)</f>
        <v>ES</v>
      </c>
      <c r="V354" s="64" t="n">
        <f aca="false">IF(ISBLANK(K354),"2",VLOOKUP(K354,$BG$2:$BH$3,2,FALSE()))</f>
        <v>2</v>
      </c>
      <c r="W354" s="66" t="str">
        <f aca="false">IF(ISBLANK(R354),"Sin observaciones",R354)</f>
        <v>Sin observaciones</v>
      </c>
      <c r="X354" s="64" t="n">
        <f aca="false">IF(ISERROR(VLOOKUP(J354,$BG$2:$BH$3,2,FALSE())),"",VLOOKUP(J354,$BG$2:$BH$3,2,FALSE()))</f>
        <v>1</v>
      </c>
      <c r="Z354" s="67"/>
    </row>
    <row r="355" customFormat="false" ht="132" hidden="false" customHeight="false" outlineLevel="0" collapsed="false">
      <c r="A355" s="54" t="s">
        <v>1129</v>
      </c>
      <c r="B355" s="78" t="s">
        <v>793</v>
      </c>
      <c r="C355" s="54" t="s">
        <v>399</v>
      </c>
      <c r="D355" s="57" t="n">
        <v>1</v>
      </c>
      <c r="E355" s="56" t="n">
        <v>190.82</v>
      </c>
      <c r="F355" s="57" t="n">
        <v>12.48</v>
      </c>
      <c r="G355" s="56" t="n">
        <v>190.82</v>
      </c>
      <c r="H355" s="56" t="n">
        <v>12.48</v>
      </c>
      <c r="I355" s="58" t="n">
        <v>44340</v>
      </c>
      <c r="J355" s="54" t="s">
        <v>128</v>
      </c>
      <c r="K355" s="59" t="s">
        <v>129</v>
      </c>
      <c r="L355" s="60"/>
      <c r="M355" s="61"/>
      <c r="N355" s="61"/>
      <c r="O355" s="56" t="s">
        <v>389</v>
      </c>
      <c r="P355" s="56" t="s">
        <v>390</v>
      </c>
      <c r="Q355" s="60" t="s">
        <v>132</v>
      </c>
      <c r="R355" s="63"/>
      <c r="S355" s="64" t="str">
        <f aca="false">IF(ISBLANK(A355),"",CONCATENATE($BC$5,"-",MID($BC$3,3,2),"-M_",A355))</f>
        <v>PTUR-21-M_52021000001721</v>
      </c>
      <c r="T355" s="65" t="str">
        <f aca="false">IF(ISBLANK(B355),"",VLOOKUP(B355,$BI$2:$BJ$5,2,FALSE()))</f>
        <v>C</v>
      </c>
      <c r="U355" s="66" t="str">
        <f aca="false">IF(ISBLANK(Q355),"ES",Q355)</f>
        <v>ES</v>
      </c>
      <c r="V355" s="64" t="n">
        <f aca="false">IF(ISBLANK(K355),"2",VLOOKUP(K355,$BG$2:$BH$3,2,FALSE()))</f>
        <v>2</v>
      </c>
      <c r="W355" s="66" t="str">
        <f aca="false">IF(ISBLANK(R355),"Sin observaciones",R355)</f>
        <v>Sin observaciones</v>
      </c>
      <c r="X355" s="64" t="n">
        <f aca="false">IF(ISERROR(VLOOKUP(J355,$BG$2:$BH$3,2,FALSE())),"",VLOOKUP(J355,$BG$2:$BH$3,2,FALSE()))</f>
        <v>1</v>
      </c>
      <c r="Z355" s="67"/>
    </row>
    <row r="356" customFormat="false" ht="52.8" hidden="false" customHeight="false" outlineLevel="0" collapsed="false">
      <c r="A356" s="54" t="s">
        <v>1130</v>
      </c>
      <c r="B356" s="78" t="s">
        <v>793</v>
      </c>
      <c r="C356" s="54" t="s">
        <v>392</v>
      </c>
      <c r="D356" s="57" t="n">
        <v>1</v>
      </c>
      <c r="E356" s="56" t="n">
        <v>60.46</v>
      </c>
      <c r="F356" s="57" t="n">
        <v>3.96</v>
      </c>
      <c r="G356" s="56" t="n">
        <v>60.46</v>
      </c>
      <c r="H356" s="56" t="n">
        <v>3.96</v>
      </c>
      <c r="I356" s="58" t="n">
        <v>44362</v>
      </c>
      <c r="J356" s="54" t="s">
        <v>128</v>
      </c>
      <c r="K356" s="59" t="s">
        <v>129</v>
      </c>
      <c r="L356" s="60"/>
      <c r="M356" s="61"/>
      <c r="N356" s="61"/>
      <c r="O356" s="56" t="s">
        <v>389</v>
      </c>
      <c r="P356" s="56" t="s">
        <v>390</v>
      </c>
      <c r="Q356" s="60" t="s">
        <v>132</v>
      </c>
      <c r="R356" s="63"/>
      <c r="S356" s="64" t="str">
        <f aca="false">IF(ISBLANK(A356),"",CONCATENATE($BC$5,"-",MID($BC$3,3,2),"-M_",A356))</f>
        <v>PTUR-21-M_52021000001990</v>
      </c>
      <c r="T356" s="65" t="str">
        <f aca="false">IF(ISBLANK(B356),"",VLOOKUP(B356,$BI$2:$BJ$5,2,FALSE()))</f>
        <v>C</v>
      </c>
      <c r="U356" s="66" t="str">
        <f aca="false">IF(ISBLANK(Q356),"ES",Q356)</f>
        <v>ES</v>
      </c>
      <c r="V356" s="64" t="n">
        <f aca="false">IF(ISBLANK(K356),"2",VLOOKUP(K356,$BG$2:$BH$3,2,FALSE()))</f>
        <v>2</v>
      </c>
      <c r="W356" s="66" t="str">
        <f aca="false">IF(ISBLANK(R356),"Sin observaciones",R356)</f>
        <v>Sin observaciones</v>
      </c>
      <c r="X356" s="64" t="n">
        <f aca="false">IF(ISERROR(VLOOKUP(J356,$BG$2:$BH$3,2,FALSE())),"",VLOOKUP(J356,$BG$2:$BH$3,2,FALSE()))</f>
        <v>1</v>
      </c>
      <c r="Z356" s="67"/>
    </row>
    <row r="357" customFormat="false" ht="132" hidden="false" customHeight="false" outlineLevel="0" collapsed="false">
      <c r="A357" s="54" t="s">
        <v>1131</v>
      </c>
      <c r="B357" s="78" t="s">
        <v>793</v>
      </c>
      <c r="C357" s="54" t="s">
        <v>399</v>
      </c>
      <c r="D357" s="57" t="n">
        <v>1</v>
      </c>
      <c r="E357" s="56" t="n">
        <v>190.82</v>
      </c>
      <c r="F357" s="57" t="n">
        <v>12.48</v>
      </c>
      <c r="G357" s="56" t="n">
        <v>190.82</v>
      </c>
      <c r="H357" s="56" t="n">
        <v>12.48</v>
      </c>
      <c r="I357" s="58" t="n">
        <v>44372</v>
      </c>
      <c r="J357" s="54" t="s">
        <v>128</v>
      </c>
      <c r="K357" s="59" t="s">
        <v>129</v>
      </c>
      <c r="L357" s="60"/>
      <c r="M357" s="61"/>
      <c r="N357" s="61"/>
      <c r="O357" s="56" t="s">
        <v>389</v>
      </c>
      <c r="P357" s="56" t="s">
        <v>390</v>
      </c>
      <c r="Q357" s="60" t="s">
        <v>132</v>
      </c>
      <c r="R357" s="63"/>
      <c r="S357" s="64" t="str">
        <f aca="false">IF(ISBLANK(A357),"",CONCATENATE($BC$5,"-",MID($BC$3,3,2),"-M_",A357))</f>
        <v>PTUR-21-M_52021000002294</v>
      </c>
      <c r="T357" s="65" t="str">
        <f aca="false">IF(ISBLANK(B357),"",VLOOKUP(B357,$BI$2:$BJ$5,2,FALSE()))</f>
        <v>C</v>
      </c>
      <c r="U357" s="66" t="str">
        <f aca="false">IF(ISBLANK(Q357),"ES",Q357)</f>
        <v>ES</v>
      </c>
      <c r="V357" s="64" t="n">
        <f aca="false">IF(ISBLANK(K357),"2",VLOOKUP(K357,$BG$2:$BH$3,2,FALSE()))</f>
        <v>2</v>
      </c>
      <c r="W357" s="66" t="str">
        <f aca="false">IF(ISBLANK(R357),"Sin observaciones",R357)</f>
        <v>Sin observaciones</v>
      </c>
      <c r="X357" s="64" t="n">
        <f aca="false">IF(ISERROR(VLOOKUP(J357,$BG$2:$BH$3,2,FALSE())),"",VLOOKUP(J357,$BG$2:$BH$3,2,FALSE()))</f>
        <v>1</v>
      </c>
      <c r="Z357" s="67"/>
    </row>
    <row r="358" customFormat="false" ht="26.4" hidden="false" customHeight="false" outlineLevel="0" collapsed="false">
      <c r="A358" s="54" t="s">
        <v>1132</v>
      </c>
      <c r="B358" s="78" t="s">
        <v>139</v>
      </c>
      <c r="C358" s="54" t="s">
        <v>1133</v>
      </c>
      <c r="D358" s="57" t="n">
        <v>0.03</v>
      </c>
      <c r="E358" s="56" t="n">
        <v>2000</v>
      </c>
      <c r="F358" s="57" t="n">
        <v>130.84</v>
      </c>
      <c r="G358" s="56" t="n">
        <v>2000</v>
      </c>
      <c r="H358" s="56" t="n">
        <v>130.84</v>
      </c>
      <c r="I358" s="58" t="n">
        <v>44372</v>
      </c>
      <c r="J358" s="54" t="s">
        <v>128</v>
      </c>
      <c r="K358" s="59" t="s">
        <v>129</v>
      </c>
      <c r="L358" s="60"/>
      <c r="M358" s="61"/>
      <c r="N358" s="61"/>
      <c r="O358" s="56" t="s">
        <v>1134</v>
      </c>
      <c r="P358" s="56" t="s">
        <v>1135</v>
      </c>
      <c r="Q358" s="60" t="s">
        <v>132</v>
      </c>
      <c r="R358" s="63"/>
      <c r="S358" s="64" t="str">
        <f aca="false">IF(ISBLANK(A358),"",CONCATENATE($BC$5,"-",MID($BC$3,3,2),"-M_",A358))</f>
        <v>PTUR-21-M_52021000002310</v>
      </c>
      <c r="T358" s="65" t="str">
        <f aca="false">IF(ISBLANK(B358),"",VLOOKUP(B358,$BI$2:$BJ$5,2,FALSE()))</f>
        <v>E</v>
      </c>
      <c r="U358" s="66" t="str">
        <f aca="false">IF(ISBLANK(Q358),"ES",Q358)</f>
        <v>ES</v>
      </c>
      <c r="V358" s="64" t="n">
        <f aca="false">IF(ISBLANK(K358),"2",VLOOKUP(K358,$BG$2:$BH$3,2,FALSE()))</f>
        <v>2</v>
      </c>
      <c r="W358" s="66" t="str">
        <f aca="false">IF(ISBLANK(R358),"Sin observaciones",R358)</f>
        <v>Sin observaciones</v>
      </c>
      <c r="X358" s="64" t="n">
        <f aca="false">IF(ISERROR(VLOOKUP(J358,$BG$2:$BH$3,2,FALSE())),"",VLOOKUP(J358,$BG$2:$BH$3,2,FALSE()))</f>
        <v>1</v>
      </c>
      <c r="Z358" s="67"/>
    </row>
    <row r="359" customFormat="false" ht="118.8" hidden="false" customHeight="false" outlineLevel="0" collapsed="false">
      <c r="A359" s="54" t="s">
        <v>1136</v>
      </c>
      <c r="B359" s="78" t="s">
        <v>139</v>
      </c>
      <c r="C359" s="54" t="s">
        <v>1137</v>
      </c>
      <c r="D359" s="57" t="n">
        <v>1</v>
      </c>
      <c r="E359" s="56" t="n">
        <v>2166.75</v>
      </c>
      <c r="F359" s="57" t="n">
        <v>141.75</v>
      </c>
      <c r="G359" s="56" t="n">
        <v>2166.75</v>
      </c>
      <c r="H359" s="56" t="n">
        <v>141.75</v>
      </c>
      <c r="I359" s="58" t="n">
        <v>44340</v>
      </c>
      <c r="J359" s="54" t="s">
        <v>128</v>
      </c>
      <c r="K359" s="59" t="s">
        <v>129</v>
      </c>
      <c r="L359" s="60"/>
      <c r="M359" s="61"/>
      <c r="N359" s="61"/>
      <c r="O359" s="56" t="s">
        <v>1138</v>
      </c>
      <c r="P359" s="56" t="s">
        <v>1139</v>
      </c>
      <c r="Q359" s="60" t="s">
        <v>132</v>
      </c>
      <c r="R359" s="63"/>
      <c r="S359" s="64" t="str">
        <f aca="false">IF(ISBLANK(A359),"",CONCATENATE($BC$5,"-",MID($BC$3,3,2),"-M_",A359))</f>
        <v>PTUR-21-M_52021000001703</v>
      </c>
      <c r="T359" s="65" t="str">
        <f aca="false">IF(ISBLANK(B359),"",VLOOKUP(B359,$BI$2:$BJ$5,2,FALSE()))</f>
        <v>E</v>
      </c>
      <c r="U359" s="66" t="str">
        <f aca="false">IF(ISBLANK(Q359),"ES",Q359)</f>
        <v>ES</v>
      </c>
      <c r="V359" s="64" t="n">
        <f aca="false">IF(ISBLANK(K359),"2",VLOOKUP(K359,$BG$2:$BH$3,2,FALSE()))</f>
        <v>2</v>
      </c>
      <c r="W359" s="66" t="str">
        <f aca="false">IF(ISBLANK(R359),"Sin observaciones",R359)</f>
        <v>Sin observaciones</v>
      </c>
      <c r="X359" s="64" t="n">
        <f aca="false">IF(ISERROR(VLOOKUP(J359,$BG$2:$BH$3,2,FALSE())),"",VLOOKUP(J359,$BG$2:$BH$3,2,FALSE()))</f>
        <v>1</v>
      </c>
      <c r="Z359" s="67"/>
    </row>
    <row r="360" customFormat="false" ht="118.8" hidden="false" customHeight="false" outlineLevel="0" collapsed="false">
      <c r="A360" s="54" t="s">
        <v>1140</v>
      </c>
      <c r="B360" s="78" t="s">
        <v>139</v>
      </c>
      <c r="C360" s="54" t="s">
        <v>1141</v>
      </c>
      <c r="D360" s="57" t="n">
        <v>1</v>
      </c>
      <c r="E360" s="56" t="n">
        <v>2166.75</v>
      </c>
      <c r="F360" s="57" t="n">
        <v>141.75</v>
      </c>
      <c r="G360" s="56" t="n">
        <v>2166.75</v>
      </c>
      <c r="H360" s="56" t="n">
        <v>141.75</v>
      </c>
      <c r="I360" s="58" t="n">
        <v>44362</v>
      </c>
      <c r="J360" s="54" t="s">
        <v>128</v>
      </c>
      <c r="K360" s="59" t="s">
        <v>129</v>
      </c>
      <c r="L360" s="60"/>
      <c r="M360" s="61"/>
      <c r="N360" s="61"/>
      <c r="O360" s="56" t="s">
        <v>1138</v>
      </c>
      <c r="P360" s="56" t="s">
        <v>1139</v>
      </c>
      <c r="Q360" s="60" t="s">
        <v>132</v>
      </c>
      <c r="R360" s="63"/>
      <c r="S360" s="64" t="str">
        <f aca="false">IF(ISBLANK(A360),"",CONCATENATE($BC$5,"-",MID($BC$3,3,2),"-M_",A360))</f>
        <v>PTUR-21-M_52021000001965</v>
      </c>
      <c r="T360" s="65" t="str">
        <f aca="false">IF(ISBLANK(B360),"",VLOOKUP(B360,$BI$2:$BJ$5,2,FALSE()))</f>
        <v>E</v>
      </c>
      <c r="U360" s="66" t="str">
        <f aca="false">IF(ISBLANK(Q360),"ES",Q360)</f>
        <v>ES</v>
      </c>
      <c r="V360" s="64" t="n">
        <f aca="false">IF(ISBLANK(K360),"2",VLOOKUP(K360,$BG$2:$BH$3,2,FALSE()))</f>
        <v>2</v>
      </c>
      <c r="W360" s="66" t="str">
        <f aca="false">IF(ISBLANK(R360),"Sin observaciones",R360)</f>
        <v>Sin observaciones</v>
      </c>
      <c r="X360" s="64" t="n">
        <f aca="false">IF(ISERROR(VLOOKUP(J360,$BG$2:$BH$3,2,FALSE())),"",VLOOKUP(J360,$BG$2:$BH$3,2,FALSE()))</f>
        <v>1</v>
      </c>
      <c r="Z360" s="67"/>
    </row>
    <row r="361" customFormat="false" ht="66" hidden="false" customHeight="false" outlineLevel="0" collapsed="false">
      <c r="A361" s="54" t="s">
        <v>1142</v>
      </c>
      <c r="B361" s="78" t="s">
        <v>139</v>
      </c>
      <c r="C361" s="54" t="s">
        <v>1143</v>
      </c>
      <c r="D361" s="57" t="n">
        <v>0.06</v>
      </c>
      <c r="E361" s="56" t="n">
        <v>70</v>
      </c>
      <c r="F361" s="57" t="n">
        <v>4.58</v>
      </c>
      <c r="G361" s="56" t="n">
        <v>70</v>
      </c>
      <c r="H361" s="56" t="n">
        <v>4.58</v>
      </c>
      <c r="I361" s="58" t="n">
        <v>44344</v>
      </c>
      <c r="J361" s="54" t="s">
        <v>128</v>
      </c>
      <c r="K361" s="59" t="s">
        <v>129</v>
      </c>
      <c r="L361" s="60"/>
      <c r="M361" s="61"/>
      <c r="N361" s="61"/>
      <c r="O361" s="56" t="s">
        <v>411</v>
      </c>
      <c r="P361" s="56" t="s">
        <v>412</v>
      </c>
      <c r="Q361" s="60" t="s">
        <v>132</v>
      </c>
      <c r="R361" s="63"/>
      <c r="S361" s="64" t="str">
        <f aca="false">IF(ISBLANK(A361),"",CONCATENATE($BC$5,"-",MID($BC$3,3,2),"-M_",A361))</f>
        <v>PTUR-21-M_52021000001813</v>
      </c>
      <c r="T361" s="65" t="str">
        <f aca="false">IF(ISBLANK(B361),"",VLOOKUP(B361,$BI$2:$BJ$5,2,FALSE()))</f>
        <v>E</v>
      </c>
      <c r="U361" s="66" t="str">
        <f aca="false">IF(ISBLANK(Q361),"ES",Q361)</f>
        <v>ES</v>
      </c>
      <c r="V361" s="64" t="n">
        <f aca="false">IF(ISBLANK(K361),"2",VLOOKUP(K361,$BG$2:$BH$3,2,FALSE()))</f>
        <v>2</v>
      </c>
      <c r="W361" s="66" t="str">
        <f aca="false">IF(ISBLANK(R361),"Sin observaciones",R361)</f>
        <v>Sin observaciones</v>
      </c>
      <c r="X361" s="64" t="n">
        <f aca="false">IF(ISERROR(VLOOKUP(J361,$BG$2:$BH$3,2,FALSE())),"",VLOOKUP(J361,$BG$2:$BH$3,2,FALSE()))</f>
        <v>1</v>
      </c>
      <c r="Z361" s="67"/>
    </row>
    <row r="362" customFormat="false" ht="79.2" hidden="false" customHeight="false" outlineLevel="0" collapsed="false">
      <c r="A362" s="54" t="s">
        <v>1144</v>
      </c>
      <c r="B362" s="78" t="s">
        <v>139</v>
      </c>
      <c r="C362" s="54" t="s">
        <v>1145</v>
      </c>
      <c r="D362" s="57" t="n">
        <v>0.06</v>
      </c>
      <c r="E362" s="56" t="n">
        <v>70</v>
      </c>
      <c r="F362" s="57" t="n">
        <v>4.58</v>
      </c>
      <c r="G362" s="56" t="n">
        <v>70</v>
      </c>
      <c r="H362" s="56" t="n">
        <v>4.58</v>
      </c>
      <c r="I362" s="58" t="n">
        <v>44362</v>
      </c>
      <c r="J362" s="54" t="s">
        <v>128</v>
      </c>
      <c r="K362" s="59" t="s">
        <v>129</v>
      </c>
      <c r="L362" s="60"/>
      <c r="M362" s="61"/>
      <c r="N362" s="61"/>
      <c r="O362" s="56" t="s">
        <v>411</v>
      </c>
      <c r="P362" s="56" t="s">
        <v>412</v>
      </c>
      <c r="Q362" s="60" t="s">
        <v>132</v>
      </c>
      <c r="R362" s="63"/>
      <c r="S362" s="64" t="str">
        <f aca="false">IF(ISBLANK(A362),"",CONCATENATE($BC$5,"-",MID($BC$3,3,2),"-M_",A362))</f>
        <v>PTUR-21-M_52021000001959</v>
      </c>
      <c r="T362" s="65" t="str">
        <f aca="false">IF(ISBLANK(B362),"",VLOOKUP(B362,$BI$2:$BJ$5,2,FALSE()))</f>
        <v>E</v>
      </c>
      <c r="U362" s="66" t="str">
        <f aca="false">IF(ISBLANK(Q362),"ES",Q362)</f>
        <v>ES</v>
      </c>
      <c r="V362" s="64" t="n">
        <f aca="false">IF(ISBLANK(K362),"2",VLOOKUP(K362,$BG$2:$BH$3,2,FALSE()))</f>
        <v>2</v>
      </c>
      <c r="W362" s="66" t="str">
        <f aca="false">IF(ISBLANK(R362),"Sin observaciones",R362)</f>
        <v>Sin observaciones</v>
      </c>
      <c r="X362" s="64" t="n">
        <f aca="false">IF(ISERROR(VLOOKUP(J362,$BG$2:$BH$3,2,FALSE())),"",VLOOKUP(J362,$BG$2:$BH$3,2,FALSE()))</f>
        <v>1</v>
      </c>
      <c r="Z362" s="67"/>
    </row>
    <row r="363" customFormat="false" ht="79.2" hidden="false" customHeight="false" outlineLevel="0" collapsed="false">
      <c r="A363" s="54" t="s">
        <v>1146</v>
      </c>
      <c r="B363" s="78" t="s">
        <v>139</v>
      </c>
      <c r="C363" s="54" t="s">
        <v>1147</v>
      </c>
      <c r="D363" s="57" t="n">
        <v>0.06</v>
      </c>
      <c r="E363" s="56" t="n">
        <v>80</v>
      </c>
      <c r="F363" s="57" t="n">
        <v>5.23</v>
      </c>
      <c r="G363" s="56" t="n">
        <v>80</v>
      </c>
      <c r="H363" s="56" t="n">
        <v>5.23</v>
      </c>
      <c r="I363" s="58" t="n">
        <v>44362</v>
      </c>
      <c r="J363" s="54" t="s">
        <v>128</v>
      </c>
      <c r="K363" s="59" t="s">
        <v>129</v>
      </c>
      <c r="L363" s="60"/>
      <c r="M363" s="61"/>
      <c r="N363" s="61"/>
      <c r="O363" s="56" t="s">
        <v>411</v>
      </c>
      <c r="P363" s="56" t="s">
        <v>412</v>
      </c>
      <c r="Q363" s="60" t="s">
        <v>132</v>
      </c>
      <c r="R363" s="63"/>
      <c r="S363" s="64" t="str">
        <f aca="false">IF(ISBLANK(A363),"",CONCATENATE($BC$5,"-",MID($BC$3,3,2),"-M_",A363))</f>
        <v>PTUR-21-M_52021000001978</v>
      </c>
      <c r="T363" s="65" t="str">
        <f aca="false">IF(ISBLANK(B363),"",VLOOKUP(B363,$BI$2:$BJ$5,2,FALSE()))</f>
        <v>E</v>
      </c>
      <c r="U363" s="66" t="str">
        <f aca="false">IF(ISBLANK(Q363),"ES",Q363)</f>
        <v>ES</v>
      </c>
      <c r="V363" s="64" t="n">
        <f aca="false">IF(ISBLANK(K363),"2",VLOOKUP(K363,$BG$2:$BH$3,2,FALSE()))</f>
        <v>2</v>
      </c>
      <c r="W363" s="66" t="str">
        <f aca="false">IF(ISBLANK(R363),"Sin observaciones",R363)</f>
        <v>Sin observaciones</v>
      </c>
      <c r="X363" s="64" t="n">
        <f aca="false">IF(ISERROR(VLOOKUP(J363,$BG$2:$BH$3,2,FALSE())),"",VLOOKUP(J363,$BG$2:$BH$3,2,FALSE()))</f>
        <v>1</v>
      </c>
      <c r="Z363" s="67"/>
    </row>
    <row r="364" customFormat="false" ht="79.2" hidden="false" customHeight="false" outlineLevel="0" collapsed="false">
      <c r="A364" s="54" t="s">
        <v>1148</v>
      </c>
      <c r="B364" s="78" t="s">
        <v>139</v>
      </c>
      <c r="C364" s="54" t="s">
        <v>1149</v>
      </c>
      <c r="D364" s="57" t="n">
        <v>0.06</v>
      </c>
      <c r="E364" s="56" t="n">
        <v>70</v>
      </c>
      <c r="F364" s="57" t="n">
        <v>4.58</v>
      </c>
      <c r="G364" s="56" t="n">
        <v>70</v>
      </c>
      <c r="H364" s="56" t="n">
        <v>4.58</v>
      </c>
      <c r="I364" s="58" t="n">
        <v>44362</v>
      </c>
      <c r="J364" s="54" t="s">
        <v>128</v>
      </c>
      <c r="K364" s="59" t="s">
        <v>129</v>
      </c>
      <c r="L364" s="60"/>
      <c r="M364" s="61"/>
      <c r="N364" s="61"/>
      <c r="O364" s="56" t="s">
        <v>411</v>
      </c>
      <c r="P364" s="56" t="s">
        <v>412</v>
      </c>
      <c r="Q364" s="60" t="s">
        <v>132</v>
      </c>
      <c r="R364" s="63"/>
      <c r="S364" s="64" t="str">
        <f aca="false">IF(ISBLANK(A364),"",CONCATENATE($BC$5,"-",MID($BC$3,3,2),"-M_",A364))</f>
        <v>PTUR-21-M_52021000001979</v>
      </c>
      <c r="T364" s="65" t="str">
        <f aca="false">IF(ISBLANK(B364),"",VLOOKUP(B364,$BI$2:$BJ$5,2,FALSE()))</f>
        <v>E</v>
      </c>
      <c r="U364" s="66" t="str">
        <f aca="false">IF(ISBLANK(Q364),"ES",Q364)</f>
        <v>ES</v>
      </c>
      <c r="V364" s="64" t="n">
        <f aca="false">IF(ISBLANK(K364),"2",VLOOKUP(K364,$BG$2:$BH$3,2,FALSE()))</f>
        <v>2</v>
      </c>
      <c r="W364" s="66" t="str">
        <f aca="false">IF(ISBLANK(R364),"Sin observaciones",R364)</f>
        <v>Sin observaciones</v>
      </c>
      <c r="X364" s="64" t="n">
        <f aca="false">IF(ISERROR(VLOOKUP(J364,$BG$2:$BH$3,2,FALSE())),"",VLOOKUP(J364,$BG$2:$BH$3,2,FALSE()))</f>
        <v>1</v>
      </c>
      <c r="Z364" s="67"/>
    </row>
    <row r="365" customFormat="false" ht="39.6" hidden="false" customHeight="false" outlineLevel="0" collapsed="false">
      <c r="A365" s="54" t="s">
        <v>1150</v>
      </c>
      <c r="B365" s="78" t="s">
        <v>139</v>
      </c>
      <c r="C365" s="54" t="s">
        <v>1151</v>
      </c>
      <c r="D365" s="57" t="n">
        <v>0.03</v>
      </c>
      <c r="E365" s="56" t="n">
        <v>1700</v>
      </c>
      <c r="F365" s="57" t="n">
        <v>0</v>
      </c>
      <c r="G365" s="56" t="n">
        <v>1700</v>
      </c>
      <c r="H365" s="56" t="n">
        <v>0</v>
      </c>
      <c r="I365" s="58" t="n">
        <v>44344</v>
      </c>
      <c r="J365" s="54" t="s">
        <v>128</v>
      </c>
      <c r="K365" s="59" t="s">
        <v>129</v>
      </c>
      <c r="L365" s="60"/>
      <c r="M365" s="61"/>
      <c r="N365" s="61"/>
      <c r="O365" s="56" t="s">
        <v>415</v>
      </c>
      <c r="P365" s="56" t="s">
        <v>416</v>
      </c>
      <c r="Q365" s="60" t="s">
        <v>132</v>
      </c>
      <c r="R365" s="63"/>
      <c r="S365" s="64" t="str">
        <f aca="false">IF(ISBLANK(A365),"",CONCATENATE($BC$5,"-",MID($BC$3,3,2),"-M_",A365))</f>
        <v>PTUR-21-M_52021000001815</v>
      </c>
      <c r="T365" s="65" t="str">
        <f aca="false">IF(ISBLANK(B365),"",VLOOKUP(B365,$BI$2:$BJ$5,2,FALSE()))</f>
        <v>E</v>
      </c>
      <c r="U365" s="66" t="str">
        <f aca="false">IF(ISBLANK(Q365),"ES",Q365)</f>
        <v>ES</v>
      </c>
      <c r="V365" s="64" t="n">
        <f aca="false">IF(ISBLANK(K365),"2",VLOOKUP(K365,$BG$2:$BH$3,2,FALSE()))</f>
        <v>2</v>
      </c>
      <c r="W365" s="66" t="str">
        <f aca="false">IF(ISBLANK(R365),"Sin observaciones",R365)</f>
        <v>Sin observaciones</v>
      </c>
      <c r="X365" s="64" t="n">
        <f aca="false">IF(ISERROR(VLOOKUP(J365,$BG$2:$BH$3,2,FALSE())),"",VLOOKUP(J365,$BG$2:$BH$3,2,FALSE()))</f>
        <v>1</v>
      </c>
      <c r="Z365" s="67"/>
    </row>
    <row r="366" customFormat="false" ht="290.4" hidden="false" customHeight="false" outlineLevel="0" collapsed="false">
      <c r="A366" s="54" t="s">
        <v>1152</v>
      </c>
      <c r="B366" s="78" t="s">
        <v>139</v>
      </c>
      <c r="C366" s="54" t="s">
        <v>1153</v>
      </c>
      <c r="D366" s="57" t="n">
        <v>1</v>
      </c>
      <c r="E366" s="56" t="n">
        <v>1707.5</v>
      </c>
      <c r="F366" s="57" t="n">
        <v>0</v>
      </c>
      <c r="G366" s="56" t="n">
        <v>1707.5</v>
      </c>
      <c r="H366" s="56" t="n">
        <v>0</v>
      </c>
      <c r="I366" s="58" t="n">
        <v>44328</v>
      </c>
      <c r="J366" s="54" t="s">
        <v>128</v>
      </c>
      <c r="K366" s="59" t="s">
        <v>129</v>
      </c>
      <c r="L366" s="60"/>
      <c r="M366" s="61"/>
      <c r="N366" s="61"/>
      <c r="O366" s="56" t="s">
        <v>419</v>
      </c>
      <c r="P366" s="56" t="s">
        <v>420</v>
      </c>
      <c r="Q366" s="60" t="s">
        <v>132</v>
      </c>
      <c r="R366" s="63"/>
      <c r="S366" s="64" t="str">
        <f aca="false">IF(ISBLANK(A366),"",CONCATENATE($BC$5,"-",MID($BC$3,3,2),"-M_",A366))</f>
        <v>PTUR-21-M_52021000001554</v>
      </c>
      <c r="T366" s="65" t="str">
        <f aca="false">IF(ISBLANK(B366),"",VLOOKUP(B366,$BI$2:$BJ$5,2,FALSE()))</f>
        <v>E</v>
      </c>
      <c r="U366" s="66" t="str">
        <f aca="false">IF(ISBLANK(Q366),"ES",Q366)</f>
        <v>ES</v>
      </c>
      <c r="V366" s="64" t="n">
        <f aca="false">IF(ISBLANK(K366),"2",VLOOKUP(K366,$BG$2:$BH$3,2,FALSE()))</f>
        <v>2</v>
      </c>
      <c r="W366" s="66" t="str">
        <f aca="false">IF(ISBLANK(R366),"Sin observaciones",R366)</f>
        <v>Sin observaciones</v>
      </c>
      <c r="X366" s="64" t="n">
        <f aca="false">IF(ISERROR(VLOOKUP(J366,$BG$2:$BH$3,2,FALSE())),"",VLOOKUP(J366,$BG$2:$BH$3,2,FALSE()))</f>
        <v>1</v>
      </c>
      <c r="Z366" s="67"/>
    </row>
    <row r="367" customFormat="false" ht="26.4" hidden="false" customHeight="false" outlineLevel="0" collapsed="false">
      <c r="A367" s="54" t="s">
        <v>1154</v>
      </c>
      <c r="B367" s="78" t="s">
        <v>139</v>
      </c>
      <c r="C367" s="54" t="s">
        <v>1155</v>
      </c>
      <c r="D367" s="57" t="n">
        <v>0.03</v>
      </c>
      <c r="E367" s="56" t="n">
        <v>1800.56</v>
      </c>
      <c r="F367" s="57" t="n">
        <v>0</v>
      </c>
      <c r="G367" s="56" t="n">
        <v>1800.56</v>
      </c>
      <c r="H367" s="56" t="n">
        <v>0</v>
      </c>
      <c r="I367" s="58" t="n">
        <v>44356</v>
      </c>
      <c r="J367" s="54" t="s">
        <v>128</v>
      </c>
      <c r="K367" s="59" t="s">
        <v>129</v>
      </c>
      <c r="L367" s="60"/>
      <c r="M367" s="61"/>
      <c r="N367" s="61"/>
      <c r="O367" s="56" t="s">
        <v>423</v>
      </c>
      <c r="P367" s="56" t="s">
        <v>424</v>
      </c>
      <c r="Q367" s="60" t="s">
        <v>132</v>
      </c>
      <c r="R367" s="63"/>
      <c r="S367" s="64" t="str">
        <f aca="false">IF(ISBLANK(A367),"",CONCATENATE($BC$5,"-",MID($BC$3,3,2),"-M_",A367))</f>
        <v>PTUR-21-M_52021000001933</v>
      </c>
      <c r="T367" s="65" t="str">
        <f aca="false">IF(ISBLANK(B367),"",VLOOKUP(B367,$BI$2:$BJ$5,2,FALSE()))</f>
        <v>E</v>
      </c>
      <c r="U367" s="66" t="str">
        <f aca="false">IF(ISBLANK(Q367),"ES",Q367)</f>
        <v>ES</v>
      </c>
      <c r="V367" s="64" t="n">
        <f aca="false">IF(ISBLANK(K367),"2",VLOOKUP(K367,$BG$2:$BH$3,2,FALSE()))</f>
        <v>2</v>
      </c>
      <c r="W367" s="66" t="str">
        <f aca="false">IF(ISBLANK(R367),"Sin observaciones",R367)</f>
        <v>Sin observaciones</v>
      </c>
      <c r="X367" s="64" t="n">
        <f aca="false">IF(ISERROR(VLOOKUP(J367,$BG$2:$BH$3,2,FALSE())),"",VLOOKUP(J367,$BG$2:$BH$3,2,FALSE()))</f>
        <v>1</v>
      </c>
      <c r="Z367" s="67"/>
    </row>
    <row r="368" customFormat="false" ht="26.4" hidden="false" customHeight="false" outlineLevel="0" collapsed="false">
      <c r="A368" s="54" t="s">
        <v>1156</v>
      </c>
      <c r="B368" s="78" t="s">
        <v>793</v>
      </c>
      <c r="C368" s="54" t="s">
        <v>1157</v>
      </c>
      <c r="D368" s="57" t="n">
        <v>0.03</v>
      </c>
      <c r="E368" s="56" t="n">
        <v>110</v>
      </c>
      <c r="F368" s="57" t="n">
        <v>3.2</v>
      </c>
      <c r="G368" s="56" t="n">
        <v>110</v>
      </c>
      <c r="H368" s="56" t="n">
        <v>3.2</v>
      </c>
      <c r="I368" s="58" t="n">
        <v>44326</v>
      </c>
      <c r="J368" s="54" t="s">
        <v>128</v>
      </c>
      <c r="K368" s="59" t="s">
        <v>129</v>
      </c>
      <c r="L368" s="60"/>
      <c r="M368" s="61"/>
      <c r="N368" s="61"/>
      <c r="O368" s="56" t="s">
        <v>427</v>
      </c>
      <c r="P368" s="56" t="s">
        <v>428</v>
      </c>
      <c r="Q368" s="60" t="s">
        <v>132</v>
      </c>
      <c r="R368" s="63"/>
      <c r="S368" s="64" t="str">
        <f aca="false">IF(ISBLANK(A368),"",CONCATENATE($BC$5,"-",MID($BC$3,3,2),"-M_",A368))</f>
        <v>PTUR-21-M_52021000001503</v>
      </c>
      <c r="T368" s="65" t="str">
        <f aca="false">IF(ISBLANK(B368),"",VLOOKUP(B368,$BI$2:$BJ$5,2,FALSE()))</f>
        <v>C</v>
      </c>
      <c r="U368" s="66" t="str">
        <f aca="false">IF(ISBLANK(Q368),"ES",Q368)</f>
        <v>ES</v>
      </c>
      <c r="V368" s="64" t="n">
        <f aca="false">IF(ISBLANK(K368),"2",VLOOKUP(K368,$BG$2:$BH$3,2,FALSE()))</f>
        <v>2</v>
      </c>
      <c r="W368" s="66" t="str">
        <f aca="false">IF(ISBLANK(R368),"Sin observaciones",R368)</f>
        <v>Sin observaciones</v>
      </c>
      <c r="X368" s="64" t="n">
        <f aca="false">IF(ISERROR(VLOOKUP(J368,$BG$2:$BH$3,2,FALSE())),"",VLOOKUP(J368,$BG$2:$BH$3,2,FALSE()))</f>
        <v>1</v>
      </c>
      <c r="Z368" s="67"/>
    </row>
    <row r="369" customFormat="false" ht="92.4" hidden="false" customHeight="false" outlineLevel="0" collapsed="false">
      <c r="A369" s="54" t="s">
        <v>1158</v>
      </c>
      <c r="B369" s="78" t="s">
        <v>139</v>
      </c>
      <c r="C369" s="54" t="s">
        <v>1159</v>
      </c>
      <c r="D369" s="57" t="n">
        <v>0.03</v>
      </c>
      <c r="E369" s="56" t="n">
        <v>4.89</v>
      </c>
      <c r="F369" s="57" t="n">
        <v>0.14</v>
      </c>
      <c r="G369" s="56" t="n">
        <v>4.89</v>
      </c>
      <c r="H369" s="56" t="n">
        <v>0.14</v>
      </c>
      <c r="I369" s="58" t="n">
        <v>44316</v>
      </c>
      <c r="J369" s="54" t="s">
        <v>128</v>
      </c>
      <c r="K369" s="59" t="s">
        <v>129</v>
      </c>
      <c r="L369" s="60"/>
      <c r="M369" s="61"/>
      <c r="N369" s="61"/>
      <c r="O369" s="56" t="s">
        <v>1160</v>
      </c>
      <c r="P369" s="56" t="s">
        <v>1161</v>
      </c>
      <c r="Q369" s="60" t="s">
        <v>132</v>
      </c>
      <c r="R369" s="63"/>
      <c r="S369" s="64" t="str">
        <f aca="false">IF(ISBLANK(A369),"",CONCATENATE($BC$5,"-",MID($BC$3,3,2),"-M_",A369))</f>
        <v>PTUR-21-M_5202100000142 9</v>
      </c>
      <c r="T369" s="65" t="str">
        <f aca="false">IF(ISBLANK(B369),"",VLOOKUP(B369,$BI$2:$BJ$5,2,FALSE()))</f>
        <v>E</v>
      </c>
      <c r="U369" s="66" t="str">
        <f aca="false">IF(ISBLANK(Q369),"ES",Q369)</f>
        <v>ES</v>
      </c>
      <c r="V369" s="64" t="n">
        <f aca="false">IF(ISBLANK(K369),"2",VLOOKUP(K369,$BG$2:$BH$3,2,FALSE()))</f>
        <v>2</v>
      </c>
      <c r="W369" s="66" t="str">
        <f aca="false">IF(ISBLANK(R369),"Sin observaciones",R369)</f>
        <v>Sin observaciones</v>
      </c>
      <c r="X369" s="64" t="n">
        <f aca="false">IF(ISERROR(VLOOKUP(J369,$BG$2:$BH$3,2,FALSE())),"",VLOOKUP(J369,$BG$2:$BH$3,2,FALSE()))</f>
        <v>1</v>
      </c>
      <c r="Z369" s="67"/>
    </row>
    <row r="370" customFormat="false" ht="92.4" hidden="false" customHeight="false" outlineLevel="0" collapsed="false">
      <c r="A370" s="54" t="s">
        <v>1162</v>
      </c>
      <c r="B370" s="78" t="s">
        <v>139</v>
      </c>
      <c r="C370" s="54" t="s">
        <v>1159</v>
      </c>
      <c r="D370" s="57" t="n">
        <v>0.03</v>
      </c>
      <c r="E370" s="56" t="n">
        <v>136.7</v>
      </c>
      <c r="F370" s="57" t="n">
        <v>8.95</v>
      </c>
      <c r="G370" s="56" t="n">
        <v>136.7</v>
      </c>
      <c r="H370" s="56" t="n">
        <v>8.95</v>
      </c>
      <c r="I370" s="58" t="n">
        <v>44316</v>
      </c>
      <c r="J370" s="54" t="s">
        <v>128</v>
      </c>
      <c r="K370" s="59" t="s">
        <v>129</v>
      </c>
      <c r="L370" s="60"/>
      <c r="M370" s="61"/>
      <c r="N370" s="61"/>
      <c r="O370" s="56" t="s">
        <v>1160</v>
      </c>
      <c r="P370" s="56" t="s">
        <v>1161</v>
      </c>
      <c r="Q370" s="60" t="s">
        <v>132</v>
      </c>
      <c r="R370" s="63"/>
      <c r="S370" s="64" t="str">
        <f aca="false">IF(ISBLANK(A370),"",CONCATENATE($BC$5,"-",MID($BC$3,3,2),"-M_",A370))</f>
        <v>PTUR-21-M_52021000001429</v>
      </c>
      <c r="T370" s="65" t="str">
        <f aca="false">IF(ISBLANK(B370),"",VLOOKUP(B370,$BI$2:$BJ$5,2,FALSE()))</f>
        <v>E</v>
      </c>
      <c r="U370" s="66" t="str">
        <f aca="false">IF(ISBLANK(Q370),"ES",Q370)</f>
        <v>ES</v>
      </c>
      <c r="V370" s="64" t="n">
        <f aca="false">IF(ISBLANK(K370),"2",VLOOKUP(K370,$BG$2:$BH$3,2,FALSE()))</f>
        <v>2</v>
      </c>
      <c r="W370" s="66" t="str">
        <f aca="false">IF(ISBLANK(R370),"Sin observaciones",R370)</f>
        <v>Sin observaciones</v>
      </c>
      <c r="X370" s="64" t="n">
        <f aca="false">IF(ISERROR(VLOOKUP(J370,$BG$2:$BH$3,2,FALSE())),"",VLOOKUP(J370,$BG$2:$BH$3,2,FALSE()))</f>
        <v>1</v>
      </c>
      <c r="Z370" s="67"/>
    </row>
    <row r="371" customFormat="false" ht="184.8" hidden="false" customHeight="false" outlineLevel="0" collapsed="false">
      <c r="A371" s="54" t="s">
        <v>1163</v>
      </c>
      <c r="B371" s="78" t="s">
        <v>793</v>
      </c>
      <c r="C371" s="54" t="s">
        <v>458</v>
      </c>
      <c r="D371" s="57" t="n">
        <v>0.03</v>
      </c>
      <c r="E371" s="56" t="n">
        <v>16.04</v>
      </c>
      <c r="F371" s="57" t="n">
        <v>0.47</v>
      </c>
      <c r="G371" s="56" t="n">
        <v>16.04</v>
      </c>
      <c r="H371" s="56" t="n">
        <v>0.47</v>
      </c>
      <c r="I371" s="58" t="n">
        <v>44312</v>
      </c>
      <c r="J371" s="54" t="s">
        <v>128</v>
      </c>
      <c r="K371" s="59" t="s">
        <v>129</v>
      </c>
      <c r="L371" s="60"/>
      <c r="M371" s="61"/>
      <c r="N371" s="61"/>
      <c r="O371" s="56" t="s">
        <v>446</v>
      </c>
      <c r="P371" s="56" t="s">
        <v>447</v>
      </c>
      <c r="Q371" s="60" t="s">
        <v>132</v>
      </c>
      <c r="R371" s="63"/>
      <c r="S371" s="64" t="str">
        <f aca="false">IF(ISBLANK(A371),"",CONCATENATE($BC$5,"-",MID($BC$3,3,2),"-M_",A371))</f>
        <v>PTUR-21-M_520210000012 5 2</v>
      </c>
      <c r="T371" s="65" t="str">
        <f aca="false">IF(ISBLANK(B371),"",VLOOKUP(B371,$BI$2:$BJ$5,2,FALSE()))</f>
        <v>C</v>
      </c>
      <c r="U371" s="66" t="str">
        <f aca="false">IF(ISBLANK(Q371),"ES",Q371)</f>
        <v>ES</v>
      </c>
      <c r="V371" s="64" t="n">
        <f aca="false">IF(ISBLANK(K371),"2",VLOOKUP(K371,$BG$2:$BH$3,2,FALSE()))</f>
        <v>2</v>
      </c>
      <c r="W371" s="66" t="str">
        <f aca="false">IF(ISBLANK(R371),"Sin observaciones",R371)</f>
        <v>Sin observaciones</v>
      </c>
      <c r="X371" s="64" t="n">
        <f aca="false">IF(ISERROR(VLOOKUP(J371,$BG$2:$BH$3,2,FALSE())),"",VLOOKUP(J371,$BG$2:$BH$3,2,FALSE()))</f>
        <v>1</v>
      </c>
      <c r="Z371" s="67"/>
    </row>
    <row r="372" customFormat="false" ht="184.8" hidden="false" customHeight="false" outlineLevel="0" collapsed="false">
      <c r="A372" s="54" t="s">
        <v>1164</v>
      </c>
      <c r="B372" s="78" t="s">
        <v>793</v>
      </c>
      <c r="C372" s="54" t="s">
        <v>458</v>
      </c>
      <c r="D372" s="57" t="n">
        <v>0.03</v>
      </c>
      <c r="E372" s="56" t="n">
        <v>87.65</v>
      </c>
      <c r="F372" s="57" t="n">
        <v>5.74</v>
      </c>
      <c r="G372" s="56" t="n">
        <v>87.65</v>
      </c>
      <c r="H372" s="56" t="n">
        <v>5.74</v>
      </c>
      <c r="I372" s="58" t="n">
        <v>44312</v>
      </c>
      <c r="J372" s="54" t="s">
        <v>128</v>
      </c>
      <c r="K372" s="59" t="s">
        <v>129</v>
      </c>
      <c r="L372" s="60"/>
      <c r="M372" s="61"/>
      <c r="N372" s="61"/>
      <c r="O372" s="56" t="s">
        <v>446</v>
      </c>
      <c r="P372" s="56" t="s">
        <v>447</v>
      </c>
      <c r="Q372" s="60" t="s">
        <v>132</v>
      </c>
      <c r="R372" s="63"/>
      <c r="S372" s="64" t="str">
        <f aca="false">IF(ISBLANK(A372),"",CONCATENATE($BC$5,"-",MID($BC$3,3,2),"-M_",A372))</f>
        <v>PTUR-21-M_52021000001252</v>
      </c>
      <c r="T372" s="65" t="str">
        <f aca="false">IF(ISBLANK(B372),"",VLOOKUP(B372,$BI$2:$BJ$5,2,FALSE()))</f>
        <v>C</v>
      </c>
      <c r="U372" s="66" t="str">
        <f aca="false">IF(ISBLANK(Q372),"ES",Q372)</f>
        <v>ES</v>
      </c>
      <c r="V372" s="64" t="n">
        <f aca="false">IF(ISBLANK(K372),"2",VLOOKUP(K372,$BG$2:$BH$3,2,FALSE()))</f>
        <v>2</v>
      </c>
      <c r="W372" s="66" t="str">
        <f aca="false">IF(ISBLANK(R372),"Sin observaciones",R372)</f>
        <v>Sin observaciones</v>
      </c>
      <c r="X372" s="64" t="n">
        <f aca="false">IF(ISERROR(VLOOKUP(J372,$BG$2:$BH$3,2,FALSE())),"",VLOOKUP(J372,$BG$2:$BH$3,2,FALSE()))</f>
        <v>1</v>
      </c>
      <c r="Z372" s="67"/>
    </row>
    <row r="373" customFormat="false" ht="79.2" hidden="false" customHeight="false" outlineLevel="0" collapsed="false">
      <c r="A373" s="54" t="s">
        <v>1165</v>
      </c>
      <c r="B373" s="78" t="s">
        <v>793</v>
      </c>
      <c r="C373" s="54" t="s">
        <v>1166</v>
      </c>
      <c r="D373" s="57" t="n">
        <v>0.03</v>
      </c>
      <c r="E373" s="56" t="n">
        <v>160</v>
      </c>
      <c r="F373" s="57" t="n">
        <v>10.47</v>
      </c>
      <c r="G373" s="56" t="n">
        <v>160</v>
      </c>
      <c r="H373" s="56" t="n">
        <v>10.47</v>
      </c>
      <c r="I373" s="58" t="n">
        <v>44340</v>
      </c>
      <c r="J373" s="54" t="s">
        <v>128</v>
      </c>
      <c r="K373" s="59" t="s">
        <v>129</v>
      </c>
      <c r="L373" s="60"/>
      <c r="M373" s="61"/>
      <c r="N373" s="61"/>
      <c r="O373" s="56" t="s">
        <v>446</v>
      </c>
      <c r="P373" s="56" t="s">
        <v>447</v>
      </c>
      <c r="Q373" s="60" t="s">
        <v>132</v>
      </c>
      <c r="R373" s="63"/>
      <c r="S373" s="64" t="str">
        <f aca="false">IF(ISBLANK(A373),"",CONCATENATE($BC$5,"-",MID($BC$3,3,2),"-M_",A373))</f>
        <v>PTUR-21-M_5202100000164 0</v>
      </c>
      <c r="T373" s="65" t="str">
        <f aca="false">IF(ISBLANK(B373),"",VLOOKUP(B373,$BI$2:$BJ$5,2,FALSE()))</f>
        <v>C</v>
      </c>
      <c r="U373" s="66" t="str">
        <f aca="false">IF(ISBLANK(Q373),"ES",Q373)</f>
        <v>ES</v>
      </c>
      <c r="V373" s="64" t="n">
        <f aca="false">IF(ISBLANK(K373),"2",VLOOKUP(K373,$BG$2:$BH$3,2,FALSE()))</f>
        <v>2</v>
      </c>
      <c r="W373" s="66" t="str">
        <f aca="false">IF(ISBLANK(R373),"Sin observaciones",R373)</f>
        <v>Sin observaciones</v>
      </c>
      <c r="X373" s="64" t="n">
        <f aca="false">IF(ISERROR(VLOOKUP(J373,$BG$2:$BH$3,2,FALSE())),"",VLOOKUP(J373,$BG$2:$BH$3,2,FALSE()))</f>
        <v>1</v>
      </c>
      <c r="Z373" s="67"/>
    </row>
    <row r="374" customFormat="false" ht="79.2" hidden="false" customHeight="false" outlineLevel="0" collapsed="false">
      <c r="A374" s="54" t="s">
        <v>1167</v>
      </c>
      <c r="B374" s="78" t="s">
        <v>793</v>
      </c>
      <c r="C374" s="54" t="s">
        <v>1166</v>
      </c>
      <c r="D374" s="57" t="n">
        <v>0.03</v>
      </c>
      <c r="E374" s="56" t="n">
        <v>18.23</v>
      </c>
      <c r="F374" s="57" t="n">
        <v>0.53</v>
      </c>
      <c r="G374" s="56" t="n">
        <v>18.23</v>
      </c>
      <c r="H374" s="56" t="n">
        <v>0.53</v>
      </c>
      <c r="I374" s="58" t="n">
        <v>44340</v>
      </c>
      <c r="J374" s="54" t="s">
        <v>128</v>
      </c>
      <c r="K374" s="59" t="s">
        <v>129</v>
      </c>
      <c r="L374" s="60"/>
      <c r="M374" s="61"/>
      <c r="N374" s="61"/>
      <c r="O374" s="56" t="s">
        <v>446</v>
      </c>
      <c r="P374" s="56" t="s">
        <v>447</v>
      </c>
      <c r="Q374" s="60" t="s">
        <v>132</v>
      </c>
      <c r="R374" s="63"/>
      <c r="S374" s="64" t="str">
        <f aca="false">IF(ISBLANK(A374),"",CONCATENATE($BC$5,"-",MID($BC$3,3,2),"-M_",A374))</f>
        <v>PTUR-21-M_52021000001640</v>
      </c>
      <c r="T374" s="65" t="str">
        <f aca="false">IF(ISBLANK(B374),"",VLOOKUP(B374,$BI$2:$BJ$5,2,FALSE()))</f>
        <v>C</v>
      </c>
      <c r="U374" s="66" t="str">
        <f aca="false">IF(ISBLANK(Q374),"ES",Q374)</f>
        <v>ES</v>
      </c>
      <c r="V374" s="64" t="n">
        <f aca="false">IF(ISBLANK(K374),"2",VLOOKUP(K374,$BG$2:$BH$3,2,FALSE()))</f>
        <v>2</v>
      </c>
      <c r="W374" s="66" t="str">
        <f aca="false">IF(ISBLANK(R374),"Sin observaciones",R374)</f>
        <v>Sin observaciones</v>
      </c>
      <c r="X374" s="64" t="n">
        <f aca="false">IF(ISERROR(VLOOKUP(J374,$BG$2:$BH$3,2,FALSE())),"",VLOOKUP(J374,$BG$2:$BH$3,2,FALSE()))</f>
        <v>1</v>
      </c>
      <c r="Z374" s="67"/>
    </row>
    <row r="375" customFormat="false" ht="79.2" hidden="false" customHeight="false" outlineLevel="0" collapsed="false">
      <c r="A375" s="54" t="s">
        <v>1168</v>
      </c>
      <c r="B375" s="78" t="s">
        <v>793</v>
      </c>
      <c r="C375" s="54" t="s">
        <v>1169</v>
      </c>
      <c r="D375" s="57" t="n">
        <v>0.03</v>
      </c>
      <c r="E375" s="56" t="n">
        <v>145.86</v>
      </c>
      <c r="F375" s="57" t="n">
        <v>4.25</v>
      </c>
      <c r="G375" s="56" t="n">
        <v>145.86</v>
      </c>
      <c r="H375" s="56" t="n">
        <v>4.25</v>
      </c>
      <c r="I375" s="58" t="n">
        <v>44340</v>
      </c>
      <c r="J375" s="54" t="s">
        <v>128</v>
      </c>
      <c r="K375" s="59" t="s">
        <v>129</v>
      </c>
      <c r="L375" s="60"/>
      <c r="M375" s="61"/>
      <c r="N375" s="61"/>
      <c r="O375" s="56" t="s">
        <v>446</v>
      </c>
      <c r="P375" s="56" t="s">
        <v>447</v>
      </c>
      <c r="Q375" s="60" t="s">
        <v>132</v>
      </c>
      <c r="R375" s="63"/>
      <c r="S375" s="64" t="str">
        <f aca="false">IF(ISBLANK(A375),"",CONCATENATE($BC$5,"-",MID($BC$3,3,2),"-M_",A375))</f>
        <v>PTUR-21-M_52021000001641</v>
      </c>
      <c r="T375" s="65" t="str">
        <f aca="false">IF(ISBLANK(B375),"",VLOOKUP(B375,$BI$2:$BJ$5,2,FALSE()))</f>
        <v>C</v>
      </c>
      <c r="U375" s="66" t="str">
        <f aca="false">IF(ISBLANK(Q375),"ES",Q375)</f>
        <v>ES</v>
      </c>
      <c r="V375" s="64" t="n">
        <f aca="false">IF(ISBLANK(K375),"2",VLOOKUP(K375,$BG$2:$BH$3,2,FALSE()))</f>
        <v>2</v>
      </c>
      <c r="W375" s="66" t="str">
        <f aca="false">IF(ISBLANK(R375),"Sin observaciones",R375)</f>
        <v>Sin observaciones</v>
      </c>
      <c r="X375" s="64" t="n">
        <f aca="false">IF(ISERROR(VLOOKUP(J375,$BG$2:$BH$3,2,FALSE())),"",VLOOKUP(J375,$BG$2:$BH$3,2,FALSE()))</f>
        <v>1</v>
      </c>
      <c r="Z375" s="67"/>
    </row>
    <row r="376" customFormat="false" ht="158.4" hidden="false" customHeight="false" outlineLevel="0" collapsed="false">
      <c r="A376" s="54" t="s">
        <v>1170</v>
      </c>
      <c r="B376" s="78" t="s">
        <v>1171</v>
      </c>
      <c r="C376" s="54" t="s">
        <v>1172</v>
      </c>
      <c r="D376" s="57" t="n">
        <v>0.03</v>
      </c>
      <c r="E376" s="56" t="n">
        <v>104.79</v>
      </c>
      <c r="F376" s="57" t="n">
        <v>3.05</v>
      </c>
      <c r="G376" s="56" t="n">
        <v>104.79</v>
      </c>
      <c r="H376" s="56" t="n">
        <v>3.05</v>
      </c>
      <c r="I376" s="58" t="n">
        <v>44362</v>
      </c>
      <c r="J376" s="54" t="s">
        <v>128</v>
      </c>
      <c r="K376" s="59" t="s">
        <v>129</v>
      </c>
      <c r="L376" s="60"/>
      <c r="M376" s="61"/>
      <c r="N376" s="61"/>
      <c r="O376" s="56" t="s">
        <v>446</v>
      </c>
      <c r="P376" s="56" t="s">
        <v>447</v>
      </c>
      <c r="Q376" s="60" t="s">
        <v>132</v>
      </c>
      <c r="R376" s="63"/>
      <c r="S376" s="64" t="str">
        <f aca="false">IF(ISBLANK(A376),"",CONCATENATE($BC$5,"-",MID($BC$3,3,2),"-M_",A376))</f>
        <v>PTUR-21-M_52021000001996</v>
      </c>
      <c r="T376" s="65" t="e">
        <f aca="false">IF(ISBLANK(B376),"",VLOOKUP(B376,$BI$2:$BJ$5,2,FALSE()))</f>
        <v>#N/A</v>
      </c>
      <c r="U376" s="66" t="str">
        <f aca="false">IF(ISBLANK(Q376),"ES",Q376)</f>
        <v>ES</v>
      </c>
      <c r="V376" s="64" t="n">
        <f aca="false">IF(ISBLANK(K376),"2",VLOOKUP(K376,$BG$2:$BH$3,2,FALSE()))</f>
        <v>2</v>
      </c>
      <c r="W376" s="66" t="str">
        <f aca="false">IF(ISBLANK(R376),"Sin observaciones",R376)</f>
        <v>Sin observaciones</v>
      </c>
      <c r="X376" s="64" t="n">
        <f aca="false">IF(ISERROR(VLOOKUP(J376,$BG$2:$BH$3,2,FALSE())),"",VLOOKUP(J376,$BG$2:$BH$3,2,FALSE()))</f>
        <v>1</v>
      </c>
      <c r="Z376" s="67"/>
    </row>
    <row r="377" customFormat="false" ht="26.4" hidden="false" customHeight="false" outlineLevel="0" collapsed="false">
      <c r="A377" s="54" t="s">
        <v>1173</v>
      </c>
      <c r="B377" s="78" t="s">
        <v>793</v>
      </c>
      <c r="C377" s="54" t="s">
        <v>1174</v>
      </c>
      <c r="D377" s="57" t="n">
        <v>0.03</v>
      </c>
      <c r="E377" s="56" t="n">
        <v>36.82</v>
      </c>
      <c r="F377" s="57" t="n">
        <v>1.07</v>
      </c>
      <c r="G377" s="56" t="n">
        <v>36.82</v>
      </c>
      <c r="H377" s="56" t="n">
        <v>1.07</v>
      </c>
      <c r="I377" s="58" t="n">
        <v>44362</v>
      </c>
      <c r="J377" s="54" t="s">
        <v>128</v>
      </c>
      <c r="K377" s="59" t="s">
        <v>129</v>
      </c>
      <c r="L377" s="60"/>
      <c r="M377" s="61"/>
      <c r="N377" s="61"/>
      <c r="O377" s="56" t="s">
        <v>1175</v>
      </c>
      <c r="P377" s="56" t="s">
        <v>1176</v>
      </c>
      <c r="Q377" s="60" t="s">
        <v>132</v>
      </c>
      <c r="R377" s="63"/>
      <c r="S377" s="64" t="str">
        <f aca="false">IF(ISBLANK(A377),"",CONCATENATE($BC$5,"-",MID($BC$3,3,2),"-M_",A377))</f>
        <v>PTUR-21-M_52021000001997</v>
      </c>
      <c r="T377" s="65" t="str">
        <f aca="false">IF(ISBLANK(B377),"",VLOOKUP(B377,$BI$2:$BJ$5,2,FALSE()))</f>
        <v>C</v>
      </c>
      <c r="U377" s="66" t="str">
        <f aca="false">IF(ISBLANK(Q377),"ES",Q377)</f>
        <v>ES</v>
      </c>
      <c r="V377" s="64" t="n">
        <f aca="false">IF(ISBLANK(K377),"2",VLOOKUP(K377,$BG$2:$BH$3,2,FALSE()))</f>
        <v>2</v>
      </c>
      <c r="W377" s="66" t="str">
        <f aca="false">IF(ISBLANK(R377),"Sin observaciones",R377)</f>
        <v>Sin observaciones</v>
      </c>
      <c r="X377" s="64" t="n">
        <f aca="false">IF(ISERROR(VLOOKUP(J377,$BG$2:$BH$3,2,FALSE())),"",VLOOKUP(J377,$BG$2:$BH$3,2,FALSE()))</f>
        <v>1</v>
      </c>
      <c r="Z377" s="67"/>
    </row>
    <row r="378" customFormat="false" ht="17.4" hidden="false" customHeight="false" outlineLevel="0" collapsed="false">
      <c r="A378" s="54" t="s">
        <v>1177</v>
      </c>
      <c r="B378" s="78" t="s">
        <v>139</v>
      </c>
      <c r="C378" s="54" t="s">
        <v>1178</v>
      </c>
      <c r="D378" s="57" t="n">
        <v>0.03</v>
      </c>
      <c r="E378" s="56" t="n">
        <v>107</v>
      </c>
      <c r="F378" s="57" t="n">
        <v>7</v>
      </c>
      <c r="G378" s="56" t="n">
        <v>107</v>
      </c>
      <c r="H378" s="56" t="n">
        <v>7</v>
      </c>
      <c r="I378" s="58" t="n">
        <v>44340</v>
      </c>
      <c r="J378" s="54" t="s">
        <v>128</v>
      </c>
      <c r="K378" s="59" t="s">
        <v>129</v>
      </c>
      <c r="L378" s="60"/>
      <c r="M378" s="61"/>
      <c r="N378" s="61"/>
      <c r="O378" s="56" t="s">
        <v>1179</v>
      </c>
      <c r="P378" s="56" t="s">
        <v>1180</v>
      </c>
      <c r="Q378" s="60" t="s">
        <v>132</v>
      </c>
      <c r="R378" s="63"/>
      <c r="S378" s="64" t="str">
        <f aca="false">IF(ISBLANK(A378),"",CONCATENATE($BC$5,"-",MID($BC$3,3,2),"-M_",A378))</f>
        <v>PTUR-21-M_52021000001644</v>
      </c>
      <c r="T378" s="65" t="str">
        <f aca="false">IF(ISBLANK(B378),"",VLOOKUP(B378,$BI$2:$BJ$5,2,FALSE()))</f>
        <v>E</v>
      </c>
      <c r="U378" s="66" t="str">
        <f aca="false">IF(ISBLANK(Q378),"ES",Q378)</f>
        <v>ES</v>
      </c>
      <c r="V378" s="64" t="n">
        <f aca="false">IF(ISBLANK(K378),"2",VLOOKUP(K378,$BG$2:$BH$3,2,FALSE()))</f>
        <v>2</v>
      </c>
      <c r="W378" s="66" t="str">
        <f aca="false">IF(ISBLANK(R378),"Sin observaciones",R378)</f>
        <v>Sin observaciones</v>
      </c>
      <c r="X378" s="64" t="n">
        <f aca="false">IF(ISERROR(VLOOKUP(J378,$BG$2:$BH$3,2,FALSE())),"",VLOOKUP(J378,$BG$2:$BH$3,2,FALSE()))</f>
        <v>1</v>
      </c>
      <c r="Z378" s="67"/>
    </row>
    <row r="379" customFormat="false" ht="26.4" hidden="false" customHeight="false" outlineLevel="0" collapsed="false">
      <c r="A379" s="54" t="s">
        <v>1181</v>
      </c>
      <c r="B379" s="78" t="s">
        <v>139</v>
      </c>
      <c r="C379" s="54" t="s">
        <v>461</v>
      </c>
      <c r="D379" s="57" t="n">
        <v>12</v>
      </c>
      <c r="E379" s="56" t="n">
        <v>343.41</v>
      </c>
      <c r="F379" s="57" t="n">
        <v>0</v>
      </c>
      <c r="G379" s="56" t="n">
        <v>343.41</v>
      </c>
      <c r="H379" s="56" t="n">
        <v>0</v>
      </c>
      <c r="I379" s="58" t="n">
        <v>44298</v>
      </c>
      <c r="J379" s="54" t="s">
        <v>128</v>
      </c>
      <c r="K379" s="59" t="s">
        <v>129</v>
      </c>
      <c r="L379" s="60"/>
      <c r="M379" s="61"/>
      <c r="N379" s="61"/>
      <c r="O379" s="56" t="s">
        <v>462</v>
      </c>
      <c r="P379" s="56" t="s">
        <v>463</v>
      </c>
      <c r="Q379" s="60" t="s">
        <v>132</v>
      </c>
      <c r="R379" s="63"/>
      <c r="S379" s="64" t="str">
        <f aca="false">IF(ISBLANK(A379),"",CONCATENATE($BC$5,"-",MID($BC$3,3,2),"-M_",A379))</f>
        <v>PTUR-21-M_5202100000104 3</v>
      </c>
      <c r="T379" s="65" t="str">
        <f aca="false">IF(ISBLANK(B379),"",VLOOKUP(B379,$BI$2:$BJ$5,2,FALSE()))</f>
        <v>E</v>
      </c>
      <c r="U379" s="66" t="str">
        <f aca="false">IF(ISBLANK(Q379),"ES",Q379)</f>
        <v>ES</v>
      </c>
      <c r="V379" s="64" t="n">
        <f aca="false">IF(ISBLANK(K379),"2",VLOOKUP(K379,$BG$2:$BH$3,2,FALSE()))</f>
        <v>2</v>
      </c>
      <c r="W379" s="66" t="str">
        <f aca="false">IF(ISBLANK(R379),"Sin observaciones",R379)</f>
        <v>Sin observaciones</v>
      </c>
      <c r="X379" s="64" t="n">
        <f aca="false">IF(ISERROR(VLOOKUP(J379,$BG$2:$BH$3,2,FALSE())),"",VLOOKUP(J379,$BG$2:$BH$3,2,FALSE()))</f>
        <v>1</v>
      </c>
      <c r="Z379" s="67"/>
    </row>
    <row r="380" customFormat="false" ht="26.4" hidden="false" customHeight="false" outlineLevel="0" collapsed="false">
      <c r="A380" s="54" t="s">
        <v>1182</v>
      </c>
      <c r="B380" s="78" t="s">
        <v>139</v>
      </c>
      <c r="C380" s="54" t="s">
        <v>461</v>
      </c>
      <c r="D380" s="57" t="n">
        <v>12</v>
      </c>
      <c r="E380" s="56" t="n">
        <v>377.59</v>
      </c>
      <c r="F380" s="57" t="n">
        <v>24.7</v>
      </c>
      <c r="G380" s="56" t="n">
        <v>377.59</v>
      </c>
      <c r="H380" s="56" t="n">
        <v>24.7</v>
      </c>
      <c r="I380" s="58" t="n">
        <v>44298</v>
      </c>
      <c r="J380" s="54" t="s">
        <v>128</v>
      </c>
      <c r="K380" s="59" t="s">
        <v>129</v>
      </c>
      <c r="L380" s="60"/>
      <c r="M380" s="61"/>
      <c r="N380" s="61"/>
      <c r="O380" s="56" t="s">
        <v>462</v>
      </c>
      <c r="P380" s="56" t="s">
        <v>463</v>
      </c>
      <c r="Q380" s="60" t="s">
        <v>132</v>
      </c>
      <c r="R380" s="63"/>
      <c r="S380" s="64" t="str">
        <f aca="false">IF(ISBLANK(A380),"",CONCATENATE($BC$5,"-",MID($BC$3,3,2),"-M_",A380))</f>
        <v>PTUR-21-M_52021000001043</v>
      </c>
      <c r="T380" s="65" t="str">
        <f aca="false">IF(ISBLANK(B380),"",VLOOKUP(B380,$BI$2:$BJ$5,2,FALSE()))</f>
        <v>E</v>
      </c>
      <c r="U380" s="66" t="str">
        <f aca="false">IF(ISBLANK(Q380),"ES",Q380)</f>
        <v>ES</v>
      </c>
      <c r="V380" s="64" t="n">
        <f aca="false">IF(ISBLANK(K380),"2",VLOOKUP(K380,$BG$2:$BH$3,2,FALSE()))</f>
        <v>2</v>
      </c>
      <c r="W380" s="66" t="str">
        <f aca="false">IF(ISBLANK(R380),"Sin observaciones",R380)</f>
        <v>Sin observaciones</v>
      </c>
      <c r="X380" s="64" t="n">
        <f aca="false">IF(ISERROR(VLOOKUP(J380,$BG$2:$BH$3,2,FALSE())),"",VLOOKUP(J380,$BG$2:$BH$3,2,FALSE()))</f>
        <v>1</v>
      </c>
      <c r="Z380" s="67"/>
    </row>
    <row r="381" customFormat="false" ht="52.8" hidden="false" customHeight="false" outlineLevel="0" collapsed="false">
      <c r="A381" s="54" t="s">
        <v>1183</v>
      </c>
      <c r="B381" s="78" t="s">
        <v>139</v>
      </c>
      <c r="C381" s="54" t="s">
        <v>470</v>
      </c>
      <c r="D381" s="57" t="n">
        <v>0.15</v>
      </c>
      <c r="E381" s="56" t="n">
        <v>698.4</v>
      </c>
      <c r="F381" s="57" t="n">
        <v>45.69</v>
      </c>
      <c r="G381" s="56" t="n">
        <v>698.4</v>
      </c>
      <c r="H381" s="56" t="n">
        <v>45.69</v>
      </c>
      <c r="I381" s="58" t="n">
        <v>44298</v>
      </c>
      <c r="J381" s="54" t="s">
        <v>128</v>
      </c>
      <c r="K381" s="59" t="s">
        <v>129</v>
      </c>
      <c r="L381" s="60"/>
      <c r="M381" s="61"/>
      <c r="N381" s="61"/>
      <c r="O381" s="56" t="s">
        <v>471</v>
      </c>
      <c r="P381" s="56" t="s">
        <v>472</v>
      </c>
      <c r="Q381" s="60" t="s">
        <v>132</v>
      </c>
      <c r="R381" s="63"/>
      <c r="S381" s="64" t="str">
        <f aca="false">IF(ISBLANK(A381),"",CONCATENATE($BC$5,"-",MID($BC$3,3,2),"-M_",A381))</f>
        <v>PTUR-21-M_52021000001056</v>
      </c>
      <c r="T381" s="65" t="str">
        <f aca="false">IF(ISBLANK(B381),"",VLOOKUP(B381,$BI$2:$BJ$5,2,FALSE()))</f>
        <v>E</v>
      </c>
      <c r="U381" s="66" t="str">
        <f aca="false">IF(ISBLANK(Q381),"ES",Q381)</f>
        <v>ES</v>
      </c>
      <c r="V381" s="64" t="n">
        <f aca="false">IF(ISBLANK(K381),"2",VLOOKUP(K381,$BG$2:$BH$3,2,FALSE()))</f>
        <v>2</v>
      </c>
      <c r="W381" s="66" t="str">
        <f aca="false">IF(ISBLANK(R381),"Sin observaciones",R381)</f>
        <v>Sin observaciones</v>
      </c>
      <c r="X381" s="64" t="n">
        <f aca="false">IF(ISERROR(VLOOKUP(J381,$BG$2:$BH$3,2,FALSE())),"",VLOOKUP(J381,$BG$2:$BH$3,2,FALSE()))</f>
        <v>1</v>
      </c>
      <c r="Z381" s="67"/>
    </row>
    <row r="382" customFormat="false" ht="52.8" hidden="false" customHeight="false" outlineLevel="0" collapsed="false">
      <c r="A382" s="54" t="s">
        <v>1184</v>
      </c>
      <c r="B382" s="78" t="s">
        <v>139</v>
      </c>
      <c r="C382" s="54" t="s">
        <v>1185</v>
      </c>
      <c r="D382" s="57" t="n">
        <v>4</v>
      </c>
      <c r="E382" s="56" t="n">
        <v>12412</v>
      </c>
      <c r="F382" s="57" t="n">
        <v>812</v>
      </c>
      <c r="G382" s="56" t="n">
        <v>12412</v>
      </c>
      <c r="H382" s="56" t="n">
        <v>812</v>
      </c>
      <c r="I382" s="58" t="n">
        <v>44340</v>
      </c>
      <c r="J382" s="54" t="s">
        <v>128</v>
      </c>
      <c r="K382" s="59" t="s">
        <v>129</v>
      </c>
      <c r="L382" s="60"/>
      <c r="M382" s="61"/>
      <c r="N382" s="61"/>
      <c r="O382" s="56" t="s">
        <v>1186</v>
      </c>
      <c r="P382" s="56" t="s">
        <v>1187</v>
      </c>
      <c r="Q382" s="60" t="s">
        <v>132</v>
      </c>
      <c r="R382" s="63"/>
      <c r="S382" s="64" t="str">
        <f aca="false">IF(ISBLANK(A382),"",CONCATENATE($BC$5,"-",MID($BC$3,3,2),"-M_",A382))</f>
        <v>PTUR-21-M_52021000001722</v>
      </c>
      <c r="T382" s="65" t="str">
        <f aca="false">IF(ISBLANK(B382),"",VLOOKUP(B382,$BI$2:$BJ$5,2,FALSE()))</f>
        <v>E</v>
      </c>
      <c r="U382" s="66" t="str">
        <f aca="false">IF(ISBLANK(Q382),"ES",Q382)</f>
        <v>ES</v>
      </c>
      <c r="V382" s="64" t="n">
        <f aca="false">IF(ISBLANK(K382),"2",VLOOKUP(K382,$BG$2:$BH$3,2,FALSE()))</f>
        <v>2</v>
      </c>
      <c r="W382" s="66" t="str">
        <f aca="false">IF(ISBLANK(R382),"Sin observaciones",R382)</f>
        <v>Sin observaciones</v>
      </c>
      <c r="X382" s="64" t="n">
        <f aca="false">IF(ISERROR(VLOOKUP(J382,$BG$2:$BH$3,2,FALSE())),"",VLOOKUP(J382,$BG$2:$BH$3,2,FALSE()))</f>
        <v>1</v>
      </c>
      <c r="Z382" s="67"/>
    </row>
    <row r="383" customFormat="false" ht="198" hidden="false" customHeight="false" outlineLevel="0" collapsed="false">
      <c r="A383" s="54" t="s">
        <v>1188</v>
      </c>
      <c r="B383" s="78" t="s">
        <v>139</v>
      </c>
      <c r="C383" s="54" t="s">
        <v>474</v>
      </c>
      <c r="D383" s="57" t="n">
        <v>0.03</v>
      </c>
      <c r="E383" s="56" t="n">
        <v>4258.6</v>
      </c>
      <c r="F383" s="57" t="n">
        <v>278.6</v>
      </c>
      <c r="G383" s="56" t="n">
        <v>4258.6</v>
      </c>
      <c r="H383" s="56" t="n">
        <v>278.6</v>
      </c>
      <c r="I383" s="58" t="n">
        <v>44312</v>
      </c>
      <c r="J383" s="54" t="s">
        <v>128</v>
      </c>
      <c r="K383" s="59" t="s">
        <v>129</v>
      </c>
      <c r="L383" s="60"/>
      <c r="M383" s="61"/>
      <c r="N383" s="61"/>
      <c r="O383" s="56" t="s">
        <v>475</v>
      </c>
      <c r="P383" s="56" t="s">
        <v>476</v>
      </c>
      <c r="Q383" s="60" t="s">
        <v>132</v>
      </c>
      <c r="R383" s="63"/>
      <c r="S383" s="64" t="str">
        <f aca="false">IF(ISBLANK(A383),"",CONCATENATE($BC$5,"-",MID($BC$3,3,2),"-M_",A383))</f>
        <v>PTUR-21-M_52021000001262</v>
      </c>
      <c r="T383" s="65" t="str">
        <f aca="false">IF(ISBLANK(B383),"",VLOOKUP(B383,$BI$2:$BJ$5,2,FALSE()))</f>
        <v>E</v>
      </c>
      <c r="U383" s="66" t="str">
        <f aca="false">IF(ISBLANK(Q383),"ES",Q383)</f>
        <v>ES</v>
      </c>
      <c r="V383" s="64" t="n">
        <f aca="false">IF(ISBLANK(K383),"2",VLOOKUP(K383,$BG$2:$BH$3,2,FALSE()))</f>
        <v>2</v>
      </c>
      <c r="W383" s="66" t="str">
        <f aca="false">IF(ISBLANK(R383),"Sin observaciones",R383)</f>
        <v>Sin observaciones</v>
      </c>
      <c r="X383" s="64" t="n">
        <f aca="false">IF(ISERROR(VLOOKUP(J383,$BG$2:$BH$3,2,FALSE())),"",VLOOKUP(J383,$BG$2:$BH$3,2,FALSE()))</f>
        <v>1</v>
      </c>
      <c r="Z383" s="67"/>
    </row>
    <row r="384" customFormat="false" ht="105.6" hidden="false" customHeight="false" outlineLevel="0" collapsed="false">
      <c r="A384" s="54" t="s">
        <v>1189</v>
      </c>
      <c r="B384" s="78" t="s">
        <v>139</v>
      </c>
      <c r="C384" s="54" t="s">
        <v>1190</v>
      </c>
      <c r="D384" s="57" t="n">
        <v>0.03</v>
      </c>
      <c r="E384" s="56" t="n">
        <v>267.5</v>
      </c>
      <c r="F384" s="57" t="n">
        <v>17.5</v>
      </c>
      <c r="G384" s="56" t="n">
        <v>267.5</v>
      </c>
      <c r="H384" s="56" t="n">
        <v>17.5</v>
      </c>
      <c r="I384" s="58" t="n">
        <v>44369</v>
      </c>
      <c r="J384" s="54" t="s">
        <v>128</v>
      </c>
      <c r="K384" s="59" t="s">
        <v>129</v>
      </c>
      <c r="L384" s="60"/>
      <c r="M384" s="61"/>
      <c r="N384" s="61"/>
      <c r="O384" s="56" t="s">
        <v>479</v>
      </c>
      <c r="P384" s="56" t="s">
        <v>480</v>
      </c>
      <c r="Q384" s="60" t="s">
        <v>132</v>
      </c>
      <c r="R384" s="63"/>
      <c r="S384" s="64" t="str">
        <f aca="false">IF(ISBLANK(A384),"",CONCATENATE($BC$5,"-",MID($BC$3,3,2),"-M_",A384))</f>
        <v>PTUR-21-M_52021000002163</v>
      </c>
      <c r="T384" s="65" t="str">
        <f aca="false">IF(ISBLANK(B384),"",VLOOKUP(B384,$BI$2:$BJ$5,2,FALSE()))</f>
        <v>E</v>
      </c>
      <c r="U384" s="66" t="str">
        <f aca="false">IF(ISBLANK(Q384),"ES",Q384)</f>
        <v>ES</v>
      </c>
      <c r="V384" s="64" t="n">
        <f aca="false">IF(ISBLANK(K384),"2",VLOOKUP(K384,$BG$2:$BH$3,2,FALSE()))</f>
        <v>2</v>
      </c>
      <c r="W384" s="66" t="str">
        <f aca="false">IF(ISBLANK(R384),"Sin observaciones",R384)</f>
        <v>Sin observaciones</v>
      </c>
      <c r="X384" s="64" t="n">
        <f aca="false">IF(ISERROR(VLOOKUP(J384,$BG$2:$BH$3,2,FALSE())),"",VLOOKUP(J384,$BG$2:$BH$3,2,FALSE()))</f>
        <v>1</v>
      </c>
      <c r="Z384" s="67"/>
    </row>
    <row r="385" customFormat="false" ht="171.6" hidden="false" customHeight="false" outlineLevel="0" collapsed="false">
      <c r="A385" s="54" t="s">
        <v>1191</v>
      </c>
      <c r="B385" s="78" t="s">
        <v>139</v>
      </c>
      <c r="C385" s="54" t="s">
        <v>488</v>
      </c>
      <c r="D385" s="57" t="n">
        <v>0.03</v>
      </c>
      <c r="E385" s="56" t="n">
        <v>119.85</v>
      </c>
      <c r="F385" s="57" t="n">
        <v>7.84</v>
      </c>
      <c r="G385" s="56" t="n">
        <v>119.85</v>
      </c>
      <c r="H385" s="56" t="n">
        <v>7.84</v>
      </c>
      <c r="I385" s="58" t="n">
        <v>44301</v>
      </c>
      <c r="J385" s="54" t="s">
        <v>128</v>
      </c>
      <c r="K385" s="59" t="s">
        <v>129</v>
      </c>
      <c r="L385" s="60"/>
      <c r="M385" s="61"/>
      <c r="N385" s="61"/>
      <c r="O385" s="56" t="s">
        <v>485</v>
      </c>
      <c r="P385" s="56" t="s">
        <v>486</v>
      </c>
      <c r="Q385" s="60" t="s">
        <v>132</v>
      </c>
      <c r="R385" s="63"/>
      <c r="S385" s="64" t="str">
        <f aca="false">IF(ISBLANK(A385),"",CONCATENATE($BC$5,"-",MID($BC$3,3,2),"-M_",A385))</f>
        <v>PTUR-21-M_52021000001100</v>
      </c>
      <c r="T385" s="65" t="str">
        <f aca="false">IF(ISBLANK(B385),"",VLOOKUP(B385,$BI$2:$BJ$5,2,FALSE()))</f>
        <v>E</v>
      </c>
      <c r="U385" s="66" t="str">
        <f aca="false">IF(ISBLANK(Q385),"ES",Q385)</f>
        <v>ES</v>
      </c>
      <c r="V385" s="64" t="n">
        <f aca="false">IF(ISBLANK(K385),"2",VLOOKUP(K385,$BG$2:$BH$3,2,FALSE()))</f>
        <v>2</v>
      </c>
      <c r="W385" s="66" t="str">
        <f aca="false">IF(ISBLANK(R385),"Sin observaciones",R385)</f>
        <v>Sin observaciones</v>
      </c>
      <c r="X385" s="64" t="n">
        <f aca="false">IF(ISERROR(VLOOKUP(J385,$BG$2:$BH$3,2,FALSE())),"",VLOOKUP(J385,$BG$2:$BH$3,2,FALSE()))</f>
        <v>1</v>
      </c>
      <c r="Z385" s="67"/>
    </row>
    <row r="386" customFormat="false" ht="52.8" hidden="false" customHeight="false" outlineLevel="0" collapsed="false">
      <c r="A386" s="54" t="s">
        <v>1192</v>
      </c>
      <c r="B386" s="78" t="s">
        <v>139</v>
      </c>
      <c r="C386" s="54" t="s">
        <v>1193</v>
      </c>
      <c r="D386" s="57" t="n">
        <v>0.06</v>
      </c>
      <c r="E386" s="56" t="n">
        <v>3188.6</v>
      </c>
      <c r="F386" s="57" t="n">
        <v>208.6</v>
      </c>
      <c r="G386" s="56" t="n">
        <v>3188.6</v>
      </c>
      <c r="H386" s="56" t="n">
        <v>208.6</v>
      </c>
      <c r="I386" s="58" t="n">
        <v>44328</v>
      </c>
      <c r="J386" s="54" t="s">
        <v>128</v>
      </c>
      <c r="K386" s="59" t="s">
        <v>129</v>
      </c>
      <c r="L386" s="60"/>
      <c r="M386" s="61"/>
      <c r="N386" s="61"/>
      <c r="O386" s="56" t="s">
        <v>1194</v>
      </c>
      <c r="P386" s="56" t="s">
        <v>1195</v>
      </c>
      <c r="Q386" s="60" t="s">
        <v>132</v>
      </c>
      <c r="R386" s="63"/>
      <c r="S386" s="64" t="str">
        <f aca="false">IF(ISBLANK(A386),"",CONCATENATE($BC$5,"-",MID($BC$3,3,2),"-M_",A386))</f>
        <v>PTUR-21-M_52021000001550</v>
      </c>
      <c r="T386" s="65" t="str">
        <f aca="false">IF(ISBLANK(B386),"",VLOOKUP(B386,$BI$2:$BJ$5,2,FALSE()))</f>
        <v>E</v>
      </c>
      <c r="U386" s="66" t="str">
        <f aca="false">IF(ISBLANK(Q386),"ES",Q386)</f>
        <v>ES</v>
      </c>
      <c r="V386" s="64" t="n">
        <f aca="false">IF(ISBLANK(K386),"2",VLOOKUP(K386,$BG$2:$BH$3,2,FALSE()))</f>
        <v>2</v>
      </c>
      <c r="W386" s="66" t="str">
        <f aca="false">IF(ISBLANK(R386),"Sin observaciones",R386)</f>
        <v>Sin observaciones</v>
      </c>
      <c r="X386" s="64" t="n">
        <f aca="false">IF(ISERROR(VLOOKUP(J386,$BG$2:$BH$3,2,FALSE())),"",VLOOKUP(J386,$BG$2:$BH$3,2,FALSE()))</f>
        <v>1</v>
      </c>
      <c r="Z386" s="67"/>
    </row>
    <row r="387" customFormat="false" ht="39.6" hidden="false" customHeight="false" outlineLevel="0" collapsed="false">
      <c r="A387" s="54" t="s">
        <v>1196</v>
      </c>
      <c r="B387" s="78" t="s">
        <v>1093</v>
      </c>
      <c r="C387" s="54" t="s">
        <v>1197</v>
      </c>
      <c r="D387" s="57" t="n">
        <v>0.03</v>
      </c>
      <c r="E387" s="56" t="n">
        <v>366.98</v>
      </c>
      <c r="F387" s="57" t="n">
        <v>24.01</v>
      </c>
      <c r="G387" s="56" t="n">
        <v>366.98</v>
      </c>
      <c r="H387" s="56" t="n">
        <v>24.01</v>
      </c>
      <c r="I387" s="58" t="n">
        <v>44362</v>
      </c>
      <c r="J387" s="54" t="s">
        <v>128</v>
      </c>
      <c r="K387" s="59" t="s">
        <v>129</v>
      </c>
      <c r="L387" s="60"/>
      <c r="M387" s="61"/>
      <c r="N387" s="61"/>
      <c r="O387" s="56" t="s">
        <v>1198</v>
      </c>
      <c r="P387" s="56" t="s">
        <v>1199</v>
      </c>
      <c r="Q387" s="60" t="s">
        <v>132</v>
      </c>
      <c r="R387" s="63"/>
      <c r="S387" s="64" t="str">
        <f aca="false">IF(ISBLANK(A387),"",CONCATENATE($BC$5,"-",MID($BC$3,3,2),"-M_",A387))</f>
        <v>PTUR-21-M_52021000001970</v>
      </c>
      <c r="T387" s="65" t="str">
        <f aca="false">IF(ISBLANK(B387),"",VLOOKUP(B387,$BI$2:$BJ$5,2,FALSE()))</f>
        <v>E</v>
      </c>
      <c r="U387" s="66" t="str">
        <f aca="false">IF(ISBLANK(Q387),"ES",Q387)</f>
        <v>ES</v>
      </c>
      <c r="V387" s="64" t="n">
        <f aca="false">IF(ISBLANK(K387),"2",VLOOKUP(K387,$BG$2:$BH$3,2,FALSE()))</f>
        <v>2</v>
      </c>
      <c r="W387" s="66" t="str">
        <f aca="false">IF(ISBLANK(R387),"Sin observaciones",R387)</f>
        <v>Sin observaciones</v>
      </c>
      <c r="X387" s="64" t="n">
        <f aca="false">IF(ISERROR(VLOOKUP(J387,$BG$2:$BH$3,2,FALSE())),"",VLOOKUP(J387,$BG$2:$BH$3,2,FALSE()))</f>
        <v>1</v>
      </c>
      <c r="Z387" s="67"/>
    </row>
    <row r="388" customFormat="false" ht="66" hidden="false" customHeight="false" outlineLevel="0" collapsed="false">
      <c r="A388" s="54" t="s">
        <v>1200</v>
      </c>
      <c r="B388" s="78" t="s">
        <v>139</v>
      </c>
      <c r="C388" s="54" t="s">
        <v>1201</v>
      </c>
      <c r="D388" s="57" t="n">
        <v>0.03</v>
      </c>
      <c r="E388" s="56" t="n">
        <v>499.71</v>
      </c>
      <c r="F388" s="57" t="n">
        <v>32.69</v>
      </c>
      <c r="G388" s="56" t="n">
        <v>499.71</v>
      </c>
      <c r="H388" s="56" t="n">
        <v>32.69</v>
      </c>
      <c r="I388" s="58" t="n">
        <v>44372</v>
      </c>
      <c r="J388" s="54" t="s">
        <v>128</v>
      </c>
      <c r="K388" s="59" t="s">
        <v>129</v>
      </c>
      <c r="L388" s="60"/>
      <c r="M388" s="61"/>
      <c r="N388" s="61"/>
      <c r="O388" s="56" t="s">
        <v>1198</v>
      </c>
      <c r="P388" s="56" t="s">
        <v>1199</v>
      </c>
      <c r="Q388" s="60" t="s">
        <v>132</v>
      </c>
      <c r="R388" s="63"/>
      <c r="S388" s="64" t="str">
        <f aca="false">IF(ISBLANK(A388),"",CONCATENATE($BC$5,"-",MID($BC$3,3,2),"-M_",A388))</f>
        <v>PTUR-21-M_52021000002293</v>
      </c>
      <c r="T388" s="65" t="str">
        <f aca="false">IF(ISBLANK(B388),"",VLOOKUP(B388,$BI$2:$BJ$5,2,FALSE()))</f>
        <v>E</v>
      </c>
      <c r="U388" s="66" t="str">
        <f aca="false">IF(ISBLANK(Q388),"ES",Q388)</f>
        <v>ES</v>
      </c>
      <c r="V388" s="64" t="n">
        <f aca="false">IF(ISBLANK(K388),"2",VLOOKUP(K388,$BG$2:$BH$3,2,FALSE()))</f>
        <v>2</v>
      </c>
      <c r="W388" s="66" t="str">
        <f aca="false">IF(ISBLANK(R388),"Sin observaciones",R388)</f>
        <v>Sin observaciones</v>
      </c>
      <c r="X388" s="64" t="n">
        <f aca="false">IF(ISERROR(VLOOKUP(J388,$BG$2:$BH$3,2,FALSE())),"",VLOOKUP(J388,$BG$2:$BH$3,2,FALSE()))</f>
        <v>1</v>
      </c>
      <c r="Z388" s="67"/>
    </row>
    <row r="389" customFormat="false" ht="132" hidden="false" customHeight="false" outlineLevel="0" collapsed="false">
      <c r="A389" s="54" t="s">
        <v>1202</v>
      </c>
      <c r="B389" s="78" t="s">
        <v>139</v>
      </c>
      <c r="C389" s="54" t="s">
        <v>1203</v>
      </c>
      <c r="D389" s="57" t="n">
        <v>0.03</v>
      </c>
      <c r="E389" s="56" t="n">
        <v>866.7</v>
      </c>
      <c r="F389" s="57" t="n">
        <v>56.7</v>
      </c>
      <c r="G389" s="56" t="n">
        <v>866.7</v>
      </c>
      <c r="H389" s="56" t="n">
        <v>56.7</v>
      </c>
      <c r="I389" s="58" t="n">
        <v>44369</v>
      </c>
      <c r="J389" s="54" t="s">
        <v>128</v>
      </c>
      <c r="K389" s="59" t="s">
        <v>129</v>
      </c>
      <c r="L389" s="60"/>
      <c r="M389" s="61"/>
      <c r="N389" s="61"/>
      <c r="O389" s="56" t="s">
        <v>1204</v>
      </c>
      <c r="P389" s="56" t="s">
        <v>1205</v>
      </c>
      <c r="Q389" s="60" t="s">
        <v>132</v>
      </c>
      <c r="R389" s="63"/>
      <c r="S389" s="64" t="str">
        <f aca="false">IF(ISBLANK(A389),"",CONCATENATE($BC$5,"-",MID($BC$3,3,2),"-M_",A389))</f>
        <v>PTUR-21-M_52021000002152</v>
      </c>
      <c r="T389" s="65" t="str">
        <f aca="false">IF(ISBLANK(B389),"",VLOOKUP(B389,$BI$2:$BJ$5,2,FALSE()))</f>
        <v>E</v>
      </c>
      <c r="U389" s="66" t="str">
        <f aca="false">IF(ISBLANK(Q389),"ES",Q389)</f>
        <v>ES</v>
      </c>
      <c r="V389" s="64" t="n">
        <f aca="false">IF(ISBLANK(K389),"2",VLOOKUP(K389,$BG$2:$BH$3,2,FALSE()))</f>
        <v>2</v>
      </c>
      <c r="W389" s="66" t="str">
        <f aca="false">IF(ISBLANK(R389),"Sin observaciones",R389)</f>
        <v>Sin observaciones</v>
      </c>
      <c r="X389" s="64" t="n">
        <f aca="false">IF(ISERROR(VLOOKUP(J389,$BG$2:$BH$3,2,FALSE())),"",VLOOKUP(J389,$BG$2:$BH$3,2,FALSE()))</f>
        <v>1</v>
      </c>
      <c r="Z389" s="67"/>
    </row>
    <row r="390" customFormat="false" ht="26.4" hidden="false" customHeight="false" outlineLevel="0" collapsed="false">
      <c r="A390" s="54" t="s">
        <v>1206</v>
      </c>
      <c r="B390" s="78" t="s">
        <v>139</v>
      </c>
      <c r="C390" s="54" t="s">
        <v>490</v>
      </c>
      <c r="D390" s="57" t="n">
        <v>0.03</v>
      </c>
      <c r="E390" s="56" t="n">
        <v>535</v>
      </c>
      <c r="F390" s="57" t="n">
        <v>35</v>
      </c>
      <c r="G390" s="56" t="n">
        <v>535</v>
      </c>
      <c r="H390" s="56" t="n">
        <v>35</v>
      </c>
      <c r="I390" s="58" t="n">
        <v>44307</v>
      </c>
      <c r="J390" s="54" t="s">
        <v>128</v>
      </c>
      <c r="K390" s="59" t="s">
        <v>129</v>
      </c>
      <c r="L390" s="60"/>
      <c r="M390" s="61"/>
      <c r="N390" s="61"/>
      <c r="O390" s="56" t="s">
        <v>491</v>
      </c>
      <c r="P390" s="56" t="s">
        <v>492</v>
      </c>
      <c r="Q390" s="60" t="s">
        <v>132</v>
      </c>
      <c r="R390" s="63"/>
      <c r="S390" s="64" t="str">
        <f aca="false">IF(ISBLANK(A390),"",CONCATENATE($BC$5,"-",MID($BC$3,3,2),"-M_",A390))</f>
        <v>PTUR-21-M_52021000001135</v>
      </c>
      <c r="T390" s="65" t="str">
        <f aca="false">IF(ISBLANK(B390),"",VLOOKUP(B390,$BI$2:$BJ$5,2,FALSE()))</f>
        <v>E</v>
      </c>
      <c r="U390" s="66" t="str">
        <f aca="false">IF(ISBLANK(Q390),"ES",Q390)</f>
        <v>ES</v>
      </c>
      <c r="V390" s="64" t="n">
        <f aca="false">IF(ISBLANK(K390),"2",VLOOKUP(K390,$BG$2:$BH$3,2,FALSE()))</f>
        <v>2</v>
      </c>
      <c r="W390" s="66" t="str">
        <f aca="false">IF(ISBLANK(R390),"Sin observaciones",R390)</f>
        <v>Sin observaciones</v>
      </c>
      <c r="X390" s="64" t="n">
        <f aca="false">IF(ISERROR(VLOOKUP(J390,$BG$2:$BH$3,2,FALSE())),"",VLOOKUP(J390,$BG$2:$BH$3,2,FALSE()))</f>
        <v>1</v>
      </c>
      <c r="Z390" s="67"/>
    </row>
    <row r="391" customFormat="false" ht="66" hidden="false" customHeight="false" outlineLevel="0" collapsed="false">
      <c r="A391" s="54" t="s">
        <v>1207</v>
      </c>
      <c r="B391" s="78" t="s">
        <v>139</v>
      </c>
      <c r="C391" s="54" t="s">
        <v>1208</v>
      </c>
      <c r="D391" s="57" t="n">
        <v>0.27</v>
      </c>
      <c r="E391" s="56" t="n">
        <v>910.04</v>
      </c>
      <c r="F391" s="57" t="n">
        <v>55.62</v>
      </c>
      <c r="G391" s="56" t="n">
        <v>910.04</v>
      </c>
      <c r="H391" s="56" t="n">
        <v>55.62</v>
      </c>
      <c r="I391" s="58" t="n">
        <v>44369</v>
      </c>
      <c r="J391" s="54" t="s">
        <v>128</v>
      </c>
      <c r="K391" s="59" t="s">
        <v>129</v>
      </c>
      <c r="L391" s="60"/>
      <c r="M391" s="61"/>
      <c r="N391" s="61"/>
      <c r="O391" s="56" t="s">
        <v>1209</v>
      </c>
      <c r="P391" s="56" t="s">
        <v>1210</v>
      </c>
      <c r="Q391" s="60" t="s">
        <v>132</v>
      </c>
      <c r="R391" s="63"/>
      <c r="S391" s="64" t="str">
        <f aca="false">IF(ISBLANK(A391),"",CONCATENATE($BC$5,"-",MID($BC$3,3,2),"-M_",A391))</f>
        <v>PTUR-21-M_52021000002144</v>
      </c>
      <c r="T391" s="65" t="str">
        <f aca="false">IF(ISBLANK(B391),"",VLOOKUP(B391,$BI$2:$BJ$5,2,FALSE()))</f>
        <v>E</v>
      </c>
      <c r="U391" s="66" t="str">
        <f aca="false">IF(ISBLANK(Q391),"ES",Q391)</f>
        <v>ES</v>
      </c>
      <c r="V391" s="64" t="n">
        <f aca="false">IF(ISBLANK(K391),"2",VLOOKUP(K391,$BG$2:$BH$3,2,FALSE()))</f>
        <v>2</v>
      </c>
      <c r="W391" s="66" t="str">
        <f aca="false">IF(ISBLANK(R391),"Sin observaciones",R391)</f>
        <v>Sin observaciones</v>
      </c>
      <c r="X391" s="64" t="n">
        <f aca="false">IF(ISERROR(VLOOKUP(J391,$BG$2:$BH$3,2,FALSE())),"",VLOOKUP(J391,$BG$2:$BH$3,2,FALSE()))</f>
        <v>1</v>
      </c>
      <c r="Z391" s="67"/>
    </row>
    <row r="392" customFormat="false" ht="39.6" hidden="false" customHeight="false" outlineLevel="0" collapsed="false">
      <c r="A392" s="54" t="s">
        <v>1211</v>
      </c>
      <c r="B392" s="78" t="s">
        <v>139</v>
      </c>
      <c r="C392" s="54" t="s">
        <v>1212</v>
      </c>
      <c r="D392" s="57" t="n">
        <v>1</v>
      </c>
      <c r="E392" s="56" t="n">
        <v>175.3</v>
      </c>
      <c r="F392" s="57" t="n">
        <v>11.47</v>
      </c>
      <c r="G392" s="56" t="n">
        <v>175.3</v>
      </c>
      <c r="H392" s="56" t="n">
        <v>11.47</v>
      </c>
      <c r="I392" s="58" t="n">
        <v>44316</v>
      </c>
      <c r="J392" s="54" t="s">
        <v>128</v>
      </c>
      <c r="K392" s="59" t="s">
        <v>129</v>
      </c>
      <c r="L392" s="60"/>
      <c r="M392" s="61"/>
      <c r="N392" s="61"/>
      <c r="O392" s="56" t="s">
        <v>499</v>
      </c>
      <c r="P392" s="56" t="s">
        <v>500</v>
      </c>
      <c r="Q392" s="60" t="s">
        <v>132</v>
      </c>
      <c r="R392" s="63"/>
      <c r="S392" s="64" t="str">
        <f aca="false">IF(ISBLANK(A392),"",CONCATENATE($BC$5,"-",MID($BC$3,3,2),"-M_",A392))</f>
        <v>PTUR-21-M_52021000001430</v>
      </c>
      <c r="T392" s="65" t="str">
        <f aca="false">IF(ISBLANK(B392),"",VLOOKUP(B392,$BI$2:$BJ$5,2,FALSE()))</f>
        <v>E</v>
      </c>
      <c r="U392" s="66" t="str">
        <f aca="false">IF(ISBLANK(Q392),"ES",Q392)</f>
        <v>ES</v>
      </c>
      <c r="V392" s="64" t="n">
        <f aca="false">IF(ISBLANK(K392),"2",VLOOKUP(K392,$BG$2:$BH$3,2,FALSE()))</f>
        <v>2</v>
      </c>
      <c r="W392" s="66" t="str">
        <f aca="false">IF(ISBLANK(R392),"Sin observaciones",R392)</f>
        <v>Sin observaciones</v>
      </c>
      <c r="X392" s="64" t="n">
        <f aca="false">IF(ISERROR(VLOOKUP(J392,$BG$2:$BH$3,2,FALSE())),"",VLOOKUP(J392,$BG$2:$BH$3,2,FALSE()))</f>
        <v>1</v>
      </c>
      <c r="Z392" s="67"/>
    </row>
    <row r="393" customFormat="false" ht="39.6" hidden="false" customHeight="false" outlineLevel="0" collapsed="false">
      <c r="A393" s="54" t="s">
        <v>1213</v>
      </c>
      <c r="B393" s="78" t="s">
        <v>139</v>
      </c>
      <c r="C393" s="54" t="s">
        <v>1214</v>
      </c>
      <c r="D393" s="57" t="n">
        <v>1</v>
      </c>
      <c r="E393" s="56" t="n">
        <v>175.3</v>
      </c>
      <c r="F393" s="57" t="n">
        <v>11.47</v>
      </c>
      <c r="G393" s="56" t="n">
        <v>175.3</v>
      </c>
      <c r="H393" s="56" t="n">
        <v>11.47</v>
      </c>
      <c r="I393" s="58" t="n">
        <v>44326</v>
      </c>
      <c r="J393" s="54" t="s">
        <v>128</v>
      </c>
      <c r="K393" s="59" t="s">
        <v>129</v>
      </c>
      <c r="L393" s="60"/>
      <c r="M393" s="61"/>
      <c r="N393" s="61"/>
      <c r="O393" s="56" t="s">
        <v>499</v>
      </c>
      <c r="P393" s="56" t="s">
        <v>500</v>
      </c>
      <c r="Q393" s="60" t="s">
        <v>132</v>
      </c>
      <c r="R393" s="63"/>
      <c r="S393" s="64" t="str">
        <f aca="false">IF(ISBLANK(A393),"",CONCATENATE($BC$5,"-",MID($BC$3,3,2),"-M_",A393))</f>
        <v>PTUR-21-M_52021000001547</v>
      </c>
      <c r="T393" s="65" t="str">
        <f aca="false">IF(ISBLANK(B393),"",VLOOKUP(B393,$BI$2:$BJ$5,2,FALSE()))</f>
        <v>E</v>
      </c>
      <c r="U393" s="66" t="str">
        <f aca="false">IF(ISBLANK(Q393),"ES",Q393)</f>
        <v>ES</v>
      </c>
      <c r="V393" s="64" t="n">
        <f aca="false">IF(ISBLANK(K393),"2",VLOOKUP(K393,$BG$2:$BH$3,2,FALSE()))</f>
        <v>2</v>
      </c>
      <c r="W393" s="66" t="str">
        <f aca="false">IF(ISBLANK(R393),"Sin observaciones",R393)</f>
        <v>Sin observaciones</v>
      </c>
      <c r="X393" s="64" t="n">
        <f aca="false">IF(ISERROR(VLOOKUP(J393,$BG$2:$BH$3,2,FALSE())),"",VLOOKUP(J393,$BG$2:$BH$3,2,FALSE()))</f>
        <v>1</v>
      </c>
      <c r="Z393" s="67"/>
    </row>
    <row r="394" customFormat="false" ht="39.6" hidden="false" customHeight="false" outlineLevel="0" collapsed="false">
      <c r="A394" s="54" t="s">
        <v>1215</v>
      </c>
      <c r="B394" s="78" t="s">
        <v>139</v>
      </c>
      <c r="C394" s="54" t="s">
        <v>1216</v>
      </c>
      <c r="D394" s="57" t="n">
        <v>1</v>
      </c>
      <c r="E394" s="56" t="n">
        <v>175.3</v>
      </c>
      <c r="F394" s="57" t="n">
        <v>11.47</v>
      </c>
      <c r="G394" s="56" t="n">
        <v>175.3</v>
      </c>
      <c r="H394" s="56" t="n">
        <v>11.47</v>
      </c>
      <c r="I394" s="58" t="n">
        <v>44362</v>
      </c>
      <c r="J394" s="54" t="s">
        <v>128</v>
      </c>
      <c r="K394" s="59" t="s">
        <v>129</v>
      </c>
      <c r="L394" s="60"/>
      <c r="M394" s="61"/>
      <c r="N394" s="61"/>
      <c r="O394" s="56" t="s">
        <v>499</v>
      </c>
      <c r="P394" s="56" t="s">
        <v>500</v>
      </c>
      <c r="Q394" s="60" t="s">
        <v>132</v>
      </c>
      <c r="R394" s="63"/>
      <c r="S394" s="64" t="str">
        <f aca="false">IF(ISBLANK(A394),"",CONCATENATE($BC$5,"-",MID($BC$3,3,2),"-M_",A394))</f>
        <v>PTUR-21-M_52021000001995</v>
      </c>
      <c r="T394" s="65" t="str">
        <f aca="false">IF(ISBLANK(B394),"",VLOOKUP(B394,$BI$2:$BJ$5,2,FALSE()))</f>
        <v>E</v>
      </c>
      <c r="U394" s="66" t="str">
        <f aca="false">IF(ISBLANK(Q394),"ES",Q394)</f>
        <v>ES</v>
      </c>
      <c r="V394" s="64" t="n">
        <f aca="false">IF(ISBLANK(K394),"2",VLOOKUP(K394,$BG$2:$BH$3,2,FALSE()))</f>
        <v>2</v>
      </c>
      <c r="W394" s="66" t="str">
        <f aca="false">IF(ISBLANK(R394),"Sin observaciones",R394)</f>
        <v>Sin observaciones</v>
      </c>
      <c r="X394" s="64" t="n">
        <f aca="false">IF(ISERROR(VLOOKUP(J394,$BG$2:$BH$3,2,FALSE())),"",VLOOKUP(J394,$BG$2:$BH$3,2,FALSE()))</f>
        <v>1</v>
      </c>
      <c r="Z394" s="67"/>
    </row>
    <row r="395" customFormat="false" ht="39.6" hidden="false" customHeight="false" outlineLevel="0" collapsed="false">
      <c r="A395" s="54" t="s">
        <v>1217</v>
      </c>
      <c r="B395" s="78" t="s">
        <v>139</v>
      </c>
      <c r="C395" s="54" t="s">
        <v>504</v>
      </c>
      <c r="D395" s="57" t="n">
        <v>0.03</v>
      </c>
      <c r="E395" s="56" t="n">
        <v>1155.21</v>
      </c>
      <c r="F395" s="57" t="n">
        <v>75.57</v>
      </c>
      <c r="G395" s="56" t="n">
        <v>1155.21</v>
      </c>
      <c r="H395" s="56" t="n">
        <v>75.57</v>
      </c>
      <c r="I395" s="58" t="n">
        <v>44301</v>
      </c>
      <c r="J395" s="54" t="s">
        <v>128</v>
      </c>
      <c r="K395" s="59" t="s">
        <v>129</v>
      </c>
      <c r="L395" s="60"/>
      <c r="M395" s="61"/>
      <c r="N395" s="61"/>
      <c r="O395" s="56" t="s">
        <v>505</v>
      </c>
      <c r="P395" s="56" t="s">
        <v>506</v>
      </c>
      <c r="Q395" s="60" t="s">
        <v>132</v>
      </c>
      <c r="R395" s="63"/>
      <c r="S395" s="64" t="str">
        <f aca="false">IF(ISBLANK(A395),"",CONCATENATE($BC$5,"-",MID($BC$3,3,2),"-M_",A395))</f>
        <v>PTUR-21-M_52021000001098</v>
      </c>
      <c r="T395" s="65" t="str">
        <f aca="false">IF(ISBLANK(B395),"",VLOOKUP(B395,$BI$2:$BJ$5,2,FALSE()))</f>
        <v>E</v>
      </c>
      <c r="U395" s="66" t="str">
        <f aca="false">IF(ISBLANK(Q395),"ES",Q395)</f>
        <v>ES</v>
      </c>
      <c r="V395" s="64" t="n">
        <f aca="false">IF(ISBLANK(K395),"2",VLOOKUP(K395,$BG$2:$BH$3,2,FALSE()))</f>
        <v>2</v>
      </c>
      <c r="W395" s="66" t="str">
        <f aca="false">IF(ISBLANK(R395),"Sin observaciones",R395)</f>
        <v>Sin observaciones</v>
      </c>
      <c r="X395" s="64" t="n">
        <f aca="false">IF(ISERROR(VLOOKUP(J395,$BG$2:$BH$3,2,FALSE())),"",VLOOKUP(J395,$BG$2:$BH$3,2,FALSE()))</f>
        <v>1</v>
      </c>
      <c r="Z395" s="67"/>
    </row>
    <row r="396" customFormat="false" ht="66" hidden="false" customHeight="false" outlineLevel="0" collapsed="false">
      <c r="A396" s="54" t="s">
        <v>1218</v>
      </c>
      <c r="B396" s="78" t="s">
        <v>793</v>
      </c>
      <c r="C396" s="54" t="s">
        <v>1219</v>
      </c>
      <c r="D396" s="57" t="n">
        <v>0.03</v>
      </c>
      <c r="E396" s="56" t="n">
        <v>227.48</v>
      </c>
      <c r="F396" s="57" t="n">
        <v>6.62</v>
      </c>
      <c r="G396" s="56" t="n">
        <v>227.48</v>
      </c>
      <c r="H396" s="56" t="n">
        <v>6.62</v>
      </c>
      <c r="I396" s="58" t="n">
        <v>44326</v>
      </c>
      <c r="J396" s="54" t="s">
        <v>128</v>
      </c>
      <c r="K396" s="59" t="s">
        <v>129</v>
      </c>
      <c r="L396" s="60"/>
      <c r="M396" s="61"/>
      <c r="N396" s="61"/>
      <c r="O396" s="56" t="s">
        <v>509</v>
      </c>
      <c r="P396" s="56" t="s">
        <v>510</v>
      </c>
      <c r="Q396" s="60" t="s">
        <v>132</v>
      </c>
      <c r="R396" s="63"/>
      <c r="S396" s="64" t="str">
        <f aca="false">IF(ISBLANK(A396),"",CONCATENATE($BC$5,"-",MID($BC$3,3,2),"-M_",A396))</f>
        <v>PTUR-21-M_52021000001502</v>
      </c>
      <c r="T396" s="65" t="str">
        <f aca="false">IF(ISBLANK(B396),"",VLOOKUP(B396,$BI$2:$BJ$5,2,FALSE()))</f>
        <v>C</v>
      </c>
      <c r="U396" s="66" t="str">
        <f aca="false">IF(ISBLANK(Q396),"ES",Q396)</f>
        <v>ES</v>
      </c>
      <c r="V396" s="64" t="n">
        <f aca="false">IF(ISBLANK(K396),"2",VLOOKUP(K396,$BG$2:$BH$3,2,FALSE()))</f>
        <v>2</v>
      </c>
      <c r="W396" s="66" t="str">
        <f aca="false">IF(ISBLANK(R396),"Sin observaciones",R396)</f>
        <v>Sin observaciones</v>
      </c>
      <c r="X396" s="64" t="n">
        <f aca="false">IF(ISERROR(VLOOKUP(J396,$BG$2:$BH$3,2,FALSE())),"",VLOOKUP(J396,$BG$2:$BH$3,2,FALSE()))</f>
        <v>1</v>
      </c>
      <c r="Z396" s="67"/>
    </row>
    <row r="397" customFormat="false" ht="79.2" hidden="false" customHeight="false" outlineLevel="0" collapsed="false">
      <c r="A397" s="54" t="s">
        <v>1220</v>
      </c>
      <c r="B397" s="78" t="s">
        <v>139</v>
      </c>
      <c r="C397" s="54" t="s">
        <v>1221</v>
      </c>
      <c r="D397" s="57" t="n">
        <v>0.12</v>
      </c>
      <c r="E397" s="56" t="n">
        <v>120</v>
      </c>
      <c r="F397" s="57" t="n">
        <v>15.65</v>
      </c>
      <c r="G397" s="56" t="n">
        <v>120</v>
      </c>
      <c r="H397" s="56" t="n">
        <v>15.65</v>
      </c>
      <c r="I397" s="58" t="n">
        <v>44340</v>
      </c>
      <c r="J397" s="54" t="s">
        <v>128</v>
      </c>
      <c r="K397" s="59" t="s">
        <v>129</v>
      </c>
      <c r="L397" s="60"/>
      <c r="M397" s="61"/>
      <c r="N397" s="61"/>
      <c r="O397" s="56" t="s">
        <v>517</v>
      </c>
      <c r="P397" s="56" t="s">
        <v>518</v>
      </c>
      <c r="Q397" s="60" t="s">
        <v>132</v>
      </c>
      <c r="R397" s="63"/>
      <c r="S397" s="64" t="str">
        <f aca="false">IF(ISBLANK(A397),"",CONCATENATE($BC$5,"-",MID($BC$3,3,2),"-M_",A397))</f>
        <v>PTUR-21-M_52021000001654</v>
      </c>
      <c r="T397" s="65" t="str">
        <f aca="false">IF(ISBLANK(B397),"",VLOOKUP(B397,$BI$2:$BJ$5,2,FALSE()))</f>
        <v>E</v>
      </c>
      <c r="U397" s="66" t="str">
        <f aca="false">IF(ISBLANK(Q397),"ES",Q397)</f>
        <v>ES</v>
      </c>
      <c r="V397" s="64" t="n">
        <f aca="false">IF(ISBLANK(K397),"2",VLOOKUP(K397,$BG$2:$BH$3,2,FALSE()))</f>
        <v>2</v>
      </c>
      <c r="W397" s="66" t="str">
        <f aca="false">IF(ISBLANK(R397),"Sin observaciones",R397)</f>
        <v>Sin observaciones</v>
      </c>
      <c r="X397" s="64" t="n">
        <f aca="false">IF(ISERROR(VLOOKUP(J397,$BG$2:$BH$3,2,FALSE())),"",VLOOKUP(J397,$BG$2:$BH$3,2,FALSE()))</f>
        <v>1</v>
      </c>
      <c r="Z397" s="67"/>
    </row>
    <row r="398" customFormat="false" ht="198" hidden="false" customHeight="false" outlineLevel="0" collapsed="false">
      <c r="A398" s="54" t="s">
        <v>1222</v>
      </c>
      <c r="B398" s="78" t="s">
        <v>139</v>
      </c>
      <c r="C398" s="54" t="s">
        <v>1223</v>
      </c>
      <c r="D398" s="57" t="n">
        <v>12</v>
      </c>
      <c r="E398" s="56" t="n">
        <v>3882.82</v>
      </c>
      <c r="F398" s="57" t="n">
        <v>254.02</v>
      </c>
      <c r="G398" s="56" t="n">
        <v>3882.82</v>
      </c>
      <c r="H398" s="56" t="n">
        <v>254.02</v>
      </c>
      <c r="I398" s="58" t="n">
        <v>44340</v>
      </c>
      <c r="J398" s="54" t="s">
        <v>128</v>
      </c>
      <c r="K398" s="59" t="s">
        <v>129</v>
      </c>
      <c r="L398" s="60"/>
      <c r="M398" s="61"/>
      <c r="N398" s="61"/>
      <c r="O398" s="56" t="s">
        <v>1224</v>
      </c>
      <c r="P398" s="56" t="s">
        <v>1225</v>
      </c>
      <c r="Q398" s="60" t="s">
        <v>132</v>
      </c>
      <c r="R398" s="63"/>
      <c r="S398" s="64" t="str">
        <f aca="false">IF(ISBLANK(A398),"",CONCATENATE($BC$5,"-",MID($BC$3,3,2),"-M_",A398))</f>
        <v>PTUR-21-M_52021000001709</v>
      </c>
      <c r="T398" s="65" t="str">
        <f aca="false">IF(ISBLANK(B398),"",VLOOKUP(B398,$BI$2:$BJ$5,2,FALSE()))</f>
        <v>E</v>
      </c>
      <c r="U398" s="66" t="str">
        <f aca="false">IF(ISBLANK(Q398),"ES",Q398)</f>
        <v>ES</v>
      </c>
      <c r="V398" s="64" t="n">
        <f aca="false">IF(ISBLANK(K398),"2",VLOOKUP(K398,$BG$2:$BH$3,2,FALSE()))</f>
        <v>2</v>
      </c>
      <c r="W398" s="66" t="str">
        <f aca="false">IF(ISBLANK(R398),"Sin observaciones",R398)</f>
        <v>Sin observaciones</v>
      </c>
      <c r="X398" s="64" t="n">
        <f aca="false">IF(ISERROR(VLOOKUP(J398,$BG$2:$BH$3,2,FALSE())),"",VLOOKUP(J398,$BG$2:$BH$3,2,FALSE()))</f>
        <v>1</v>
      </c>
      <c r="Z398" s="67"/>
    </row>
    <row r="399" customFormat="false" ht="17.4" hidden="false" customHeight="false" outlineLevel="0" collapsed="false">
      <c r="A399" s="54" t="s">
        <v>1226</v>
      </c>
      <c r="B399" s="78" t="s">
        <v>139</v>
      </c>
      <c r="C399" s="54" t="s">
        <v>1227</v>
      </c>
      <c r="D399" s="57" t="n">
        <v>0.03</v>
      </c>
      <c r="E399" s="56" t="n">
        <v>444</v>
      </c>
      <c r="F399" s="57" t="n">
        <v>29.05</v>
      </c>
      <c r="G399" s="56" t="n">
        <v>444</v>
      </c>
      <c r="H399" s="56" t="n">
        <v>29.05</v>
      </c>
      <c r="I399" s="58" t="n">
        <v>44340</v>
      </c>
      <c r="J399" s="54" t="s">
        <v>128</v>
      </c>
      <c r="K399" s="59" t="s">
        <v>129</v>
      </c>
      <c r="L399" s="60"/>
      <c r="M399" s="61"/>
      <c r="N399" s="61"/>
      <c r="O399" s="56" t="s">
        <v>1228</v>
      </c>
      <c r="P399" s="56" t="s">
        <v>1229</v>
      </c>
      <c r="Q399" s="60" t="s">
        <v>132</v>
      </c>
      <c r="R399" s="63"/>
      <c r="S399" s="64" t="str">
        <f aca="false">IF(ISBLANK(A399),"",CONCATENATE($BC$5,"-",MID($BC$3,3,2),"-M_",A399))</f>
        <v>PTUR-21-M_52021000001653</v>
      </c>
      <c r="T399" s="65" t="str">
        <f aca="false">IF(ISBLANK(B399),"",VLOOKUP(B399,$BI$2:$BJ$5,2,FALSE()))</f>
        <v>E</v>
      </c>
      <c r="U399" s="66" t="str">
        <f aca="false">IF(ISBLANK(Q399),"ES",Q399)</f>
        <v>ES</v>
      </c>
      <c r="V399" s="64" t="n">
        <f aca="false">IF(ISBLANK(K399),"2",VLOOKUP(K399,$BG$2:$BH$3,2,FALSE()))</f>
        <v>2</v>
      </c>
      <c r="W399" s="66" t="str">
        <f aca="false">IF(ISBLANK(R399),"Sin observaciones",R399)</f>
        <v>Sin observaciones</v>
      </c>
      <c r="X399" s="64" t="n">
        <f aca="false">IF(ISERROR(VLOOKUP(J399,$BG$2:$BH$3,2,FALSE())),"",VLOOKUP(J399,$BG$2:$BH$3,2,FALSE()))</f>
        <v>1</v>
      </c>
      <c r="Z399" s="67"/>
    </row>
    <row r="400" customFormat="false" ht="39.6" hidden="false" customHeight="false" outlineLevel="0" collapsed="false">
      <c r="A400" s="54" t="s">
        <v>1230</v>
      </c>
      <c r="B400" s="78" t="s">
        <v>139</v>
      </c>
      <c r="C400" s="54" t="s">
        <v>520</v>
      </c>
      <c r="D400" s="57" t="n">
        <v>1</v>
      </c>
      <c r="E400" s="56" t="n">
        <v>53.99</v>
      </c>
      <c r="F400" s="57" t="n">
        <v>3.53</v>
      </c>
      <c r="G400" s="56" t="n">
        <v>53.99</v>
      </c>
      <c r="H400" s="56" t="n">
        <v>3.53</v>
      </c>
      <c r="I400" s="58" t="n">
        <v>44298</v>
      </c>
      <c r="J400" s="54" t="s">
        <v>128</v>
      </c>
      <c r="K400" s="59" t="s">
        <v>129</v>
      </c>
      <c r="L400" s="60"/>
      <c r="M400" s="61"/>
      <c r="N400" s="61"/>
      <c r="O400" s="56" t="s">
        <v>521</v>
      </c>
      <c r="P400" s="56" t="s">
        <v>522</v>
      </c>
      <c r="Q400" s="60" t="s">
        <v>132</v>
      </c>
      <c r="R400" s="63"/>
      <c r="S400" s="64" t="str">
        <f aca="false">IF(ISBLANK(A400),"",CONCATENATE($BC$5,"-",MID($BC$3,3,2),"-M_",A400))</f>
        <v>PTUR-21-M_52021000001052</v>
      </c>
      <c r="T400" s="65" t="str">
        <f aca="false">IF(ISBLANK(B400),"",VLOOKUP(B400,$BI$2:$BJ$5,2,FALSE()))</f>
        <v>E</v>
      </c>
      <c r="U400" s="66" t="str">
        <f aca="false">IF(ISBLANK(Q400),"ES",Q400)</f>
        <v>ES</v>
      </c>
      <c r="V400" s="64" t="n">
        <f aca="false">IF(ISBLANK(K400),"2",VLOOKUP(K400,$BG$2:$BH$3,2,FALSE()))</f>
        <v>2</v>
      </c>
      <c r="W400" s="66" t="str">
        <f aca="false">IF(ISBLANK(R400),"Sin observaciones",R400)</f>
        <v>Sin observaciones</v>
      </c>
      <c r="X400" s="64" t="n">
        <f aca="false">IF(ISERROR(VLOOKUP(J400,$BG$2:$BH$3,2,FALSE())),"",VLOOKUP(J400,$BG$2:$BH$3,2,FALSE()))</f>
        <v>1</v>
      </c>
      <c r="Z400" s="67"/>
    </row>
    <row r="401" customFormat="false" ht="39.6" hidden="false" customHeight="false" outlineLevel="0" collapsed="false">
      <c r="A401" s="54" t="s">
        <v>1231</v>
      </c>
      <c r="B401" s="78" t="s">
        <v>139</v>
      </c>
      <c r="C401" s="54" t="s">
        <v>520</v>
      </c>
      <c r="D401" s="57" t="n">
        <v>1</v>
      </c>
      <c r="E401" s="56" t="n">
        <v>114</v>
      </c>
      <c r="F401" s="57" t="n">
        <v>7.46</v>
      </c>
      <c r="G401" s="56" t="n">
        <v>114</v>
      </c>
      <c r="H401" s="56" t="n">
        <v>7.46</v>
      </c>
      <c r="I401" s="58" t="n">
        <v>44298</v>
      </c>
      <c r="J401" s="54" t="s">
        <v>128</v>
      </c>
      <c r="K401" s="59" t="s">
        <v>129</v>
      </c>
      <c r="L401" s="60"/>
      <c r="M401" s="61"/>
      <c r="N401" s="61"/>
      <c r="O401" s="56" t="s">
        <v>521</v>
      </c>
      <c r="P401" s="56" t="s">
        <v>522</v>
      </c>
      <c r="Q401" s="60" t="s">
        <v>132</v>
      </c>
      <c r="R401" s="63"/>
      <c r="S401" s="64" t="str">
        <f aca="false">IF(ISBLANK(A401),"",CONCATENATE($BC$5,"-",MID($BC$3,3,2),"-M_",A401))</f>
        <v>PTUR-21-M_52021000001053</v>
      </c>
      <c r="T401" s="65" t="str">
        <f aca="false">IF(ISBLANK(B401),"",VLOOKUP(B401,$BI$2:$BJ$5,2,FALSE()))</f>
        <v>E</v>
      </c>
      <c r="U401" s="66" t="str">
        <f aca="false">IF(ISBLANK(Q401),"ES",Q401)</f>
        <v>ES</v>
      </c>
      <c r="V401" s="64" t="n">
        <f aca="false">IF(ISBLANK(K401),"2",VLOOKUP(K401,$BG$2:$BH$3,2,FALSE()))</f>
        <v>2</v>
      </c>
      <c r="W401" s="66" t="str">
        <f aca="false">IF(ISBLANK(R401),"Sin observaciones",R401)</f>
        <v>Sin observaciones</v>
      </c>
      <c r="X401" s="64" t="n">
        <f aca="false">IF(ISERROR(VLOOKUP(J401,$BG$2:$BH$3,2,FALSE())),"",VLOOKUP(J401,$BG$2:$BH$3,2,FALSE()))</f>
        <v>1</v>
      </c>
      <c r="Z401" s="67"/>
    </row>
    <row r="402" customFormat="false" ht="52.8" hidden="false" customHeight="false" outlineLevel="0" collapsed="false">
      <c r="A402" s="54" t="s">
        <v>1232</v>
      </c>
      <c r="B402" s="78" t="s">
        <v>139</v>
      </c>
      <c r="C402" s="54" t="s">
        <v>1233</v>
      </c>
      <c r="D402" s="57" t="n">
        <v>0.03</v>
      </c>
      <c r="E402" s="56" t="n">
        <v>385.2</v>
      </c>
      <c r="F402" s="57" t="n">
        <v>25.2</v>
      </c>
      <c r="G402" s="56" t="n">
        <v>385.2</v>
      </c>
      <c r="H402" s="56" t="n">
        <v>25.2</v>
      </c>
      <c r="I402" s="58" t="n">
        <v>44362</v>
      </c>
      <c r="J402" s="54" t="s">
        <v>128</v>
      </c>
      <c r="K402" s="59" t="s">
        <v>129</v>
      </c>
      <c r="L402" s="60"/>
      <c r="M402" s="61"/>
      <c r="N402" s="61"/>
      <c r="O402" s="56" t="s">
        <v>1234</v>
      </c>
      <c r="P402" s="56" t="s">
        <v>1235</v>
      </c>
      <c r="Q402" s="60" t="s">
        <v>132</v>
      </c>
      <c r="R402" s="63"/>
      <c r="S402" s="64" t="str">
        <f aca="false">IF(ISBLANK(A402),"",CONCATENATE($BC$5,"-",MID($BC$3,3,2),"-M_",A402))</f>
        <v>PTUR-21-M_52021000001981</v>
      </c>
      <c r="T402" s="65" t="str">
        <f aca="false">IF(ISBLANK(B402),"",VLOOKUP(B402,$BI$2:$BJ$5,2,FALSE()))</f>
        <v>E</v>
      </c>
      <c r="U402" s="66" t="str">
        <f aca="false">IF(ISBLANK(Q402),"ES",Q402)</f>
        <v>ES</v>
      </c>
      <c r="V402" s="64" t="n">
        <f aca="false">IF(ISBLANK(K402),"2",VLOOKUP(K402,$BG$2:$BH$3,2,FALSE()))</f>
        <v>2</v>
      </c>
      <c r="W402" s="66" t="str">
        <f aca="false">IF(ISBLANK(R402),"Sin observaciones",R402)</f>
        <v>Sin observaciones</v>
      </c>
      <c r="X402" s="64" t="n">
        <f aca="false">IF(ISERROR(VLOOKUP(J402,$BG$2:$BH$3,2,FALSE())),"",VLOOKUP(J402,$BG$2:$BH$3,2,FALSE()))</f>
        <v>1</v>
      </c>
      <c r="Z402" s="67"/>
    </row>
    <row r="403" customFormat="false" ht="132" hidden="false" customHeight="false" outlineLevel="0" collapsed="false">
      <c r="A403" s="54" t="s">
        <v>1236</v>
      </c>
      <c r="B403" s="78" t="s">
        <v>139</v>
      </c>
      <c r="C403" s="54" t="s">
        <v>1237</v>
      </c>
      <c r="D403" s="57" t="n">
        <v>0.03</v>
      </c>
      <c r="E403" s="56" t="n">
        <v>481.5</v>
      </c>
      <c r="F403" s="57" t="n">
        <v>31.5</v>
      </c>
      <c r="G403" s="56" t="n">
        <v>481.5</v>
      </c>
      <c r="H403" s="56" t="n">
        <v>31.5</v>
      </c>
      <c r="I403" s="58" t="n">
        <v>44362</v>
      </c>
      <c r="J403" s="54" t="s">
        <v>128</v>
      </c>
      <c r="K403" s="59" t="s">
        <v>129</v>
      </c>
      <c r="L403" s="60"/>
      <c r="M403" s="61"/>
      <c r="N403" s="61"/>
      <c r="O403" s="56" t="s">
        <v>528</v>
      </c>
      <c r="P403" s="56" t="s">
        <v>529</v>
      </c>
      <c r="Q403" s="60" t="s">
        <v>132</v>
      </c>
      <c r="R403" s="63"/>
      <c r="S403" s="64" t="str">
        <f aca="false">IF(ISBLANK(A403),"",CONCATENATE($BC$5,"-",MID($BC$3,3,2),"-M_",A403))</f>
        <v>PTUR-21-M_52021000001991</v>
      </c>
      <c r="T403" s="65" t="str">
        <f aca="false">IF(ISBLANK(B403),"",VLOOKUP(B403,$BI$2:$BJ$5,2,FALSE()))</f>
        <v>E</v>
      </c>
      <c r="U403" s="66" t="str">
        <f aca="false">IF(ISBLANK(Q403),"ES",Q403)</f>
        <v>ES</v>
      </c>
      <c r="V403" s="64" t="n">
        <f aca="false">IF(ISBLANK(K403),"2",VLOOKUP(K403,$BG$2:$BH$3,2,FALSE()))</f>
        <v>2</v>
      </c>
      <c r="W403" s="66" t="str">
        <f aca="false">IF(ISBLANK(R403),"Sin observaciones",R403)</f>
        <v>Sin observaciones</v>
      </c>
      <c r="X403" s="64" t="n">
        <f aca="false">IF(ISERROR(VLOOKUP(J403,$BG$2:$BH$3,2,FALSE())),"",VLOOKUP(J403,$BG$2:$BH$3,2,FALSE()))</f>
        <v>1</v>
      </c>
      <c r="Z403" s="67"/>
    </row>
    <row r="404" customFormat="false" ht="52.8" hidden="false" customHeight="false" outlineLevel="0" collapsed="false">
      <c r="A404" s="54" t="s">
        <v>1238</v>
      </c>
      <c r="B404" s="78" t="s">
        <v>139</v>
      </c>
      <c r="C404" s="54" t="s">
        <v>1239</v>
      </c>
      <c r="D404" s="57" t="n">
        <v>0.15</v>
      </c>
      <c r="E404" s="56" t="n">
        <v>1070</v>
      </c>
      <c r="F404" s="57" t="n">
        <v>70</v>
      </c>
      <c r="G404" s="56" t="n">
        <v>1070</v>
      </c>
      <c r="H404" s="56" t="n">
        <v>70</v>
      </c>
      <c r="I404" s="58" t="n">
        <v>44362</v>
      </c>
      <c r="J404" s="54" t="s">
        <v>128</v>
      </c>
      <c r="K404" s="59" t="s">
        <v>129</v>
      </c>
      <c r="L404" s="60"/>
      <c r="M404" s="61"/>
      <c r="N404" s="61"/>
      <c r="O404" s="56" t="s">
        <v>1240</v>
      </c>
      <c r="P404" s="56" t="s">
        <v>1241</v>
      </c>
      <c r="Q404" s="60" t="s">
        <v>132</v>
      </c>
      <c r="R404" s="63"/>
      <c r="S404" s="64" t="str">
        <f aca="false">IF(ISBLANK(A404),"",CONCATENATE($BC$5,"-",MID($BC$3,3,2),"-M_",A404))</f>
        <v>PTUR-21-M_52021000001983</v>
      </c>
      <c r="T404" s="65" t="str">
        <f aca="false">IF(ISBLANK(B404),"",VLOOKUP(B404,$BI$2:$BJ$5,2,FALSE()))</f>
        <v>E</v>
      </c>
      <c r="U404" s="66" t="str">
        <f aca="false">IF(ISBLANK(Q404),"ES",Q404)</f>
        <v>ES</v>
      </c>
      <c r="V404" s="64" t="n">
        <f aca="false">IF(ISBLANK(K404),"2",VLOOKUP(K404,$BG$2:$BH$3,2,FALSE()))</f>
        <v>2</v>
      </c>
      <c r="W404" s="66" t="str">
        <f aca="false">IF(ISBLANK(R404),"Sin observaciones",R404)</f>
        <v>Sin observaciones</v>
      </c>
      <c r="X404" s="64" t="n">
        <f aca="false">IF(ISERROR(VLOOKUP(J404,$BG$2:$BH$3,2,FALSE())),"",VLOOKUP(J404,$BG$2:$BH$3,2,FALSE()))</f>
        <v>1</v>
      </c>
      <c r="Z404" s="67"/>
    </row>
    <row r="405" customFormat="false" ht="92.4" hidden="false" customHeight="false" outlineLevel="0" collapsed="false">
      <c r="A405" s="54" t="s">
        <v>1242</v>
      </c>
      <c r="B405" s="78" t="s">
        <v>139</v>
      </c>
      <c r="C405" s="54" t="s">
        <v>539</v>
      </c>
      <c r="D405" s="57" t="n">
        <v>1</v>
      </c>
      <c r="E405" s="56" t="n">
        <v>989.75</v>
      </c>
      <c r="F405" s="57" t="n">
        <v>64.75</v>
      </c>
      <c r="G405" s="56" t="n">
        <v>989.75</v>
      </c>
      <c r="H405" s="56" t="n">
        <v>64.75</v>
      </c>
      <c r="I405" s="58" t="n">
        <v>44312</v>
      </c>
      <c r="J405" s="54" t="s">
        <v>128</v>
      </c>
      <c r="K405" s="59" t="s">
        <v>129</v>
      </c>
      <c r="L405" s="60"/>
      <c r="M405" s="61"/>
      <c r="N405" s="61"/>
      <c r="O405" s="56" t="s">
        <v>532</v>
      </c>
      <c r="P405" s="56" t="s">
        <v>533</v>
      </c>
      <c r="Q405" s="60" t="s">
        <v>132</v>
      </c>
      <c r="R405" s="63"/>
      <c r="S405" s="64" t="str">
        <f aca="false">IF(ISBLANK(A405),"",CONCATENATE($BC$5,"-",MID($BC$3,3,2),"-M_",A405))</f>
        <v>PTUR-21-M_52021000001290</v>
      </c>
      <c r="T405" s="65" t="str">
        <f aca="false">IF(ISBLANK(B405),"",VLOOKUP(B405,$BI$2:$BJ$5,2,FALSE()))</f>
        <v>E</v>
      </c>
      <c r="U405" s="66" t="str">
        <f aca="false">IF(ISBLANK(Q405),"ES",Q405)</f>
        <v>ES</v>
      </c>
      <c r="V405" s="64" t="n">
        <f aca="false">IF(ISBLANK(K405),"2",VLOOKUP(K405,$BG$2:$BH$3,2,FALSE()))</f>
        <v>2</v>
      </c>
      <c r="W405" s="66" t="str">
        <f aca="false">IF(ISBLANK(R405),"Sin observaciones",R405)</f>
        <v>Sin observaciones</v>
      </c>
      <c r="X405" s="64" t="n">
        <f aca="false">IF(ISERROR(VLOOKUP(J405,$BG$2:$BH$3,2,FALSE())),"",VLOOKUP(J405,$BG$2:$BH$3,2,FALSE()))</f>
        <v>1</v>
      </c>
      <c r="Z405" s="67"/>
    </row>
    <row r="406" customFormat="false" ht="92.4" hidden="false" customHeight="false" outlineLevel="0" collapsed="false">
      <c r="A406" s="54" t="s">
        <v>1243</v>
      </c>
      <c r="B406" s="78" t="s">
        <v>139</v>
      </c>
      <c r="C406" s="54" t="s">
        <v>1244</v>
      </c>
      <c r="D406" s="57" t="n">
        <v>1</v>
      </c>
      <c r="E406" s="56" t="n">
        <v>481.5</v>
      </c>
      <c r="F406" s="57" t="n">
        <v>31.5</v>
      </c>
      <c r="G406" s="56" t="n">
        <v>481.5</v>
      </c>
      <c r="H406" s="56" t="n">
        <v>31.5</v>
      </c>
      <c r="I406" s="58" t="n">
        <v>44340</v>
      </c>
      <c r="J406" s="54" t="s">
        <v>128</v>
      </c>
      <c r="K406" s="59" t="s">
        <v>129</v>
      </c>
      <c r="L406" s="60"/>
      <c r="M406" s="61"/>
      <c r="N406" s="61"/>
      <c r="O406" s="56" t="s">
        <v>532</v>
      </c>
      <c r="P406" s="56" t="s">
        <v>533</v>
      </c>
      <c r="Q406" s="60" t="s">
        <v>132</v>
      </c>
      <c r="R406" s="63"/>
      <c r="S406" s="64" t="str">
        <f aca="false">IF(ISBLANK(A406),"",CONCATENATE($BC$5,"-",MID($BC$3,3,2),"-M_",A406))</f>
        <v>PTUR-21-M_52021000001642</v>
      </c>
      <c r="T406" s="65" t="str">
        <f aca="false">IF(ISBLANK(B406),"",VLOOKUP(B406,$BI$2:$BJ$5,2,FALSE()))</f>
        <v>E</v>
      </c>
      <c r="U406" s="66" t="str">
        <f aca="false">IF(ISBLANK(Q406),"ES",Q406)</f>
        <v>ES</v>
      </c>
      <c r="V406" s="64" t="n">
        <f aca="false">IF(ISBLANK(K406),"2",VLOOKUP(K406,$BG$2:$BH$3,2,FALSE()))</f>
        <v>2</v>
      </c>
      <c r="W406" s="66" t="str">
        <f aca="false">IF(ISBLANK(R406),"Sin observaciones",R406)</f>
        <v>Sin observaciones</v>
      </c>
      <c r="X406" s="64" t="n">
        <f aca="false">IF(ISERROR(VLOOKUP(J406,$BG$2:$BH$3,2,FALSE())),"",VLOOKUP(J406,$BG$2:$BH$3,2,FALSE()))</f>
        <v>1</v>
      </c>
      <c r="Z406" s="67"/>
    </row>
    <row r="407" customFormat="false" ht="92.4" hidden="false" customHeight="false" outlineLevel="0" collapsed="false">
      <c r="A407" s="54" t="s">
        <v>1245</v>
      </c>
      <c r="B407" s="78" t="s">
        <v>139</v>
      </c>
      <c r="C407" s="54" t="s">
        <v>1246</v>
      </c>
      <c r="D407" s="57" t="n">
        <v>1</v>
      </c>
      <c r="E407" s="56" t="n">
        <v>401.25</v>
      </c>
      <c r="F407" s="57" t="n">
        <v>26.25</v>
      </c>
      <c r="G407" s="56" t="n">
        <v>401.25</v>
      </c>
      <c r="H407" s="56" t="n">
        <v>26.25</v>
      </c>
      <c r="I407" s="58" t="n">
        <v>44369</v>
      </c>
      <c r="J407" s="54" t="s">
        <v>128</v>
      </c>
      <c r="K407" s="59" t="s">
        <v>129</v>
      </c>
      <c r="L407" s="60"/>
      <c r="M407" s="61"/>
      <c r="N407" s="61"/>
      <c r="O407" s="56" t="s">
        <v>532</v>
      </c>
      <c r="P407" s="56" t="s">
        <v>533</v>
      </c>
      <c r="Q407" s="60" t="s">
        <v>132</v>
      </c>
      <c r="R407" s="63"/>
      <c r="S407" s="64" t="str">
        <f aca="false">IF(ISBLANK(A407),"",CONCATENATE($BC$5,"-",MID($BC$3,3,2),"-M_",A407))</f>
        <v>PTUR-21-M_52021000002093</v>
      </c>
      <c r="T407" s="65" t="str">
        <f aca="false">IF(ISBLANK(B407),"",VLOOKUP(B407,$BI$2:$BJ$5,2,FALSE()))</f>
        <v>E</v>
      </c>
      <c r="U407" s="66" t="str">
        <f aca="false">IF(ISBLANK(Q407),"ES",Q407)</f>
        <v>ES</v>
      </c>
      <c r="V407" s="64" t="n">
        <f aca="false">IF(ISBLANK(K407),"2",VLOOKUP(K407,$BG$2:$BH$3,2,FALSE()))</f>
        <v>2</v>
      </c>
      <c r="W407" s="66" t="str">
        <f aca="false">IF(ISBLANK(R407),"Sin observaciones",R407)</f>
        <v>Sin observaciones</v>
      </c>
      <c r="X407" s="64" t="n">
        <f aca="false">IF(ISERROR(VLOOKUP(J407,$BG$2:$BH$3,2,FALSE())),"",VLOOKUP(J407,$BG$2:$BH$3,2,FALSE()))</f>
        <v>1</v>
      </c>
      <c r="Z407" s="67"/>
    </row>
    <row r="408" customFormat="false" ht="211.2" hidden="false" customHeight="false" outlineLevel="0" collapsed="false">
      <c r="A408" s="54" t="s">
        <v>1247</v>
      </c>
      <c r="B408" s="78" t="s">
        <v>139</v>
      </c>
      <c r="C408" s="54" t="s">
        <v>541</v>
      </c>
      <c r="D408" s="57" t="n">
        <v>0.03</v>
      </c>
      <c r="E408" s="56" t="n">
        <v>749</v>
      </c>
      <c r="F408" s="57" t="n">
        <v>49</v>
      </c>
      <c r="G408" s="56" t="n">
        <v>749</v>
      </c>
      <c r="H408" s="56" t="n">
        <v>49</v>
      </c>
      <c r="I408" s="58" t="n">
        <v>44307</v>
      </c>
      <c r="J408" s="54" t="s">
        <v>128</v>
      </c>
      <c r="K408" s="59" t="s">
        <v>129</v>
      </c>
      <c r="L408" s="60"/>
      <c r="M408" s="61"/>
      <c r="N408" s="61"/>
      <c r="O408" s="56" t="s">
        <v>542</v>
      </c>
      <c r="P408" s="56" t="s">
        <v>543</v>
      </c>
      <c r="Q408" s="60" t="s">
        <v>132</v>
      </c>
      <c r="R408" s="63"/>
      <c r="S408" s="64" t="str">
        <f aca="false">IF(ISBLANK(A408),"",CONCATENATE($BC$5,"-",MID($BC$3,3,2),"-M_",A408))</f>
        <v>PTUR-21-M_52021000001136</v>
      </c>
      <c r="T408" s="65" t="str">
        <f aca="false">IF(ISBLANK(B408),"",VLOOKUP(B408,$BI$2:$BJ$5,2,FALSE()))</f>
        <v>E</v>
      </c>
      <c r="U408" s="66" t="str">
        <f aca="false">IF(ISBLANK(Q408),"ES",Q408)</f>
        <v>ES</v>
      </c>
      <c r="V408" s="64" t="n">
        <f aca="false">IF(ISBLANK(K408),"2",VLOOKUP(K408,$BG$2:$BH$3,2,FALSE()))</f>
        <v>2</v>
      </c>
      <c r="W408" s="66" t="str">
        <f aca="false">IF(ISBLANK(R408),"Sin observaciones",R408)</f>
        <v>Sin observaciones</v>
      </c>
      <c r="X408" s="64" t="n">
        <f aca="false">IF(ISERROR(VLOOKUP(J408,$BG$2:$BH$3,2,FALSE())),"",VLOOKUP(J408,$BG$2:$BH$3,2,FALSE()))</f>
        <v>1</v>
      </c>
      <c r="Z408" s="67"/>
    </row>
    <row r="409" customFormat="false" ht="39.6" hidden="false" customHeight="false" outlineLevel="0" collapsed="false">
      <c r="A409" s="54" t="s">
        <v>1248</v>
      </c>
      <c r="B409" s="78" t="s">
        <v>139</v>
      </c>
      <c r="C409" s="54" t="s">
        <v>545</v>
      </c>
      <c r="D409" s="57" t="n">
        <v>1</v>
      </c>
      <c r="E409" s="56" t="n">
        <v>225.36</v>
      </c>
      <c r="F409" s="57" t="n">
        <v>14.74</v>
      </c>
      <c r="G409" s="56" t="n">
        <v>225.36</v>
      </c>
      <c r="H409" s="56" t="n">
        <v>14.74</v>
      </c>
      <c r="I409" s="58" t="n">
        <v>44312</v>
      </c>
      <c r="J409" s="54" t="s">
        <v>128</v>
      </c>
      <c r="K409" s="59" t="s">
        <v>129</v>
      </c>
      <c r="L409" s="60"/>
      <c r="M409" s="61"/>
      <c r="N409" s="61"/>
      <c r="O409" s="56" t="s">
        <v>546</v>
      </c>
      <c r="P409" s="56" t="s">
        <v>547</v>
      </c>
      <c r="Q409" s="60" t="s">
        <v>132</v>
      </c>
      <c r="R409" s="63"/>
      <c r="S409" s="64" t="str">
        <f aca="false">IF(ISBLANK(A409),"",CONCATENATE($BC$5,"-",MID($BC$3,3,2),"-M_",A409))</f>
        <v>PTUR-21-M_520210000012 6 4</v>
      </c>
      <c r="T409" s="65" t="str">
        <f aca="false">IF(ISBLANK(B409),"",VLOOKUP(B409,$BI$2:$BJ$5,2,FALSE()))</f>
        <v>E</v>
      </c>
      <c r="U409" s="66" t="str">
        <f aca="false">IF(ISBLANK(Q409),"ES",Q409)</f>
        <v>ES</v>
      </c>
      <c r="V409" s="64" t="n">
        <f aca="false">IF(ISBLANK(K409),"2",VLOOKUP(K409,$BG$2:$BH$3,2,FALSE()))</f>
        <v>2</v>
      </c>
      <c r="W409" s="66" t="str">
        <f aca="false">IF(ISBLANK(R409),"Sin observaciones",R409)</f>
        <v>Sin observaciones</v>
      </c>
      <c r="X409" s="64" t="n">
        <f aca="false">IF(ISERROR(VLOOKUP(J409,$BG$2:$BH$3,2,FALSE())),"",VLOOKUP(J409,$BG$2:$BH$3,2,FALSE()))</f>
        <v>1</v>
      </c>
      <c r="Z409" s="67"/>
    </row>
    <row r="410" customFormat="false" ht="39.6" hidden="false" customHeight="false" outlineLevel="0" collapsed="false">
      <c r="A410" s="54" t="s">
        <v>1249</v>
      </c>
      <c r="B410" s="78" t="s">
        <v>139</v>
      </c>
      <c r="C410" s="54" t="s">
        <v>545</v>
      </c>
      <c r="D410" s="57" t="n">
        <v>1</v>
      </c>
      <c r="E410" s="56" t="n">
        <v>220.99</v>
      </c>
      <c r="F410" s="57" t="n">
        <v>0</v>
      </c>
      <c r="G410" s="56" t="n">
        <v>220.99</v>
      </c>
      <c r="H410" s="56" t="n">
        <v>0</v>
      </c>
      <c r="I410" s="58" t="n">
        <v>44312</v>
      </c>
      <c r="J410" s="54" t="s">
        <v>128</v>
      </c>
      <c r="K410" s="59" t="s">
        <v>129</v>
      </c>
      <c r="L410" s="60"/>
      <c r="M410" s="61"/>
      <c r="N410" s="61"/>
      <c r="O410" s="56" t="s">
        <v>546</v>
      </c>
      <c r="P410" s="56" t="s">
        <v>547</v>
      </c>
      <c r="Q410" s="60" t="s">
        <v>132</v>
      </c>
      <c r="R410" s="63"/>
      <c r="S410" s="64" t="str">
        <f aca="false">IF(ISBLANK(A410),"",CONCATENATE($BC$5,"-",MID($BC$3,3,2),"-M_",A410))</f>
        <v>PTUR-21-M_52021000001264</v>
      </c>
      <c r="T410" s="65" t="str">
        <f aca="false">IF(ISBLANK(B410),"",VLOOKUP(B410,$BI$2:$BJ$5,2,FALSE()))</f>
        <v>E</v>
      </c>
      <c r="U410" s="66" t="str">
        <f aca="false">IF(ISBLANK(Q410),"ES",Q410)</f>
        <v>ES</v>
      </c>
      <c r="V410" s="64" t="n">
        <f aca="false">IF(ISBLANK(K410),"2",VLOOKUP(K410,$BG$2:$BH$3,2,FALSE()))</f>
        <v>2</v>
      </c>
      <c r="W410" s="66" t="str">
        <f aca="false">IF(ISBLANK(R410),"Sin observaciones",R410)</f>
        <v>Sin observaciones</v>
      </c>
      <c r="X410" s="64" t="n">
        <f aca="false">IF(ISERROR(VLOOKUP(J410,$BG$2:$BH$3,2,FALSE())),"",VLOOKUP(J410,$BG$2:$BH$3,2,FALSE()))</f>
        <v>1</v>
      </c>
      <c r="Z410" s="67"/>
    </row>
    <row r="411" customFormat="false" ht="39.6" hidden="false" customHeight="false" outlineLevel="0" collapsed="false">
      <c r="A411" s="54" t="s">
        <v>1250</v>
      </c>
      <c r="B411" s="78" t="s">
        <v>139</v>
      </c>
      <c r="C411" s="54" t="s">
        <v>545</v>
      </c>
      <c r="D411" s="57" t="n">
        <v>1</v>
      </c>
      <c r="E411" s="56" t="n">
        <v>225.36</v>
      </c>
      <c r="F411" s="57" t="n">
        <v>14.74</v>
      </c>
      <c r="G411" s="56" t="n">
        <v>225.36</v>
      </c>
      <c r="H411" s="56" t="n">
        <v>14.74</v>
      </c>
      <c r="I411" s="58" t="n">
        <v>44312</v>
      </c>
      <c r="J411" s="54" t="s">
        <v>128</v>
      </c>
      <c r="K411" s="59" t="s">
        <v>129</v>
      </c>
      <c r="L411" s="60"/>
      <c r="M411" s="61"/>
      <c r="N411" s="61"/>
      <c r="O411" s="56" t="s">
        <v>546</v>
      </c>
      <c r="P411" s="56" t="s">
        <v>547</v>
      </c>
      <c r="Q411" s="60" t="s">
        <v>132</v>
      </c>
      <c r="R411" s="63"/>
      <c r="S411" s="64" t="str">
        <f aca="false">IF(ISBLANK(A411),"",CONCATENATE($BC$5,"-",MID($BC$3,3,2),"-M_",A411))</f>
        <v>PTUR-21-M_5202100000126 5</v>
      </c>
      <c r="T411" s="65" t="str">
        <f aca="false">IF(ISBLANK(B411),"",VLOOKUP(B411,$BI$2:$BJ$5,2,FALSE()))</f>
        <v>E</v>
      </c>
      <c r="U411" s="66" t="str">
        <f aca="false">IF(ISBLANK(Q411),"ES",Q411)</f>
        <v>ES</v>
      </c>
      <c r="V411" s="64" t="n">
        <f aca="false">IF(ISBLANK(K411),"2",VLOOKUP(K411,$BG$2:$BH$3,2,FALSE()))</f>
        <v>2</v>
      </c>
      <c r="W411" s="66" t="str">
        <f aca="false">IF(ISBLANK(R411),"Sin observaciones",R411)</f>
        <v>Sin observaciones</v>
      </c>
      <c r="X411" s="64" t="n">
        <f aca="false">IF(ISERROR(VLOOKUP(J411,$BG$2:$BH$3,2,FALSE())),"",VLOOKUP(J411,$BG$2:$BH$3,2,FALSE()))</f>
        <v>1</v>
      </c>
      <c r="Z411" s="67"/>
    </row>
    <row r="412" customFormat="false" ht="39.6" hidden="false" customHeight="false" outlineLevel="0" collapsed="false">
      <c r="A412" s="54" t="s">
        <v>1251</v>
      </c>
      <c r="B412" s="78" t="s">
        <v>139</v>
      </c>
      <c r="C412" s="54" t="s">
        <v>545</v>
      </c>
      <c r="D412" s="57" t="n">
        <v>1</v>
      </c>
      <c r="E412" s="56" t="n">
        <v>220.99</v>
      </c>
      <c r="F412" s="57" t="n">
        <v>0</v>
      </c>
      <c r="G412" s="56" t="n">
        <v>220.99</v>
      </c>
      <c r="H412" s="56" t="n">
        <v>0</v>
      </c>
      <c r="I412" s="58" t="n">
        <v>44312</v>
      </c>
      <c r="J412" s="54" t="s">
        <v>128</v>
      </c>
      <c r="K412" s="59" t="s">
        <v>129</v>
      </c>
      <c r="L412" s="60"/>
      <c r="M412" s="61"/>
      <c r="N412" s="61"/>
      <c r="O412" s="56" t="s">
        <v>546</v>
      </c>
      <c r="P412" s="56" t="s">
        <v>547</v>
      </c>
      <c r="Q412" s="60" t="s">
        <v>132</v>
      </c>
      <c r="R412" s="63"/>
      <c r="S412" s="64" t="str">
        <f aca="false">IF(ISBLANK(A412),"",CONCATENATE($BC$5,"-",MID($BC$3,3,2),"-M_",A412))</f>
        <v>PTUR-21-M_52021000001265</v>
      </c>
      <c r="T412" s="65" t="str">
        <f aca="false">IF(ISBLANK(B412),"",VLOOKUP(B412,$BI$2:$BJ$5,2,FALSE()))</f>
        <v>E</v>
      </c>
      <c r="U412" s="66" t="str">
        <f aca="false">IF(ISBLANK(Q412),"ES",Q412)</f>
        <v>ES</v>
      </c>
      <c r="V412" s="64" t="n">
        <f aca="false">IF(ISBLANK(K412),"2",VLOOKUP(K412,$BG$2:$BH$3,2,FALSE()))</f>
        <v>2</v>
      </c>
      <c r="W412" s="66" t="str">
        <f aca="false">IF(ISBLANK(R412),"Sin observaciones",R412)</f>
        <v>Sin observaciones</v>
      </c>
      <c r="X412" s="64" t="n">
        <f aca="false">IF(ISERROR(VLOOKUP(J412,$BG$2:$BH$3,2,FALSE())),"",VLOOKUP(J412,$BG$2:$BH$3,2,FALSE()))</f>
        <v>1</v>
      </c>
      <c r="Z412" s="67"/>
    </row>
    <row r="413" customFormat="false" ht="39.6" hidden="false" customHeight="false" outlineLevel="0" collapsed="false">
      <c r="A413" s="54" t="s">
        <v>1252</v>
      </c>
      <c r="B413" s="78" t="s">
        <v>139</v>
      </c>
      <c r="C413" s="54" t="s">
        <v>545</v>
      </c>
      <c r="D413" s="57" t="n">
        <v>1</v>
      </c>
      <c r="E413" s="56" t="n">
        <v>225.36</v>
      </c>
      <c r="F413" s="57" t="n">
        <v>14.74</v>
      </c>
      <c r="G413" s="56" t="n">
        <v>225.36</v>
      </c>
      <c r="H413" s="56" t="n">
        <v>14.74</v>
      </c>
      <c r="I413" s="58" t="n">
        <v>44312</v>
      </c>
      <c r="J413" s="54" t="s">
        <v>128</v>
      </c>
      <c r="K413" s="59" t="s">
        <v>129</v>
      </c>
      <c r="L413" s="60"/>
      <c r="M413" s="61"/>
      <c r="N413" s="61"/>
      <c r="O413" s="56" t="s">
        <v>546</v>
      </c>
      <c r="P413" s="56" t="s">
        <v>547</v>
      </c>
      <c r="Q413" s="60" t="s">
        <v>132</v>
      </c>
      <c r="R413" s="63"/>
      <c r="S413" s="64" t="str">
        <f aca="false">IF(ISBLANK(A413),"",CONCATENATE($BC$5,"-",MID($BC$3,3,2),"-M_",A413))</f>
        <v>PTUR-21-M_5202100000126 6</v>
      </c>
      <c r="T413" s="65" t="str">
        <f aca="false">IF(ISBLANK(B413),"",VLOOKUP(B413,$BI$2:$BJ$5,2,FALSE()))</f>
        <v>E</v>
      </c>
      <c r="U413" s="66" t="str">
        <f aca="false">IF(ISBLANK(Q413),"ES",Q413)</f>
        <v>ES</v>
      </c>
      <c r="V413" s="64" t="n">
        <f aca="false">IF(ISBLANK(K413),"2",VLOOKUP(K413,$BG$2:$BH$3,2,FALSE()))</f>
        <v>2</v>
      </c>
      <c r="W413" s="66" t="str">
        <f aca="false">IF(ISBLANK(R413),"Sin observaciones",R413)</f>
        <v>Sin observaciones</v>
      </c>
      <c r="X413" s="64" t="n">
        <f aca="false">IF(ISERROR(VLOOKUP(J413,$BG$2:$BH$3,2,FALSE())),"",VLOOKUP(J413,$BG$2:$BH$3,2,FALSE()))</f>
        <v>1</v>
      </c>
      <c r="Z413" s="67"/>
    </row>
    <row r="414" customFormat="false" ht="39.6" hidden="false" customHeight="false" outlineLevel="0" collapsed="false">
      <c r="A414" s="54" t="s">
        <v>1253</v>
      </c>
      <c r="B414" s="78" t="s">
        <v>139</v>
      </c>
      <c r="C414" s="54" t="s">
        <v>545</v>
      </c>
      <c r="D414" s="57" t="n">
        <v>1</v>
      </c>
      <c r="E414" s="56" t="n">
        <v>220.99</v>
      </c>
      <c r="F414" s="57" t="n">
        <v>0</v>
      </c>
      <c r="G414" s="56" t="n">
        <v>220.99</v>
      </c>
      <c r="H414" s="56" t="n">
        <v>0</v>
      </c>
      <c r="I414" s="58" t="n">
        <v>44312</v>
      </c>
      <c r="J414" s="54" t="s">
        <v>128</v>
      </c>
      <c r="K414" s="59" t="s">
        <v>129</v>
      </c>
      <c r="L414" s="60"/>
      <c r="M414" s="61"/>
      <c r="N414" s="61"/>
      <c r="O414" s="56" t="s">
        <v>546</v>
      </c>
      <c r="P414" s="56" t="s">
        <v>547</v>
      </c>
      <c r="Q414" s="60" t="s">
        <v>132</v>
      </c>
      <c r="R414" s="63"/>
      <c r="S414" s="64" t="str">
        <f aca="false">IF(ISBLANK(A414),"",CONCATENATE($BC$5,"-",MID($BC$3,3,2),"-M_",A414))</f>
        <v>PTUR-21-M_52021000001266</v>
      </c>
      <c r="T414" s="65" t="str">
        <f aca="false">IF(ISBLANK(B414),"",VLOOKUP(B414,$BI$2:$BJ$5,2,FALSE()))</f>
        <v>E</v>
      </c>
      <c r="U414" s="66" t="str">
        <f aca="false">IF(ISBLANK(Q414),"ES",Q414)</f>
        <v>ES</v>
      </c>
      <c r="V414" s="64" t="n">
        <f aca="false">IF(ISBLANK(K414),"2",VLOOKUP(K414,$BG$2:$BH$3,2,FALSE()))</f>
        <v>2</v>
      </c>
      <c r="W414" s="66" t="str">
        <f aca="false">IF(ISBLANK(R414),"Sin observaciones",R414)</f>
        <v>Sin observaciones</v>
      </c>
      <c r="X414" s="64" t="n">
        <f aca="false">IF(ISERROR(VLOOKUP(J414,$BG$2:$BH$3,2,FALSE())),"",VLOOKUP(J414,$BG$2:$BH$3,2,FALSE()))</f>
        <v>1</v>
      </c>
      <c r="Z414" s="67"/>
    </row>
    <row r="415" customFormat="false" ht="39.6" hidden="false" customHeight="false" outlineLevel="0" collapsed="false">
      <c r="A415" s="54" t="s">
        <v>1254</v>
      </c>
      <c r="B415" s="78" t="s">
        <v>139</v>
      </c>
      <c r="C415" s="54" t="s">
        <v>545</v>
      </c>
      <c r="D415" s="57" t="n">
        <v>1</v>
      </c>
      <c r="E415" s="56" t="n">
        <v>220.99</v>
      </c>
      <c r="F415" s="57" t="n">
        <v>0</v>
      </c>
      <c r="G415" s="56" t="n">
        <v>220.99</v>
      </c>
      <c r="H415" s="56" t="n">
        <v>0</v>
      </c>
      <c r="I415" s="58" t="n">
        <v>44312</v>
      </c>
      <c r="J415" s="54" t="s">
        <v>128</v>
      </c>
      <c r="K415" s="59" t="s">
        <v>129</v>
      </c>
      <c r="L415" s="60"/>
      <c r="M415" s="61"/>
      <c r="N415" s="61"/>
      <c r="O415" s="56" t="s">
        <v>546</v>
      </c>
      <c r="P415" s="56" t="s">
        <v>547</v>
      </c>
      <c r="Q415" s="60" t="s">
        <v>132</v>
      </c>
      <c r="R415" s="63"/>
      <c r="S415" s="64" t="str">
        <f aca="false">IF(ISBLANK(A415),"",CONCATENATE($BC$5,"-",MID($BC$3,3,2),"-M_",A415))</f>
        <v>PTUR-21-M_5202100000126 8</v>
      </c>
      <c r="T415" s="65" t="str">
        <f aca="false">IF(ISBLANK(B415),"",VLOOKUP(B415,$BI$2:$BJ$5,2,FALSE()))</f>
        <v>E</v>
      </c>
      <c r="U415" s="66" t="str">
        <f aca="false">IF(ISBLANK(Q415),"ES",Q415)</f>
        <v>ES</v>
      </c>
      <c r="V415" s="64" t="n">
        <f aca="false">IF(ISBLANK(K415),"2",VLOOKUP(K415,$BG$2:$BH$3,2,FALSE()))</f>
        <v>2</v>
      </c>
      <c r="W415" s="66" t="str">
        <f aca="false">IF(ISBLANK(R415),"Sin observaciones",R415)</f>
        <v>Sin observaciones</v>
      </c>
      <c r="X415" s="64" t="n">
        <f aca="false">IF(ISERROR(VLOOKUP(J415,$BG$2:$BH$3,2,FALSE())),"",VLOOKUP(J415,$BG$2:$BH$3,2,FALSE()))</f>
        <v>1</v>
      </c>
      <c r="Z415" s="67"/>
    </row>
    <row r="416" customFormat="false" ht="39.6" hidden="false" customHeight="false" outlineLevel="0" collapsed="false">
      <c r="A416" s="54" t="s">
        <v>1255</v>
      </c>
      <c r="B416" s="78" t="s">
        <v>139</v>
      </c>
      <c r="C416" s="54" t="s">
        <v>545</v>
      </c>
      <c r="D416" s="57" t="n">
        <v>1</v>
      </c>
      <c r="E416" s="56" t="n">
        <v>225.37</v>
      </c>
      <c r="F416" s="57" t="n">
        <v>14.74</v>
      </c>
      <c r="G416" s="56" t="n">
        <v>225.37</v>
      </c>
      <c r="H416" s="56" t="n">
        <v>14.74</v>
      </c>
      <c r="I416" s="58" t="n">
        <v>44312</v>
      </c>
      <c r="J416" s="54" t="s">
        <v>128</v>
      </c>
      <c r="K416" s="59" t="s">
        <v>129</v>
      </c>
      <c r="L416" s="60"/>
      <c r="M416" s="61"/>
      <c r="N416" s="61"/>
      <c r="O416" s="56" t="s">
        <v>546</v>
      </c>
      <c r="P416" s="56" t="s">
        <v>547</v>
      </c>
      <c r="Q416" s="60" t="s">
        <v>132</v>
      </c>
      <c r="R416" s="63"/>
      <c r="S416" s="64" t="str">
        <f aca="false">IF(ISBLANK(A416),"",CONCATENATE($BC$5,"-",MID($BC$3,3,2),"-M_",A416))</f>
        <v>PTUR-21-M_52021000001268</v>
      </c>
      <c r="T416" s="65" t="str">
        <f aca="false">IF(ISBLANK(B416),"",VLOOKUP(B416,$BI$2:$BJ$5,2,FALSE()))</f>
        <v>E</v>
      </c>
      <c r="U416" s="66" t="str">
        <f aca="false">IF(ISBLANK(Q416),"ES",Q416)</f>
        <v>ES</v>
      </c>
      <c r="V416" s="64" t="n">
        <f aca="false">IF(ISBLANK(K416),"2",VLOOKUP(K416,$BG$2:$BH$3,2,FALSE()))</f>
        <v>2</v>
      </c>
      <c r="W416" s="66" t="str">
        <f aca="false">IF(ISBLANK(R416),"Sin observaciones",R416)</f>
        <v>Sin observaciones</v>
      </c>
      <c r="X416" s="64" t="n">
        <f aca="false">IF(ISERROR(VLOOKUP(J416,$BG$2:$BH$3,2,FALSE())),"",VLOOKUP(J416,$BG$2:$BH$3,2,FALSE()))</f>
        <v>1</v>
      </c>
      <c r="Z416" s="67"/>
    </row>
    <row r="417" customFormat="false" ht="39.6" hidden="false" customHeight="false" outlineLevel="0" collapsed="false">
      <c r="A417" s="54" t="s">
        <v>1256</v>
      </c>
      <c r="B417" s="78" t="s">
        <v>139</v>
      </c>
      <c r="C417" s="54" t="s">
        <v>545</v>
      </c>
      <c r="D417" s="57" t="n">
        <v>1</v>
      </c>
      <c r="E417" s="56" t="n">
        <v>225.37</v>
      </c>
      <c r="F417" s="57" t="n">
        <v>14.74</v>
      </c>
      <c r="G417" s="56" t="n">
        <v>225.37</v>
      </c>
      <c r="H417" s="56" t="n">
        <v>14.74</v>
      </c>
      <c r="I417" s="58" t="n">
        <v>44340</v>
      </c>
      <c r="J417" s="54" t="s">
        <v>128</v>
      </c>
      <c r="K417" s="59" t="s">
        <v>129</v>
      </c>
      <c r="L417" s="60"/>
      <c r="M417" s="61"/>
      <c r="N417" s="61"/>
      <c r="O417" s="56" t="s">
        <v>546</v>
      </c>
      <c r="P417" s="56" t="s">
        <v>547</v>
      </c>
      <c r="Q417" s="60" t="s">
        <v>132</v>
      </c>
      <c r="R417" s="63"/>
      <c r="S417" s="64" t="str">
        <f aca="false">IF(ISBLANK(A417),"",CONCATENATE($BC$5,"-",MID($BC$3,3,2),"-M_",A417))</f>
        <v>PTUR-21-M_5202100000163 7</v>
      </c>
      <c r="T417" s="65" t="str">
        <f aca="false">IF(ISBLANK(B417),"",VLOOKUP(B417,$BI$2:$BJ$5,2,FALSE()))</f>
        <v>E</v>
      </c>
      <c r="U417" s="66" t="str">
        <f aca="false">IF(ISBLANK(Q417),"ES",Q417)</f>
        <v>ES</v>
      </c>
      <c r="V417" s="64" t="n">
        <f aca="false">IF(ISBLANK(K417),"2",VLOOKUP(K417,$BG$2:$BH$3,2,FALSE()))</f>
        <v>2</v>
      </c>
      <c r="W417" s="66" t="str">
        <f aca="false">IF(ISBLANK(R417),"Sin observaciones",R417)</f>
        <v>Sin observaciones</v>
      </c>
      <c r="X417" s="64" t="n">
        <f aca="false">IF(ISERROR(VLOOKUP(J417,$BG$2:$BH$3,2,FALSE())),"",VLOOKUP(J417,$BG$2:$BH$3,2,FALSE()))</f>
        <v>1</v>
      </c>
      <c r="Z417" s="67"/>
    </row>
    <row r="418" customFormat="false" ht="39.6" hidden="false" customHeight="false" outlineLevel="0" collapsed="false">
      <c r="A418" s="54" t="s">
        <v>1257</v>
      </c>
      <c r="B418" s="78" t="s">
        <v>139</v>
      </c>
      <c r="C418" s="54" t="s">
        <v>545</v>
      </c>
      <c r="D418" s="57" t="n">
        <v>1</v>
      </c>
      <c r="E418" s="56" t="n">
        <v>220.99</v>
      </c>
      <c r="F418" s="57" t="n">
        <v>0</v>
      </c>
      <c r="G418" s="56" t="n">
        <v>220.99</v>
      </c>
      <c r="H418" s="56" t="n">
        <v>0</v>
      </c>
      <c r="I418" s="58" t="n">
        <v>44340</v>
      </c>
      <c r="J418" s="54" t="s">
        <v>128</v>
      </c>
      <c r="K418" s="59" t="s">
        <v>129</v>
      </c>
      <c r="L418" s="60"/>
      <c r="M418" s="61"/>
      <c r="N418" s="61"/>
      <c r="O418" s="56" t="s">
        <v>546</v>
      </c>
      <c r="P418" s="56" t="s">
        <v>547</v>
      </c>
      <c r="Q418" s="60" t="s">
        <v>132</v>
      </c>
      <c r="R418" s="63"/>
      <c r="S418" s="64" t="str">
        <f aca="false">IF(ISBLANK(A418),"",CONCATENATE($BC$5,"-",MID($BC$3,3,2),"-M_",A418))</f>
        <v>PTUR-21-M_52021000001637</v>
      </c>
      <c r="T418" s="65" t="str">
        <f aca="false">IF(ISBLANK(B418),"",VLOOKUP(B418,$BI$2:$BJ$5,2,FALSE()))</f>
        <v>E</v>
      </c>
      <c r="U418" s="66" t="str">
        <f aca="false">IF(ISBLANK(Q418),"ES",Q418)</f>
        <v>ES</v>
      </c>
      <c r="V418" s="64" t="n">
        <f aca="false">IF(ISBLANK(K418),"2",VLOOKUP(K418,$BG$2:$BH$3,2,FALSE()))</f>
        <v>2</v>
      </c>
      <c r="W418" s="66" t="str">
        <f aca="false">IF(ISBLANK(R418),"Sin observaciones",R418)</f>
        <v>Sin observaciones</v>
      </c>
      <c r="X418" s="64" t="n">
        <f aca="false">IF(ISERROR(VLOOKUP(J418,$BG$2:$BH$3,2,FALSE())),"",VLOOKUP(J418,$BG$2:$BH$3,2,FALSE()))</f>
        <v>1</v>
      </c>
      <c r="Z418" s="67"/>
    </row>
    <row r="419" customFormat="false" ht="39.6" hidden="false" customHeight="false" outlineLevel="0" collapsed="false">
      <c r="A419" s="54" t="s">
        <v>1258</v>
      </c>
      <c r="B419" s="78" t="s">
        <v>139</v>
      </c>
      <c r="C419" s="54" t="s">
        <v>545</v>
      </c>
      <c r="D419" s="57" t="n">
        <v>1</v>
      </c>
      <c r="E419" s="56" t="n">
        <v>220.99</v>
      </c>
      <c r="F419" s="57" t="n">
        <v>0</v>
      </c>
      <c r="G419" s="56" t="n">
        <v>220.99</v>
      </c>
      <c r="H419" s="56" t="n">
        <v>0</v>
      </c>
      <c r="I419" s="58" t="n">
        <v>44372</v>
      </c>
      <c r="J419" s="54" t="s">
        <v>128</v>
      </c>
      <c r="K419" s="59" t="s">
        <v>129</v>
      </c>
      <c r="L419" s="60"/>
      <c r="M419" s="61"/>
      <c r="N419" s="61"/>
      <c r="O419" s="56" t="s">
        <v>546</v>
      </c>
      <c r="P419" s="56" t="s">
        <v>547</v>
      </c>
      <c r="Q419" s="60" t="s">
        <v>132</v>
      </c>
      <c r="R419" s="63"/>
      <c r="S419" s="64" t="str">
        <f aca="false">IF(ISBLANK(A419),"",CONCATENATE($BC$5,"-",MID($BC$3,3,2),"-M_",A419))</f>
        <v>PTUR-21-M_5202100000230 4</v>
      </c>
      <c r="T419" s="65" t="str">
        <f aca="false">IF(ISBLANK(B419),"",VLOOKUP(B419,$BI$2:$BJ$5,2,FALSE()))</f>
        <v>E</v>
      </c>
      <c r="U419" s="66" t="str">
        <f aca="false">IF(ISBLANK(Q419),"ES",Q419)</f>
        <v>ES</v>
      </c>
      <c r="V419" s="64" t="n">
        <f aca="false">IF(ISBLANK(K419),"2",VLOOKUP(K419,$BG$2:$BH$3,2,FALSE()))</f>
        <v>2</v>
      </c>
      <c r="W419" s="66" t="str">
        <f aca="false">IF(ISBLANK(R419),"Sin observaciones",R419)</f>
        <v>Sin observaciones</v>
      </c>
      <c r="X419" s="64" t="n">
        <f aca="false">IF(ISERROR(VLOOKUP(J419,$BG$2:$BH$3,2,FALSE())),"",VLOOKUP(J419,$BG$2:$BH$3,2,FALSE()))</f>
        <v>1</v>
      </c>
      <c r="Z419" s="67"/>
    </row>
    <row r="420" customFormat="false" ht="39.6" hidden="false" customHeight="false" outlineLevel="0" collapsed="false">
      <c r="A420" s="54" t="s">
        <v>1259</v>
      </c>
      <c r="B420" s="78" t="s">
        <v>139</v>
      </c>
      <c r="C420" s="54" t="s">
        <v>545</v>
      </c>
      <c r="D420" s="57" t="n">
        <v>1</v>
      </c>
      <c r="E420" s="56" t="n">
        <v>225.37</v>
      </c>
      <c r="F420" s="57" t="n">
        <v>14.74</v>
      </c>
      <c r="G420" s="56" t="n">
        <v>225.37</v>
      </c>
      <c r="H420" s="56" t="n">
        <v>14.74</v>
      </c>
      <c r="I420" s="58" t="n">
        <v>44372</v>
      </c>
      <c r="J420" s="54" t="s">
        <v>128</v>
      </c>
      <c r="K420" s="59" t="s">
        <v>129</v>
      </c>
      <c r="L420" s="60"/>
      <c r="M420" s="61"/>
      <c r="N420" s="61"/>
      <c r="O420" s="56" t="s">
        <v>546</v>
      </c>
      <c r="P420" s="56" t="s">
        <v>547</v>
      </c>
      <c r="Q420" s="60" t="s">
        <v>132</v>
      </c>
      <c r="R420" s="63"/>
      <c r="S420" s="64" t="str">
        <f aca="false">IF(ISBLANK(A420),"",CONCATENATE($BC$5,"-",MID($BC$3,3,2),"-M_",A420))</f>
        <v>PTUR-21-M_52021000002304</v>
      </c>
      <c r="T420" s="65" t="str">
        <f aca="false">IF(ISBLANK(B420),"",VLOOKUP(B420,$BI$2:$BJ$5,2,FALSE()))</f>
        <v>E</v>
      </c>
      <c r="U420" s="66" t="str">
        <f aca="false">IF(ISBLANK(Q420),"ES",Q420)</f>
        <v>ES</v>
      </c>
      <c r="V420" s="64" t="n">
        <f aca="false">IF(ISBLANK(K420),"2",VLOOKUP(K420,$BG$2:$BH$3,2,FALSE()))</f>
        <v>2</v>
      </c>
      <c r="W420" s="66" t="str">
        <f aca="false">IF(ISBLANK(R420),"Sin observaciones",R420)</f>
        <v>Sin observaciones</v>
      </c>
      <c r="X420" s="64" t="n">
        <f aca="false">IF(ISERROR(VLOOKUP(J420,$BG$2:$BH$3,2,FALSE())),"",VLOOKUP(J420,$BG$2:$BH$3,2,FALSE()))</f>
        <v>1</v>
      </c>
      <c r="Z420" s="67"/>
    </row>
    <row r="421" customFormat="false" ht="79.2" hidden="false" customHeight="false" outlineLevel="0" collapsed="false">
      <c r="A421" s="54" t="s">
        <v>1260</v>
      </c>
      <c r="B421" s="78" t="s">
        <v>139</v>
      </c>
      <c r="C421" s="54" t="s">
        <v>1261</v>
      </c>
      <c r="D421" s="57" t="n">
        <v>0.03</v>
      </c>
      <c r="E421" s="56" t="n">
        <v>1098.54</v>
      </c>
      <c r="F421" s="57" t="n">
        <v>71.87</v>
      </c>
      <c r="G421" s="56" t="n">
        <v>1098.54</v>
      </c>
      <c r="H421" s="56" t="n">
        <v>71.87</v>
      </c>
      <c r="I421" s="58" t="n">
        <v>44328</v>
      </c>
      <c r="J421" s="54" t="s">
        <v>128</v>
      </c>
      <c r="K421" s="59" t="s">
        <v>129</v>
      </c>
      <c r="L421" s="60"/>
      <c r="M421" s="61"/>
      <c r="N421" s="61"/>
      <c r="O421" s="56" t="s">
        <v>1262</v>
      </c>
      <c r="P421" s="56" t="s">
        <v>1263</v>
      </c>
      <c r="Q421" s="60" t="s">
        <v>132</v>
      </c>
      <c r="R421" s="63"/>
      <c r="S421" s="64" t="str">
        <f aca="false">IF(ISBLANK(A421),"",CONCATENATE($BC$5,"-",MID($BC$3,3,2),"-M_",A421))</f>
        <v>PTUR-21-M_52021000001556</v>
      </c>
      <c r="T421" s="65" t="str">
        <f aca="false">IF(ISBLANK(B421),"",VLOOKUP(B421,$BI$2:$BJ$5,2,FALSE()))</f>
        <v>E</v>
      </c>
      <c r="U421" s="66" t="str">
        <f aca="false">IF(ISBLANK(Q421),"ES",Q421)</f>
        <v>ES</v>
      </c>
      <c r="V421" s="64" t="n">
        <f aca="false">IF(ISBLANK(K421),"2",VLOOKUP(K421,$BG$2:$BH$3,2,FALSE()))</f>
        <v>2</v>
      </c>
      <c r="W421" s="66" t="str">
        <f aca="false">IF(ISBLANK(R421),"Sin observaciones",R421)</f>
        <v>Sin observaciones</v>
      </c>
      <c r="X421" s="64" t="n">
        <f aca="false">IF(ISERROR(VLOOKUP(J421,$BG$2:$BH$3,2,FALSE())),"",VLOOKUP(J421,$BG$2:$BH$3,2,FALSE()))</f>
        <v>1</v>
      </c>
      <c r="Z421" s="67"/>
    </row>
    <row r="422" customFormat="false" ht="92.4" hidden="false" customHeight="false" outlineLevel="0" collapsed="false">
      <c r="A422" s="54" t="s">
        <v>1264</v>
      </c>
      <c r="B422" s="78" t="s">
        <v>139</v>
      </c>
      <c r="C422" s="54" t="s">
        <v>1265</v>
      </c>
      <c r="D422" s="57" t="n">
        <v>1</v>
      </c>
      <c r="E422" s="56" t="n">
        <v>1026.67</v>
      </c>
      <c r="F422" s="57" t="n">
        <v>0</v>
      </c>
      <c r="G422" s="56" t="n">
        <v>1026.67</v>
      </c>
      <c r="H422" s="56" t="n">
        <v>0</v>
      </c>
      <c r="I422" s="58" t="n">
        <v>44349</v>
      </c>
      <c r="J422" s="54" t="s">
        <v>128</v>
      </c>
      <c r="K422" s="59" t="s">
        <v>129</v>
      </c>
      <c r="L422" s="60"/>
      <c r="M422" s="61"/>
      <c r="N422" s="61"/>
      <c r="O422" s="56" t="s">
        <v>1262</v>
      </c>
      <c r="P422" s="56" t="s">
        <v>1263</v>
      </c>
      <c r="Q422" s="60" t="s">
        <v>132</v>
      </c>
      <c r="R422" s="63"/>
      <c r="S422" s="64" t="str">
        <f aca="false">IF(ISBLANK(A422),"",CONCATENATE($BC$5,"-",MID($BC$3,3,2),"-M_",A422))</f>
        <v>PTUR-21-M_52021000001868</v>
      </c>
      <c r="T422" s="65" t="str">
        <f aca="false">IF(ISBLANK(B422),"",VLOOKUP(B422,$BI$2:$BJ$5,2,FALSE()))</f>
        <v>E</v>
      </c>
      <c r="U422" s="66" t="str">
        <f aca="false">IF(ISBLANK(Q422),"ES",Q422)</f>
        <v>ES</v>
      </c>
      <c r="V422" s="64" t="n">
        <f aca="false">IF(ISBLANK(K422),"2",VLOOKUP(K422,$BG$2:$BH$3,2,FALSE()))</f>
        <v>2</v>
      </c>
      <c r="W422" s="66" t="str">
        <f aca="false">IF(ISBLANK(R422),"Sin observaciones",R422)</f>
        <v>Sin observaciones</v>
      </c>
      <c r="X422" s="64" t="n">
        <f aca="false">IF(ISERROR(VLOOKUP(J422,$BG$2:$BH$3,2,FALSE())),"",VLOOKUP(J422,$BG$2:$BH$3,2,FALSE()))</f>
        <v>1</v>
      </c>
      <c r="Z422" s="67"/>
    </row>
    <row r="423" customFormat="false" ht="79.2" hidden="false" customHeight="false" outlineLevel="0" collapsed="false">
      <c r="A423" s="54" t="s">
        <v>1266</v>
      </c>
      <c r="B423" s="78" t="s">
        <v>139</v>
      </c>
      <c r="C423" s="54" t="s">
        <v>1267</v>
      </c>
      <c r="D423" s="57" t="n">
        <v>1</v>
      </c>
      <c r="E423" s="56" t="n">
        <v>1098.54</v>
      </c>
      <c r="F423" s="57" t="n">
        <v>71.87</v>
      </c>
      <c r="G423" s="56" t="n">
        <v>1098.54</v>
      </c>
      <c r="H423" s="56" t="n">
        <v>71.87</v>
      </c>
      <c r="I423" s="58" t="n">
        <v>44362</v>
      </c>
      <c r="J423" s="54" t="s">
        <v>128</v>
      </c>
      <c r="K423" s="59" t="s">
        <v>129</v>
      </c>
      <c r="L423" s="60"/>
      <c r="M423" s="61"/>
      <c r="N423" s="61"/>
      <c r="O423" s="56" t="s">
        <v>1262</v>
      </c>
      <c r="P423" s="56" t="s">
        <v>1263</v>
      </c>
      <c r="Q423" s="60" t="s">
        <v>132</v>
      </c>
      <c r="R423" s="63"/>
      <c r="S423" s="64" t="str">
        <f aca="false">IF(ISBLANK(A423),"",CONCATENATE($BC$5,"-",MID($BC$3,3,2),"-M_",A423))</f>
        <v>PTUR-21-M_52021000001985</v>
      </c>
      <c r="T423" s="65" t="str">
        <f aca="false">IF(ISBLANK(B423),"",VLOOKUP(B423,$BI$2:$BJ$5,2,FALSE()))</f>
        <v>E</v>
      </c>
      <c r="U423" s="66" t="str">
        <f aca="false">IF(ISBLANK(Q423),"ES",Q423)</f>
        <v>ES</v>
      </c>
      <c r="V423" s="64" t="n">
        <f aca="false">IF(ISBLANK(K423),"2",VLOOKUP(K423,$BG$2:$BH$3,2,FALSE()))</f>
        <v>2</v>
      </c>
      <c r="W423" s="66" t="str">
        <f aca="false">IF(ISBLANK(R423),"Sin observaciones",R423)</f>
        <v>Sin observaciones</v>
      </c>
      <c r="X423" s="64" t="n">
        <f aca="false">IF(ISERROR(VLOOKUP(J423,$BG$2:$BH$3,2,FALSE())),"",VLOOKUP(J423,$BG$2:$BH$3,2,FALSE()))</f>
        <v>1</v>
      </c>
      <c r="Z423" s="67"/>
    </row>
    <row r="424" customFormat="false" ht="132" hidden="false" customHeight="false" outlineLevel="0" collapsed="false">
      <c r="A424" s="54" t="s">
        <v>1268</v>
      </c>
      <c r="B424" s="78" t="s">
        <v>139</v>
      </c>
      <c r="C424" s="54" t="s">
        <v>1269</v>
      </c>
      <c r="D424" s="57" t="n">
        <v>0.03</v>
      </c>
      <c r="E424" s="56" t="n">
        <v>4000</v>
      </c>
      <c r="F424" s="57" t="n">
        <v>0</v>
      </c>
      <c r="G424" s="56" t="n">
        <v>4000</v>
      </c>
      <c r="H424" s="56" t="n">
        <v>0</v>
      </c>
      <c r="I424" s="58" t="n">
        <v>44340</v>
      </c>
      <c r="J424" s="54" t="s">
        <v>128</v>
      </c>
      <c r="K424" s="59" t="s">
        <v>129</v>
      </c>
      <c r="L424" s="60"/>
      <c r="M424" s="61"/>
      <c r="N424" s="61"/>
      <c r="O424" s="56" t="s">
        <v>1270</v>
      </c>
      <c r="P424" s="56" t="s">
        <v>1271</v>
      </c>
      <c r="Q424" s="60" t="s">
        <v>132</v>
      </c>
      <c r="R424" s="63"/>
      <c r="S424" s="64" t="str">
        <f aca="false">IF(ISBLANK(A424),"",CONCATENATE($BC$5,"-",MID($BC$3,3,2),"-M_",A424))</f>
        <v>PTUR-21-M_52021000001648</v>
      </c>
      <c r="T424" s="65" t="str">
        <f aca="false">IF(ISBLANK(B424),"",VLOOKUP(B424,$BI$2:$BJ$5,2,FALSE()))</f>
        <v>E</v>
      </c>
      <c r="U424" s="66" t="str">
        <f aca="false">IF(ISBLANK(Q424),"ES",Q424)</f>
        <v>ES</v>
      </c>
      <c r="V424" s="64" t="n">
        <f aca="false">IF(ISBLANK(K424),"2",VLOOKUP(K424,$BG$2:$BH$3,2,FALSE()))</f>
        <v>2</v>
      </c>
      <c r="W424" s="66" t="str">
        <f aca="false">IF(ISBLANK(R424),"Sin observaciones",R424)</f>
        <v>Sin observaciones</v>
      </c>
      <c r="X424" s="64" t="n">
        <f aca="false">IF(ISERROR(VLOOKUP(J424,$BG$2:$BH$3,2,FALSE())),"",VLOOKUP(J424,$BG$2:$BH$3,2,FALSE()))</f>
        <v>1</v>
      </c>
      <c r="Z424" s="67"/>
    </row>
    <row r="425" customFormat="false" ht="17.4" hidden="false" customHeight="false" outlineLevel="0" collapsed="false">
      <c r="A425" s="54" t="s">
        <v>1272</v>
      </c>
      <c r="B425" s="78" t="s">
        <v>139</v>
      </c>
      <c r="C425" s="54" t="s">
        <v>1273</v>
      </c>
      <c r="D425" s="57" t="n">
        <v>9</v>
      </c>
      <c r="E425" s="56" t="n">
        <v>2000</v>
      </c>
      <c r="F425" s="57" t="n">
        <v>0</v>
      </c>
      <c r="G425" s="56" t="n">
        <v>2000</v>
      </c>
      <c r="H425" s="56" t="n">
        <v>0</v>
      </c>
      <c r="I425" s="58" t="n">
        <v>44349</v>
      </c>
      <c r="J425" s="54" t="s">
        <v>128</v>
      </c>
      <c r="K425" s="59" t="s">
        <v>129</v>
      </c>
      <c r="L425" s="60"/>
      <c r="M425" s="61"/>
      <c r="N425" s="61"/>
      <c r="O425" s="56" t="s">
        <v>1274</v>
      </c>
      <c r="P425" s="56" t="s">
        <v>1275</v>
      </c>
      <c r="Q425" s="60" t="s">
        <v>132</v>
      </c>
      <c r="R425" s="63"/>
      <c r="S425" s="64" t="str">
        <f aca="false">IF(ISBLANK(A425),"",CONCATENATE($BC$5,"-",MID($BC$3,3,2),"-M_",A425))</f>
        <v>PTUR-21-M_52021000001845</v>
      </c>
      <c r="T425" s="65" t="str">
        <f aca="false">IF(ISBLANK(B425),"",VLOOKUP(B425,$BI$2:$BJ$5,2,FALSE()))</f>
        <v>E</v>
      </c>
      <c r="U425" s="66" t="str">
        <f aca="false">IF(ISBLANK(Q425),"ES",Q425)</f>
        <v>ES</v>
      </c>
      <c r="V425" s="64" t="n">
        <f aca="false">IF(ISBLANK(K425),"2",VLOOKUP(K425,$BG$2:$BH$3,2,FALSE()))</f>
        <v>2</v>
      </c>
      <c r="W425" s="66" t="str">
        <f aca="false">IF(ISBLANK(R425),"Sin observaciones",R425)</f>
        <v>Sin observaciones</v>
      </c>
      <c r="X425" s="64" t="n">
        <f aca="false">IF(ISERROR(VLOOKUP(J425,$BG$2:$BH$3,2,FALSE())),"",VLOOKUP(J425,$BG$2:$BH$3,2,FALSE()))</f>
        <v>1</v>
      </c>
      <c r="Z425" s="67"/>
    </row>
    <row r="426" customFormat="false" ht="132" hidden="false" customHeight="false" outlineLevel="0" collapsed="false">
      <c r="A426" s="54" t="s">
        <v>1276</v>
      </c>
      <c r="B426" s="78" t="s">
        <v>139</v>
      </c>
      <c r="C426" s="54" t="s">
        <v>1277</v>
      </c>
      <c r="D426" s="57" t="n">
        <v>1</v>
      </c>
      <c r="E426" s="56" t="n">
        <v>1498</v>
      </c>
      <c r="F426" s="57" t="n">
        <v>98</v>
      </c>
      <c r="G426" s="56" t="n">
        <v>1498</v>
      </c>
      <c r="H426" s="56" t="n">
        <v>98</v>
      </c>
      <c r="I426" s="58" t="n">
        <v>44340</v>
      </c>
      <c r="J426" s="54" t="s">
        <v>128</v>
      </c>
      <c r="K426" s="59" t="s">
        <v>129</v>
      </c>
      <c r="L426" s="60"/>
      <c r="M426" s="61"/>
      <c r="N426" s="61"/>
      <c r="O426" s="56" t="s">
        <v>1278</v>
      </c>
      <c r="P426" s="56" t="s">
        <v>1279</v>
      </c>
      <c r="Q426" s="60" t="s">
        <v>132</v>
      </c>
      <c r="R426" s="63"/>
      <c r="S426" s="64" t="str">
        <f aca="false">IF(ISBLANK(A426),"",CONCATENATE($BC$5,"-",MID($BC$3,3,2),"-M_",A426))</f>
        <v>PTUR-21-M_52021000001690</v>
      </c>
      <c r="T426" s="65" t="str">
        <f aca="false">IF(ISBLANK(B426),"",VLOOKUP(B426,$BI$2:$BJ$5,2,FALSE()))</f>
        <v>E</v>
      </c>
      <c r="U426" s="66" t="str">
        <f aca="false">IF(ISBLANK(Q426),"ES",Q426)</f>
        <v>ES</v>
      </c>
      <c r="V426" s="64" t="n">
        <f aca="false">IF(ISBLANK(K426),"2",VLOOKUP(K426,$BG$2:$BH$3,2,FALSE()))</f>
        <v>2</v>
      </c>
      <c r="W426" s="66" t="str">
        <f aca="false">IF(ISBLANK(R426),"Sin observaciones",R426)</f>
        <v>Sin observaciones</v>
      </c>
      <c r="X426" s="64" t="n">
        <f aca="false">IF(ISERROR(VLOOKUP(J426,$BG$2:$BH$3,2,FALSE())),"",VLOOKUP(J426,$BG$2:$BH$3,2,FALSE()))</f>
        <v>1</v>
      </c>
      <c r="Z426" s="67"/>
    </row>
    <row r="427" customFormat="false" ht="26.4" hidden="false" customHeight="false" outlineLevel="0" collapsed="false">
      <c r="A427" s="54" t="s">
        <v>1280</v>
      </c>
      <c r="B427" s="78" t="s">
        <v>1093</v>
      </c>
      <c r="C427" s="54" t="s">
        <v>1281</v>
      </c>
      <c r="D427" s="57" t="n">
        <v>0.03</v>
      </c>
      <c r="E427" s="56" t="n">
        <v>232</v>
      </c>
      <c r="F427" s="57" t="n">
        <v>15.18</v>
      </c>
      <c r="G427" s="56" t="n">
        <v>232</v>
      </c>
      <c r="H427" s="56" t="n">
        <v>15.18</v>
      </c>
      <c r="I427" s="58" t="n">
        <v>44340</v>
      </c>
      <c r="J427" s="54" t="s">
        <v>128</v>
      </c>
      <c r="K427" s="59" t="s">
        <v>129</v>
      </c>
      <c r="L427" s="60"/>
      <c r="M427" s="61"/>
      <c r="N427" s="61"/>
      <c r="O427" s="56" t="s">
        <v>1282</v>
      </c>
      <c r="P427" s="56" t="s">
        <v>1283</v>
      </c>
      <c r="Q427" s="60" t="s">
        <v>132</v>
      </c>
      <c r="R427" s="63"/>
      <c r="S427" s="64" t="str">
        <f aca="false">IF(ISBLANK(A427),"",CONCATENATE($BC$5,"-",MID($BC$3,3,2),"-M_",A427))</f>
        <v>PTUR-21-M_52021000001717</v>
      </c>
      <c r="T427" s="65" t="str">
        <f aca="false">IF(ISBLANK(B427),"",VLOOKUP(B427,$BI$2:$BJ$5,2,FALSE()))</f>
        <v>E</v>
      </c>
      <c r="U427" s="66" t="str">
        <f aca="false">IF(ISBLANK(Q427),"ES",Q427)</f>
        <v>ES</v>
      </c>
      <c r="V427" s="64" t="n">
        <f aca="false">IF(ISBLANK(K427),"2",VLOOKUP(K427,$BG$2:$BH$3,2,FALSE()))</f>
        <v>2</v>
      </c>
      <c r="W427" s="66" t="str">
        <f aca="false">IF(ISBLANK(R427),"Sin observaciones",R427)</f>
        <v>Sin observaciones</v>
      </c>
      <c r="X427" s="64" t="n">
        <f aca="false">IF(ISERROR(VLOOKUP(J427,$BG$2:$BH$3,2,FALSE())),"",VLOOKUP(J427,$BG$2:$BH$3,2,FALSE()))</f>
        <v>1</v>
      </c>
      <c r="Z427" s="67"/>
    </row>
    <row r="428" customFormat="false" ht="17.4" hidden="false" customHeight="false" outlineLevel="0" collapsed="false">
      <c r="A428" s="54" t="s">
        <v>1284</v>
      </c>
      <c r="B428" s="78" t="s">
        <v>139</v>
      </c>
      <c r="C428" s="54" t="s">
        <v>1285</v>
      </c>
      <c r="D428" s="57" t="n">
        <v>0.03</v>
      </c>
      <c r="E428" s="56" t="n">
        <v>900</v>
      </c>
      <c r="F428" s="57" t="n">
        <v>0</v>
      </c>
      <c r="G428" s="56" t="n">
        <v>900</v>
      </c>
      <c r="H428" s="56" t="n">
        <v>0</v>
      </c>
      <c r="I428" s="58" t="n">
        <v>44340</v>
      </c>
      <c r="J428" s="54" t="s">
        <v>128</v>
      </c>
      <c r="K428" s="59" t="s">
        <v>129</v>
      </c>
      <c r="L428" s="60"/>
      <c r="M428" s="61"/>
      <c r="N428" s="61"/>
      <c r="O428" s="56" t="s">
        <v>1286</v>
      </c>
      <c r="P428" s="56" t="s">
        <v>1287</v>
      </c>
      <c r="Q428" s="60" t="s">
        <v>132</v>
      </c>
      <c r="R428" s="63"/>
      <c r="S428" s="64" t="str">
        <f aca="false">IF(ISBLANK(A428),"",CONCATENATE($BC$5,"-",MID($BC$3,3,2),"-M_",A428))</f>
        <v>PTUR-21-M_52021000001679</v>
      </c>
      <c r="T428" s="65" t="str">
        <f aca="false">IF(ISBLANK(B428),"",VLOOKUP(B428,$BI$2:$BJ$5,2,FALSE()))</f>
        <v>E</v>
      </c>
      <c r="U428" s="66" t="str">
        <f aca="false">IF(ISBLANK(Q428),"ES",Q428)</f>
        <v>ES</v>
      </c>
      <c r="V428" s="64" t="n">
        <f aca="false">IF(ISBLANK(K428),"2",VLOOKUP(K428,$BG$2:$BH$3,2,FALSE()))</f>
        <v>2</v>
      </c>
      <c r="W428" s="66" t="str">
        <f aca="false">IF(ISBLANK(R428),"Sin observaciones",R428)</f>
        <v>Sin observaciones</v>
      </c>
      <c r="X428" s="64" t="n">
        <f aca="false">IF(ISERROR(VLOOKUP(J428,$BG$2:$BH$3,2,FALSE())),"",VLOOKUP(J428,$BG$2:$BH$3,2,FALSE()))</f>
        <v>1</v>
      </c>
      <c r="Z428" s="67"/>
    </row>
    <row r="429" customFormat="false" ht="66" hidden="false" customHeight="false" outlineLevel="0" collapsed="false">
      <c r="A429" s="54" t="s">
        <v>1288</v>
      </c>
      <c r="B429" s="78" t="s">
        <v>139</v>
      </c>
      <c r="C429" s="54" t="s">
        <v>1289</v>
      </c>
      <c r="D429" s="57" t="n">
        <v>0.03</v>
      </c>
      <c r="E429" s="56" t="n">
        <v>8560</v>
      </c>
      <c r="F429" s="57" t="n">
        <v>560</v>
      </c>
      <c r="G429" s="56" t="n">
        <v>8560</v>
      </c>
      <c r="H429" s="56" t="n">
        <v>560</v>
      </c>
      <c r="I429" s="58" t="n">
        <v>44369</v>
      </c>
      <c r="J429" s="54" t="s">
        <v>128</v>
      </c>
      <c r="K429" s="59" t="s">
        <v>129</v>
      </c>
      <c r="L429" s="60"/>
      <c r="M429" s="61"/>
      <c r="N429" s="61"/>
      <c r="O429" s="56" t="s">
        <v>1290</v>
      </c>
      <c r="P429" s="56" t="s">
        <v>1291</v>
      </c>
      <c r="Q429" s="60" t="s">
        <v>132</v>
      </c>
      <c r="R429" s="63"/>
      <c r="S429" s="64" t="str">
        <f aca="false">IF(ISBLANK(A429),"",CONCATENATE($BC$5,"-",MID($BC$3,3,2),"-M_",A429))</f>
        <v>PTUR-21-M_52021000002164</v>
      </c>
      <c r="T429" s="65" t="str">
        <f aca="false">IF(ISBLANK(B429),"",VLOOKUP(B429,$BI$2:$BJ$5,2,FALSE()))</f>
        <v>E</v>
      </c>
      <c r="U429" s="66" t="str">
        <f aca="false">IF(ISBLANK(Q429),"ES",Q429)</f>
        <v>ES</v>
      </c>
      <c r="V429" s="64" t="n">
        <f aca="false">IF(ISBLANK(K429),"2",VLOOKUP(K429,$BG$2:$BH$3,2,FALSE()))</f>
        <v>2</v>
      </c>
      <c r="W429" s="66" t="str">
        <f aca="false">IF(ISBLANK(R429),"Sin observaciones",R429)</f>
        <v>Sin observaciones</v>
      </c>
      <c r="X429" s="64" t="n">
        <f aca="false">IF(ISERROR(VLOOKUP(J429,$BG$2:$BH$3,2,FALSE())),"",VLOOKUP(J429,$BG$2:$BH$3,2,FALSE()))</f>
        <v>1</v>
      </c>
      <c r="Z429" s="67"/>
    </row>
    <row r="430" customFormat="false" ht="26.4" hidden="false" customHeight="false" outlineLevel="0" collapsed="false">
      <c r="A430" s="54" t="s">
        <v>1292</v>
      </c>
      <c r="B430" s="78" t="s">
        <v>139</v>
      </c>
      <c r="C430" s="54" t="s">
        <v>1293</v>
      </c>
      <c r="D430" s="57" t="n">
        <v>0.03</v>
      </c>
      <c r="E430" s="56" t="n">
        <v>5093.2</v>
      </c>
      <c r="F430" s="57" t="n">
        <v>333.2</v>
      </c>
      <c r="G430" s="56" t="n">
        <v>5093.2</v>
      </c>
      <c r="H430" s="56" t="n">
        <v>333.2</v>
      </c>
      <c r="I430" s="58" t="n">
        <v>44372</v>
      </c>
      <c r="J430" s="54" t="s">
        <v>128</v>
      </c>
      <c r="K430" s="59" t="s">
        <v>129</v>
      </c>
      <c r="L430" s="60"/>
      <c r="M430" s="61"/>
      <c r="N430" s="61"/>
      <c r="O430" s="56" t="s">
        <v>1290</v>
      </c>
      <c r="P430" s="56" t="s">
        <v>1291</v>
      </c>
      <c r="Q430" s="60" t="s">
        <v>132</v>
      </c>
      <c r="R430" s="63"/>
      <c r="S430" s="64" t="str">
        <f aca="false">IF(ISBLANK(A430),"",CONCATENATE($BC$5,"-",MID($BC$3,3,2),"-M_",A430))</f>
        <v>PTUR-21-M_52021000002292</v>
      </c>
      <c r="T430" s="65" t="str">
        <f aca="false">IF(ISBLANK(B430),"",VLOOKUP(B430,$BI$2:$BJ$5,2,FALSE()))</f>
        <v>E</v>
      </c>
      <c r="U430" s="66" t="str">
        <f aca="false">IF(ISBLANK(Q430),"ES",Q430)</f>
        <v>ES</v>
      </c>
      <c r="V430" s="64" t="n">
        <f aca="false">IF(ISBLANK(K430),"2",VLOOKUP(K430,$BG$2:$BH$3,2,FALSE()))</f>
        <v>2</v>
      </c>
      <c r="W430" s="66" t="str">
        <f aca="false">IF(ISBLANK(R430),"Sin observaciones",R430)</f>
        <v>Sin observaciones</v>
      </c>
      <c r="X430" s="64" t="n">
        <f aca="false">IF(ISERROR(VLOOKUP(J430,$BG$2:$BH$3,2,FALSE())),"",VLOOKUP(J430,$BG$2:$BH$3,2,FALSE()))</f>
        <v>1</v>
      </c>
      <c r="Z430" s="67"/>
    </row>
    <row r="431" customFormat="false" ht="198" hidden="false" customHeight="false" outlineLevel="0" collapsed="false">
      <c r="A431" s="54" t="s">
        <v>1294</v>
      </c>
      <c r="B431" s="78" t="s">
        <v>139</v>
      </c>
      <c r="C431" s="54" t="s">
        <v>568</v>
      </c>
      <c r="D431" s="57" t="n">
        <v>0.15</v>
      </c>
      <c r="E431" s="56" t="n">
        <v>535</v>
      </c>
      <c r="F431" s="57" t="n">
        <v>35</v>
      </c>
      <c r="G431" s="56" t="n">
        <v>535</v>
      </c>
      <c r="H431" s="56" t="n">
        <v>35</v>
      </c>
      <c r="I431" s="58" t="n">
        <v>44301</v>
      </c>
      <c r="J431" s="54" t="s">
        <v>128</v>
      </c>
      <c r="K431" s="59" t="s">
        <v>129</v>
      </c>
      <c r="L431" s="60"/>
      <c r="M431" s="61"/>
      <c r="N431" s="61"/>
      <c r="O431" s="56" t="s">
        <v>569</v>
      </c>
      <c r="P431" s="56" t="s">
        <v>570</v>
      </c>
      <c r="Q431" s="60" t="s">
        <v>132</v>
      </c>
      <c r="R431" s="63"/>
      <c r="S431" s="64" t="str">
        <f aca="false">IF(ISBLANK(A431),"",CONCATENATE($BC$5,"-",MID($BC$3,3,2),"-M_",A431))</f>
        <v>PTUR-21-M_52021000001108</v>
      </c>
      <c r="T431" s="65" t="str">
        <f aca="false">IF(ISBLANK(B431),"",VLOOKUP(B431,$BI$2:$BJ$5,2,FALSE()))</f>
        <v>E</v>
      </c>
      <c r="U431" s="66" t="str">
        <f aca="false">IF(ISBLANK(Q431),"ES",Q431)</f>
        <v>ES</v>
      </c>
      <c r="V431" s="64" t="n">
        <f aca="false">IF(ISBLANK(K431),"2",VLOOKUP(K431,$BG$2:$BH$3,2,FALSE()))</f>
        <v>2</v>
      </c>
      <c r="W431" s="66" t="str">
        <f aca="false">IF(ISBLANK(R431),"Sin observaciones",R431)</f>
        <v>Sin observaciones</v>
      </c>
      <c r="X431" s="64" t="n">
        <f aca="false">IF(ISERROR(VLOOKUP(J431,$BG$2:$BH$3,2,FALSE())),"",VLOOKUP(J431,$BG$2:$BH$3,2,FALSE()))</f>
        <v>1</v>
      </c>
      <c r="Z431" s="67"/>
    </row>
    <row r="432" customFormat="false" ht="198" hidden="false" customHeight="false" outlineLevel="0" collapsed="false">
      <c r="A432" s="54" t="s">
        <v>1295</v>
      </c>
      <c r="B432" s="78" t="s">
        <v>139</v>
      </c>
      <c r="C432" s="54" t="s">
        <v>1296</v>
      </c>
      <c r="D432" s="57" t="n">
        <v>1</v>
      </c>
      <c r="E432" s="56" t="n">
        <v>535</v>
      </c>
      <c r="F432" s="57" t="n">
        <v>35</v>
      </c>
      <c r="G432" s="56" t="n">
        <v>535</v>
      </c>
      <c r="H432" s="56" t="n">
        <v>35</v>
      </c>
      <c r="I432" s="58" t="n">
        <v>44372</v>
      </c>
      <c r="J432" s="54" t="s">
        <v>128</v>
      </c>
      <c r="K432" s="59" t="s">
        <v>129</v>
      </c>
      <c r="L432" s="60"/>
      <c r="M432" s="61"/>
      <c r="N432" s="61"/>
      <c r="O432" s="56" t="s">
        <v>569</v>
      </c>
      <c r="P432" s="56" t="s">
        <v>570</v>
      </c>
      <c r="Q432" s="60" t="s">
        <v>132</v>
      </c>
      <c r="R432" s="63"/>
      <c r="S432" s="64" t="str">
        <f aca="false">IF(ISBLANK(A432),"",CONCATENATE($BC$5,"-",MID($BC$3,3,2),"-M_",A432))</f>
        <v>PTUR-21-M_52021000002308</v>
      </c>
      <c r="T432" s="65" t="str">
        <f aca="false">IF(ISBLANK(B432),"",VLOOKUP(B432,$BI$2:$BJ$5,2,FALSE()))</f>
        <v>E</v>
      </c>
      <c r="U432" s="66" t="str">
        <f aca="false">IF(ISBLANK(Q432),"ES",Q432)</f>
        <v>ES</v>
      </c>
      <c r="V432" s="64" t="n">
        <f aca="false">IF(ISBLANK(K432),"2",VLOOKUP(K432,$BG$2:$BH$3,2,FALSE()))</f>
        <v>2</v>
      </c>
      <c r="W432" s="66" t="str">
        <f aca="false">IF(ISBLANK(R432),"Sin observaciones",R432)</f>
        <v>Sin observaciones</v>
      </c>
      <c r="X432" s="64" t="n">
        <f aca="false">IF(ISERROR(VLOOKUP(J432,$BG$2:$BH$3,2,FALSE())),"",VLOOKUP(J432,$BG$2:$BH$3,2,FALSE()))</f>
        <v>1</v>
      </c>
      <c r="Z432" s="67"/>
    </row>
    <row r="433" customFormat="false" ht="17.4" hidden="false" customHeight="false" outlineLevel="0" collapsed="false">
      <c r="A433" s="54" t="s">
        <v>1297</v>
      </c>
      <c r="B433" s="78" t="s">
        <v>793</v>
      </c>
      <c r="C433" s="54" t="s">
        <v>1298</v>
      </c>
      <c r="D433" s="57" t="n">
        <v>0.03</v>
      </c>
      <c r="E433" s="56" t="n">
        <v>246.1</v>
      </c>
      <c r="F433" s="57" t="n">
        <v>16.1</v>
      </c>
      <c r="G433" s="56" t="n">
        <v>246.1</v>
      </c>
      <c r="H433" s="56" t="n">
        <v>16.1</v>
      </c>
      <c r="I433" s="58" t="n">
        <v>44372</v>
      </c>
      <c r="J433" s="54" t="s">
        <v>128</v>
      </c>
      <c r="K433" s="59" t="s">
        <v>129</v>
      </c>
      <c r="L433" s="60"/>
      <c r="M433" s="61"/>
      <c r="N433" s="61"/>
      <c r="O433" s="56" t="s">
        <v>1299</v>
      </c>
      <c r="P433" s="56" t="s">
        <v>1300</v>
      </c>
      <c r="Q433" s="60" t="s">
        <v>132</v>
      </c>
      <c r="R433" s="63"/>
      <c r="S433" s="64" t="str">
        <f aca="false">IF(ISBLANK(A433),"",CONCATENATE($BC$5,"-",MID($BC$3,3,2),"-M_",A433))</f>
        <v>PTUR-21-M_52021000002309</v>
      </c>
      <c r="T433" s="65" t="str">
        <f aca="false">IF(ISBLANK(B433),"",VLOOKUP(B433,$BI$2:$BJ$5,2,FALSE()))</f>
        <v>C</v>
      </c>
      <c r="U433" s="66" t="str">
        <f aca="false">IF(ISBLANK(Q433),"ES",Q433)</f>
        <v>ES</v>
      </c>
      <c r="V433" s="64" t="n">
        <f aca="false">IF(ISBLANK(K433),"2",VLOOKUP(K433,$BG$2:$BH$3,2,FALSE()))</f>
        <v>2</v>
      </c>
      <c r="W433" s="66" t="str">
        <f aca="false">IF(ISBLANK(R433),"Sin observaciones",R433)</f>
        <v>Sin observaciones</v>
      </c>
      <c r="X433" s="64" t="n">
        <f aca="false">IF(ISERROR(VLOOKUP(J433,$BG$2:$BH$3,2,FALSE())),"",VLOOKUP(J433,$BG$2:$BH$3,2,FALSE()))</f>
        <v>1</v>
      </c>
      <c r="Z433" s="67"/>
    </row>
    <row r="434" customFormat="false" ht="290.4" hidden="false" customHeight="false" outlineLevel="0" collapsed="false">
      <c r="A434" s="54" t="s">
        <v>1301</v>
      </c>
      <c r="B434" s="78" t="s">
        <v>139</v>
      </c>
      <c r="C434" s="54" t="s">
        <v>1302</v>
      </c>
      <c r="D434" s="57" t="n">
        <v>0.03</v>
      </c>
      <c r="E434" s="56" t="n">
        <v>772.54</v>
      </c>
      <c r="F434" s="57" t="n">
        <v>50.54</v>
      </c>
      <c r="G434" s="56" t="n">
        <v>772.54</v>
      </c>
      <c r="H434" s="56" t="n">
        <v>50.54</v>
      </c>
      <c r="I434" s="58" t="n">
        <v>44326</v>
      </c>
      <c r="J434" s="54" t="s">
        <v>128</v>
      </c>
      <c r="K434" s="59" t="s">
        <v>129</v>
      </c>
      <c r="L434" s="60"/>
      <c r="M434" s="61"/>
      <c r="N434" s="61"/>
      <c r="O434" s="56" t="s">
        <v>573</v>
      </c>
      <c r="P434" s="56" t="s">
        <v>574</v>
      </c>
      <c r="Q434" s="60" t="s">
        <v>132</v>
      </c>
      <c r="R434" s="63"/>
      <c r="S434" s="64" t="str">
        <f aca="false">IF(ISBLANK(A434),"",CONCATENATE($BC$5,"-",MID($BC$3,3,2),"-M_",A434))</f>
        <v>PTUR-21-M_52021000001501</v>
      </c>
      <c r="T434" s="65" t="str">
        <f aca="false">IF(ISBLANK(B434),"",VLOOKUP(B434,$BI$2:$BJ$5,2,FALSE()))</f>
        <v>E</v>
      </c>
      <c r="U434" s="66" t="str">
        <f aca="false">IF(ISBLANK(Q434),"ES",Q434)</f>
        <v>ES</v>
      </c>
      <c r="V434" s="64" t="n">
        <f aca="false">IF(ISBLANK(K434),"2",VLOOKUP(K434,$BG$2:$BH$3,2,FALSE()))</f>
        <v>2</v>
      </c>
      <c r="W434" s="66" t="str">
        <f aca="false">IF(ISBLANK(R434),"Sin observaciones",R434)</f>
        <v>Sin observaciones</v>
      </c>
      <c r="X434" s="64" t="n">
        <f aca="false">IF(ISERROR(VLOOKUP(J434,$BG$2:$BH$3,2,FALSE())),"",VLOOKUP(J434,$BG$2:$BH$3,2,FALSE()))</f>
        <v>1</v>
      </c>
      <c r="Z434" s="67"/>
    </row>
    <row r="435" customFormat="false" ht="105.6" hidden="false" customHeight="false" outlineLevel="0" collapsed="false">
      <c r="A435" s="54" t="s">
        <v>1303</v>
      </c>
      <c r="B435" s="78" t="s">
        <v>139</v>
      </c>
      <c r="C435" s="54" t="s">
        <v>1304</v>
      </c>
      <c r="D435" s="57" t="n">
        <v>0.03</v>
      </c>
      <c r="E435" s="56" t="n">
        <v>157.55</v>
      </c>
      <c r="F435" s="57" t="n">
        <v>10.31</v>
      </c>
      <c r="G435" s="56" t="n">
        <v>157.55</v>
      </c>
      <c r="H435" s="56" t="n">
        <v>10.31</v>
      </c>
      <c r="I435" s="58" t="n">
        <v>44326</v>
      </c>
      <c r="J435" s="54" t="s">
        <v>128</v>
      </c>
      <c r="K435" s="59" t="s">
        <v>129</v>
      </c>
      <c r="L435" s="60"/>
      <c r="M435" s="61"/>
      <c r="N435" s="61"/>
      <c r="O435" s="56" t="s">
        <v>1305</v>
      </c>
      <c r="P435" s="56" t="s">
        <v>1306</v>
      </c>
      <c r="Q435" s="60" t="s">
        <v>132</v>
      </c>
      <c r="R435" s="63"/>
      <c r="S435" s="64" t="str">
        <f aca="false">IF(ISBLANK(A435),"",CONCATENATE($BC$5,"-",MID($BC$3,3,2),"-M_",A435))</f>
        <v>PTUR-21-M_52021000001528</v>
      </c>
      <c r="T435" s="65" t="str">
        <f aca="false">IF(ISBLANK(B435),"",VLOOKUP(B435,$BI$2:$BJ$5,2,FALSE()))</f>
        <v>E</v>
      </c>
      <c r="U435" s="66" t="str">
        <f aca="false">IF(ISBLANK(Q435),"ES",Q435)</f>
        <v>ES</v>
      </c>
      <c r="V435" s="64" t="n">
        <f aca="false">IF(ISBLANK(K435),"2",VLOOKUP(K435,$BG$2:$BH$3,2,FALSE()))</f>
        <v>2</v>
      </c>
      <c r="W435" s="66" t="str">
        <f aca="false">IF(ISBLANK(R435),"Sin observaciones",R435)</f>
        <v>Sin observaciones</v>
      </c>
      <c r="X435" s="64" t="n">
        <f aca="false">IF(ISERROR(VLOOKUP(J435,$BG$2:$BH$3,2,FALSE())),"",VLOOKUP(J435,$BG$2:$BH$3,2,FALSE()))</f>
        <v>1</v>
      </c>
      <c r="Z435" s="67"/>
    </row>
    <row r="436" customFormat="false" ht="26.4" hidden="false" customHeight="false" outlineLevel="0" collapsed="false">
      <c r="A436" s="54" t="s">
        <v>1307</v>
      </c>
      <c r="B436" s="78" t="s">
        <v>1093</v>
      </c>
      <c r="C436" s="54" t="s">
        <v>580</v>
      </c>
      <c r="D436" s="57" t="n">
        <v>1</v>
      </c>
      <c r="E436" s="56" t="n">
        <v>238.82</v>
      </c>
      <c r="F436" s="57" t="n">
        <v>15.62</v>
      </c>
      <c r="G436" s="56" t="n">
        <v>238.82</v>
      </c>
      <c r="H436" s="56" t="n">
        <v>15.62</v>
      </c>
      <c r="I436" s="58" t="n">
        <v>44307</v>
      </c>
      <c r="J436" s="54" t="s">
        <v>128</v>
      </c>
      <c r="K436" s="59" t="s">
        <v>129</v>
      </c>
      <c r="L436" s="60"/>
      <c r="M436" s="61"/>
      <c r="N436" s="61"/>
      <c r="O436" s="56" t="s">
        <v>577</v>
      </c>
      <c r="P436" s="56" t="s">
        <v>578</v>
      </c>
      <c r="Q436" s="60" t="s">
        <v>132</v>
      </c>
      <c r="R436" s="63"/>
      <c r="S436" s="64" t="str">
        <f aca="false">IF(ISBLANK(A436),"",CONCATENATE($BC$5,"-",MID($BC$3,3,2),"-M_",A436))</f>
        <v>PTUR-21-M_52021000001209</v>
      </c>
      <c r="T436" s="65" t="str">
        <f aca="false">IF(ISBLANK(B436),"",VLOOKUP(B436,$BI$2:$BJ$5,2,FALSE()))</f>
        <v>E</v>
      </c>
      <c r="U436" s="66" t="str">
        <f aca="false">IF(ISBLANK(Q436),"ES",Q436)</f>
        <v>ES</v>
      </c>
      <c r="V436" s="64" t="n">
        <f aca="false">IF(ISBLANK(K436),"2",VLOOKUP(K436,$BG$2:$BH$3,2,FALSE()))</f>
        <v>2</v>
      </c>
      <c r="W436" s="66" t="str">
        <f aca="false">IF(ISBLANK(R436),"Sin observaciones",R436)</f>
        <v>Sin observaciones</v>
      </c>
      <c r="X436" s="64" t="n">
        <f aca="false">IF(ISERROR(VLOOKUP(J436,$BG$2:$BH$3,2,FALSE())),"",VLOOKUP(J436,$BG$2:$BH$3,2,FALSE()))</f>
        <v>1</v>
      </c>
      <c r="Z436" s="67"/>
    </row>
    <row r="437" customFormat="false" ht="26.4" hidden="false" customHeight="false" outlineLevel="0" collapsed="false">
      <c r="A437" s="54" t="s">
        <v>1308</v>
      </c>
      <c r="B437" s="78" t="s">
        <v>139</v>
      </c>
      <c r="C437" s="54" t="s">
        <v>1309</v>
      </c>
      <c r="D437" s="57" t="n">
        <v>1</v>
      </c>
      <c r="E437" s="56" t="n">
        <v>417.94</v>
      </c>
      <c r="F437" s="57" t="n">
        <v>27.34</v>
      </c>
      <c r="G437" s="56" t="n">
        <v>417.94</v>
      </c>
      <c r="H437" s="56" t="n">
        <v>27.34</v>
      </c>
      <c r="I437" s="58" t="n">
        <v>44356</v>
      </c>
      <c r="J437" s="54" t="s">
        <v>128</v>
      </c>
      <c r="K437" s="59" t="s">
        <v>129</v>
      </c>
      <c r="L437" s="60"/>
      <c r="M437" s="61"/>
      <c r="N437" s="61"/>
      <c r="O437" s="56" t="s">
        <v>577</v>
      </c>
      <c r="P437" s="56" t="s">
        <v>578</v>
      </c>
      <c r="Q437" s="60" t="s">
        <v>132</v>
      </c>
      <c r="R437" s="63"/>
      <c r="S437" s="64" t="str">
        <f aca="false">IF(ISBLANK(A437),"",CONCATENATE($BC$5,"-",MID($BC$3,3,2),"-M_",A437))</f>
        <v>PTUR-21-M_52021000001942</v>
      </c>
      <c r="T437" s="65" t="str">
        <f aca="false">IF(ISBLANK(B437),"",VLOOKUP(B437,$BI$2:$BJ$5,2,FALSE()))</f>
        <v>E</v>
      </c>
      <c r="U437" s="66" t="str">
        <f aca="false">IF(ISBLANK(Q437),"ES",Q437)</f>
        <v>ES</v>
      </c>
      <c r="V437" s="64" t="n">
        <f aca="false">IF(ISBLANK(K437),"2",VLOOKUP(K437,$BG$2:$BH$3,2,FALSE()))</f>
        <v>2</v>
      </c>
      <c r="W437" s="66" t="str">
        <f aca="false">IF(ISBLANK(R437),"Sin observaciones",R437)</f>
        <v>Sin observaciones</v>
      </c>
      <c r="X437" s="64" t="n">
        <f aca="false">IF(ISERROR(VLOOKUP(J437,$BG$2:$BH$3,2,FALSE())),"",VLOOKUP(J437,$BG$2:$BH$3,2,FALSE()))</f>
        <v>1</v>
      </c>
      <c r="Z437" s="67"/>
    </row>
    <row r="438" customFormat="false" ht="26.4" hidden="false" customHeight="false" outlineLevel="0" collapsed="false">
      <c r="A438" s="54" t="s">
        <v>1310</v>
      </c>
      <c r="B438" s="78" t="s">
        <v>139</v>
      </c>
      <c r="C438" s="54" t="s">
        <v>1311</v>
      </c>
      <c r="D438" s="57" t="n">
        <v>1</v>
      </c>
      <c r="E438" s="56" t="n">
        <v>107</v>
      </c>
      <c r="F438" s="57" t="n">
        <v>7</v>
      </c>
      <c r="G438" s="56" t="n">
        <v>107</v>
      </c>
      <c r="H438" s="56" t="n">
        <v>7</v>
      </c>
      <c r="I438" s="58" t="n">
        <v>44369</v>
      </c>
      <c r="J438" s="54" t="s">
        <v>128</v>
      </c>
      <c r="K438" s="59" t="s">
        <v>129</v>
      </c>
      <c r="L438" s="60"/>
      <c r="M438" s="61"/>
      <c r="N438" s="61"/>
      <c r="O438" s="56" t="s">
        <v>577</v>
      </c>
      <c r="P438" s="56" t="s">
        <v>578</v>
      </c>
      <c r="Q438" s="60" t="s">
        <v>132</v>
      </c>
      <c r="R438" s="63"/>
      <c r="S438" s="64" t="str">
        <f aca="false">IF(ISBLANK(A438),"",CONCATENATE($BC$5,"-",MID($BC$3,3,2),"-M_",A438))</f>
        <v>PTUR-21-M_52021000002166</v>
      </c>
      <c r="T438" s="65" t="str">
        <f aca="false">IF(ISBLANK(B438),"",VLOOKUP(B438,$BI$2:$BJ$5,2,FALSE()))</f>
        <v>E</v>
      </c>
      <c r="U438" s="66" t="str">
        <f aca="false">IF(ISBLANK(Q438),"ES",Q438)</f>
        <v>ES</v>
      </c>
      <c r="V438" s="64" t="n">
        <f aca="false">IF(ISBLANK(K438),"2",VLOOKUP(K438,$BG$2:$BH$3,2,FALSE()))</f>
        <v>2</v>
      </c>
      <c r="W438" s="66" t="str">
        <f aca="false">IF(ISBLANK(R438),"Sin observaciones",R438)</f>
        <v>Sin observaciones</v>
      </c>
      <c r="X438" s="64" t="n">
        <f aca="false">IF(ISERROR(VLOOKUP(J438,$BG$2:$BH$3,2,FALSE())),"",VLOOKUP(J438,$BG$2:$BH$3,2,FALSE()))</f>
        <v>1</v>
      </c>
      <c r="Z438" s="67"/>
    </row>
    <row r="439" customFormat="false" ht="52.8" hidden="false" customHeight="false" outlineLevel="0" collapsed="false">
      <c r="A439" s="54" t="s">
        <v>1312</v>
      </c>
      <c r="B439" s="78" t="s">
        <v>139</v>
      </c>
      <c r="C439" s="54" t="s">
        <v>582</v>
      </c>
      <c r="D439" s="57" t="n">
        <v>0.26</v>
      </c>
      <c r="E439" s="56" t="n">
        <v>535</v>
      </c>
      <c r="F439" s="57" t="n">
        <v>35</v>
      </c>
      <c r="G439" s="56" t="n">
        <v>535</v>
      </c>
      <c r="H439" s="56" t="n">
        <v>35</v>
      </c>
      <c r="I439" s="58" t="n">
        <v>44307</v>
      </c>
      <c r="J439" s="54" t="s">
        <v>128</v>
      </c>
      <c r="K439" s="59" t="s">
        <v>129</v>
      </c>
      <c r="L439" s="60"/>
      <c r="M439" s="61"/>
      <c r="N439" s="61"/>
      <c r="O439" s="56" t="s">
        <v>583</v>
      </c>
      <c r="P439" s="56" t="s">
        <v>584</v>
      </c>
      <c r="Q439" s="60" t="s">
        <v>132</v>
      </c>
      <c r="R439" s="63"/>
      <c r="S439" s="64" t="str">
        <f aca="false">IF(ISBLANK(A439),"",CONCATENATE($BC$5,"-",MID($BC$3,3,2),"-M_",A439))</f>
        <v>PTUR-21-M_52021000001207</v>
      </c>
      <c r="T439" s="65" t="str">
        <f aca="false">IF(ISBLANK(B439),"",VLOOKUP(B439,$BI$2:$BJ$5,2,FALSE()))</f>
        <v>E</v>
      </c>
      <c r="U439" s="66" t="str">
        <f aca="false">IF(ISBLANK(Q439),"ES",Q439)</f>
        <v>ES</v>
      </c>
      <c r="V439" s="64" t="n">
        <f aca="false">IF(ISBLANK(K439),"2",VLOOKUP(K439,$BG$2:$BH$3,2,FALSE()))</f>
        <v>2</v>
      </c>
      <c r="W439" s="66" t="str">
        <f aca="false">IF(ISBLANK(R439),"Sin observaciones",R439)</f>
        <v>Sin observaciones</v>
      </c>
      <c r="X439" s="64" t="n">
        <f aca="false">IF(ISERROR(VLOOKUP(J439,$BG$2:$BH$3,2,FALSE())),"",VLOOKUP(J439,$BG$2:$BH$3,2,FALSE()))</f>
        <v>1</v>
      </c>
      <c r="Z439" s="67"/>
    </row>
    <row r="440" customFormat="false" ht="92.4" hidden="false" customHeight="false" outlineLevel="0" collapsed="false">
      <c r="A440" s="54" t="s">
        <v>1313</v>
      </c>
      <c r="B440" s="78" t="s">
        <v>139</v>
      </c>
      <c r="C440" s="54" t="s">
        <v>1314</v>
      </c>
      <c r="D440" s="57" t="n">
        <v>0.06</v>
      </c>
      <c r="E440" s="56" t="n">
        <v>1391</v>
      </c>
      <c r="F440" s="57" t="n">
        <v>91</v>
      </c>
      <c r="G440" s="56" t="n">
        <v>1391</v>
      </c>
      <c r="H440" s="56" t="n">
        <v>91</v>
      </c>
      <c r="I440" s="58" t="n">
        <v>44362</v>
      </c>
      <c r="J440" s="54" t="s">
        <v>128</v>
      </c>
      <c r="K440" s="59" t="s">
        <v>129</v>
      </c>
      <c r="L440" s="60"/>
      <c r="M440" s="61"/>
      <c r="N440" s="61"/>
      <c r="O440" s="56" t="s">
        <v>583</v>
      </c>
      <c r="P440" s="56" t="s">
        <v>584</v>
      </c>
      <c r="Q440" s="60" t="s">
        <v>132</v>
      </c>
      <c r="R440" s="63"/>
      <c r="S440" s="64" t="str">
        <f aca="false">IF(ISBLANK(A440),"",CONCATENATE($BC$5,"-",MID($BC$3,3,2),"-M_",A440))</f>
        <v>PTUR-21-M_52021000001961</v>
      </c>
      <c r="T440" s="65" t="str">
        <f aca="false">IF(ISBLANK(B440),"",VLOOKUP(B440,$BI$2:$BJ$5,2,FALSE()))</f>
        <v>E</v>
      </c>
      <c r="U440" s="66" t="str">
        <f aca="false">IF(ISBLANK(Q440),"ES",Q440)</f>
        <v>ES</v>
      </c>
      <c r="V440" s="64" t="n">
        <f aca="false">IF(ISBLANK(K440),"2",VLOOKUP(K440,$BG$2:$BH$3,2,FALSE()))</f>
        <v>2</v>
      </c>
      <c r="W440" s="66" t="str">
        <f aca="false">IF(ISBLANK(R440),"Sin observaciones",R440)</f>
        <v>Sin observaciones</v>
      </c>
      <c r="X440" s="64" t="n">
        <f aca="false">IF(ISERROR(VLOOKUP(J440,$BG$2:$BH$3,2,FALSE())),"",VLOOKUP(J440,$BG$2:$BH$3,2,FALSE()))</f>
        <v>1</v>
      </c>
      <c r="Z440" s="67"/>
    </row>
    <row r="441" customFormat="false" ht="39.6" hidden="false" customHeight="false" outlineLevel="0" collapsed="false">
      <c r="A441" s="54" t="s">
        <v>1315</v>
      </c>
      <c r="B441" s="78" t="s">
        <v>139</v>
      </c>
      <c r="C441" s="54" t="s">
        <v>1316</v>
      </c>
      <c r="D441" s="57" t="n">
        <v>1</v>
      </c>
      <c r="E441" s="56" t="n">
        <v>96.3</v>
      </c>
      <c r="F441" s="57" t="n">
        <v>6.3</v>
      </c>
      <c r="G441" s="56" t="n">
        <v>96.3</v>
      </c>
      <c r="H441" s="56" t="n">
        <v>6.3</v>
      </c>
      <c r="I441" s="58" t="n">
        <v>44316</v>
      </c>
      <c r="J441" s="54" t="s">
        <v>128</v>
      </c>
      <c r="K441" s="59" t="s">
        <v>129</v>
      </c>
      <c r="L441" s="60"/>
      <c r="M441" s="61"/>
      <c r="N441" s="61"/>
      <c r="O441" s="56" t="s">
        <v>587</v>
      </c>
      <c r="P441" s="56" t="s">
        <v>588</v>
      </c>
      <c r="Q441" s="60" t="s">
        <v>132</v>
      </c>
      <c r="R441" s="63"/>
      <c r="S441" s="64" t="str">
        <f aca="false">IF(ISBLANK(A441),"",CONCATENATE($BC$5,"-",MID($BC$3,3,2),"-M_",A441))</f>
        <v>PTUR-21-M_52021000001378</v>
      </c>
      <c r="T441" s="65" t="str">
        <f aca="false">IF(ISBLANK(B441),"",VLOOKUP(B441,$BI$2:$BJ$5,2,FALSE()))</f>
        <v>E</v>
      </c>
      <c r="U441" s="66" t="str">
        <f aca="false">IF(ISBLANK(Q441),"ES",Q441)</f>
        <v>ES</v>
      </c>
      <c r="V441" s="64" t="n">
        <f aca="false">IF(ISBLANK(K441),"2",VLOOKUP(K441,$BG$2:$BH$3,2,FALSE()))</f>
        <v>2</v>
      </c>
      <c r="W441" s="66" t="str">
        <f aca="false">IF(ISBLANK(R441),"Sin observaciones",R441)</f>
        <v>Sin observaciones</v>
      </c>
      <c r="X441" s="64" t="n">
        <f aca="false">IF(ISERROR(VLOOKUP(J441,$BG$2:$BH$3,2,FALSE())),"",VLOOKUP(J441,$BG$2:$BH$3,2,FALSE()))</f>
        <v>1</v>
      </c>
      <c r="Z441" s="67"/>
    </row>
    <row r="442" customFormat="false" ht="39.6" hidden="false" customHeight="false" outlineLevel="0" collapsed="false">
      <c r="A442" s="54" t="s">
        <v>1317</v>
      </c>
      <c r="B442" s="78" t="s">
        <v>139</v>
      </c>
      <c r="C442" s="54" t="s">
        <v>1318</v>
      </c>
      <c r="D442" s="57" t="n">
        <v>1</v>
      </c>
      <c r="E442" s="56" t="n">
        <v>96.3</v>
      </c>
      <c r="F442" s="57" t="n">
        <v>6.3</v>
      </c>
      <c r="G442" s="56" t="n">
        <v>96.3</v>
      </c>
      <c r="H442" s="56" t="n">
        <v>6.3</v>
      </c>
      <c r="I442" s="58" t="n">
        <v>44340</v>
      </c>
      <c r="J442" s="54" t="s">
        <v>128</v>
      </c>
      <c r="K442" s="59" t="s">
        <v>129</v>
      </c>
      <c r="L442" s="60"/>
      <c r="M442" s="61"/>
      <c r="N442" s="61"/>
      <c r="O442" s="56" t="s">
        <v>587</v>
      </c>
      <c r="P442" s="56" t="s">
        <v>588</v>
      </c>
      <c r="Q442" s="60" t="s">
        <v>132</v>
      </c>
      <c r="R442" s="63"/>
      <c r="S442" s="64" t="str">
        <f aca="false">IF(ISBLANK(A442),"",CONCATENATE($BC$5,"-",MID($BC$3,3,2),"-M_",A442))</f>
        <v>PTUR-21-M_52021000001680</v>
      </c>
      <c r="T442" s="65" t="str">
        <f aca="false">IF(ISBLANK(B442),"",VLOOKUP(B442,$BI$2:$BJ$5,2,FALSE()))</f>
        <v>E</v>
      </c>
      <c r="U442" s="66" t="str">
        <f aca="false">IF(ISBLANK(Q442),"ES",Q442)</f>
        <v>ES</v>
      </c>
      <c r="V442" s="64" t="n">
        <f aca="false">IF(ISBLANK(K442),"2",VLOOKUP(K442,$BG$2:$BH$3,2,FALSE()))</f>
        <v>2</v>
      </c>
      <c r="W442" s="66" t="str">
        <f aca="false">IF(ISBLANK(R442),"Sin observaciones",R442)</f>
        <v>Sin observaciones</v>
      </c>
      <c r="X442" s="64" t="n">
        <f aca="false">IF(ISERROR(VLOOKUP(J442,$BG$2:$BH$3,2,FALSE())),"",VLOOKUP(J442,$BG$2:$BH$3,2,FALSE()))</f>
        <v>1</v>
      </c>
      <c r="Z442" s="67"/>
    </row>
    <row r="443" customFormat="false" ht="79.2" hidden="false" customHeight="false" outlineLevel="0" collapsed="false">
      <c r="A443" s="54" t="s">
        <v>1319</v>
      </c>
      <c r="B443" s="78" t="s">
        <v>793</v>
      </c>
      <c r="C443" s="54" t="s">
        <v>1320</v>
      </c>
      <c r="D443" s="57" t="n">
        <v>0.03</v>
      </c>
      <c r="E443" s="56" t="n">
        <v>321.51</v>
      </c>
      <c r="F443" s="57" t="n">
        <v>21.03</v>
      </c>
      <c r="G443" s="56" t="n">
        <v>321.51</v>
      </c>
      <c r="H443" s="56" t="n">
        <v>21.03</v>
      </c>
      <c r="I443" s="58" t="n">
        <v>44340</v>
      </c>
      <c r="J443" s="54" t="s">
        <v>128</v>
      </c>
      <c r="K443" s="59" t="s">
        <v>129</v>
      </c>
      <c r="L443" s="60"/>
      <c r="M443" s="61"/>
      <c r="N443" s="61"/>
      <c r="O443" s="56" t="s">
        <v>1321</v>
      </c>
      <c r="P443" s="56" t="s">
        <v>1322</v>
      </c>
      <c r="Q443" s="60" t="s">
        <v>132</v>
      </c>
      <c r="R443" s="63"/>
      <c r="S443" s="64" t="str">
        <f aca="false">IF(ISBLANK(A443),"",CONCATENATE($BC$5,"-",MID($BC$3,3,2),"-M_",A443))</f>
        <v>PTUR-21-M_52021000001712</v>
      </c>
      <c r="T443" s="65" t="str">
        <f aca="false">IF(ISBLANK(B443),"",VLOOKUP(B443,$BI$2:$BJ$5,2,FALSE()))</f>
        <v>C</v>
      </c>
      <c r="U443" s="66" t="str">
        <f aca="false">IF(ISBLANK(Q443),"ES",Q443)</f>
        <v>ES</v>
      </c>
      <c r="V443" s="64" t="n">
        <f aca="false">IF(ISBLANK(K443),"2",VLOOKUP(K443,$BG$2:$BH$3,2,FALSE()))</f>
        <v>2</v>
      </c>
      <c r="W443" s="66" t="str">
        <f aca="false">IF(ISBLANK(R443),"Sin observaciones",R443)</f>
        <v>Sin observaciones</v>
      </c>
      <c r="X443" s="64" t="n">
        <f aca="false">IF(ISERROR(VLOOKUP(J443,$BG$2:$BH$3,2,FALSE())),"",VLOOKUP(J443,$BG$2:$BH$3,2,FALSE()))</f>
        <v>1</v>
      </c>
      <c r="Z443" s="67"/>
    </row>
    <row r="444" customFormat="false" ht="26.4" hidden="false" customHeight="false" outlineLevel="0" collapsed="false">
      <c r="A444" s="54" t="s">
        <v>1323</v>
      </c>
      <c r="B444" s="78" t="s">
        <v>139</v>
      </c>
      <c r="C444" s="54" t="s">
        <v>610</v>
      </c>
      <c r="D444" s="57" t="n">
        <v>1</v>
      </c>
      <c r="E444" s="56" t="n">
        <v>642</v>
      </c>
      <c r="F444" s="57" t="n">
        <v>42</v>
      </c>
      <c r="G444" s="56" t="n">
        <v>642</v>
      </c>
      <c r="H444" s="56" t="n">
        <v>42</v>
      </c>
      <c r="I444" s="58" t="n">
        <v>44301</v>
      </c>
      <c r="J444" s="54" t="s">
        <v>128</v>
      </c>
      <c r="K444" s="59" t="s">
        <v>129</v>
      </c>
      <c r="L444" s="60"/>
      <c r="M444" s="61"/>
      <c r="N444" s="61"/>
      <c r="O444" s="56" t="s">
        <v>603</v>
      </c>
      <c r="P444" s="56" t="s">
        <v>604</v>
      </c>
      <c r="Q444" s="60" t="s">
        <v>132</v>
      </c>
      <c r="R444" s="63"/>
      <c r="S444" s="64" t="str">
        <f aca="false">IF(ISBLANK(A444),"",CONCATENATE($BC$5,"-",MID($BC$3,3,2),"-M_",A444))</f>
        <v>PTUR-21-M_52021000001109</v>
      </c>
      <c r="T444" s="65" t="str">
        <f aca="false">IF(ISBLANK(B444),"",VLOOKUP(B444,$BI$2:$BJ$5,2,FALSE()))</f>
        <v>E</v>
      </c>
      <c r="U444" s="66" t="str">
        <f aca="false">IF(ISBLANK(Q444),"ES",Q444)</f>
        <v>ES</v>
      </c>
      <c r="V444" s="64" t="n">
        <f aca="false">IF(ISBLANK(K444),"2",VLOOKUP(K444,$BG$2:$BH$3,2,FALSE()))</f>
        <v>2</v>
      </c>
      <c r="W444" s="66" t="str">
        <f aca="false">IF(ISBLANK(R444),"Sin observaciones",R444)</f>
        <v>Sin observaciones</v>
      </c>
      <c r="X444" s="64" t="n">
        <f aca="false">IF(ISERROR(VLOOKUP(J444,$BG$2:$BH$3,2,FALSE())),"",VLOOKUP(J444,$BG$2:$BH$3,2,FALSE()))</f>
        <v>1</v>
      </c>
      <c r="Z444" s="67"/>
    </row>
    <row r="445" customFormat="false" ht="26.4" hidden="false" customHeight="false" outlineLevel="0" collapsed="false">
      <c r="A445" s="54" t="s">
        <v>1324</v>
      </c>
      <c r="B445" s="78" t="s">
        <v>139</v>
      </c>
      <c r="C445" s="54" t="s">
        <v>1325</v>
      </c>
      <c r="D445" s="57" t="n">
        <v>1</v>
      </c>
      <c r="E445" s="56" t="n">
        <v>642</v>
      </c>
      <c r="F445" s="57" t="n">
        <v>42</v>
      </c>
      <c r="G445" s="56" t="n">
        <v>642</v>
      </c>
      <c r="H445" s="56" t="n">
        <v>42</v>
      </c>
      <c r="I445" s="58" t="n">
        <v>44340</v>
      </c>
      <c r="J445" s="54" t="s">
        <v>128</v>
      </c>
      <c r="K445" s="59" t="s">
        <v>129</v>
      </c>
      <c r="L445" s="60"/>
      <c r="M445" s="61"/>
      <c r="N445" s="61"/>
      <c r="O445" s="56" t="s">
        <v>603</v>
      </c>
      <c r="P445" s="56" t="s">
        <v>604</v>
      </c>
      <c r="Q445" s="60" t="s">
        <v>132</v>
      </c>
      <c r="R445" s="63"/>
      <c r="S445" s="64" t="str">
        <f aca="false">IF(ISBLANK(A445),"",CONCATENATE($BC$5,"-",MID($BC$3,3,2),"-M_",A445))</f>
        <v>PTUR-21-M_52021000001711</v>
      </c>
      <c r="T445" s="65" t="str">
        <f aca="false">IF(ISBLANK(B445),"",VLOOKUP(B445,$BI$2:$BJ$5,2,FALSE()))</f>
        <v>E</v>
      </c>
      <c r="U445" s="66" t="str">
        <f aca="false">IF(ISBLANK(Q445),"ES",Q445)</f>
        <v>ES</v>
      </c>
      <c r="V445" s="64" t="n">
        <f aca="false">IF(ISBLANK(K445),"2",VLOOKUP(K445,$BG$2:$BH$3,2,FALSE()))</f>
        <v>2</v>
      </c>
      <c r="W445" s="66" t="str">
        <f aca="false">IF(ISBLANK(R445),"Sin observaciones",R445)</f>
        <v>Sin observaciones</v>
      </c>
      <c r="X445" s="64" t="n">
        <f aca="false">IF(ISERROR(VLOOKUP(J445,$BG$2:$BH$3,2,FALSE())),"",VLOOKUP(J445,$BG$2:$BH$3,2,FALSE()))</f>
        <v>1</v>
      </c>
      <c r="Z445" s="67"/>
    </row>
    <row r="446" customFormat="false" ht="26.4" hidden="false" customHeight="false" outlineLevel="0" collapsed="false">
      <c r="A446" s="54" t="s">
        <v>1326</v>
      </c>
      <c r="B446" s="78" t="s">
        <v>139</v>
      </c>
      <c r="C446" s="54" t="s">
        <v>1327</v>
      </c>
      <c r="D446" s="57" t="n">
        <v>1</v>
      </c>
      <c r="E446" s="56" t="n">
        <v>642</v>
      </c>
      <c r="F446" s="57" t="n">
        <v>42</v>
      </c>
      <c r="G446" s="56" t="n">
        <v>642</v>
      </c>
      <c r="H446" s="56" t="n">
        <v>42</v>
      </c>
      <c r="I446" s="58" t="n">
        <v>44362</v>
      </c>
      <c r="J446" s="54" t="s">
        <v>128</v>
      </c>
      <c r="K446" s="59" t="s">
        <v>129</v>
      </c>
      <c r="L446" s="60"/>
      <c r="M446" s="61"/>
      <c r="N446" s="61"/>
      <c r="O446" s="56" t="s">
        <v>603</v>
      </c>
      <c r="P446" s="56" t="s">
        <v>604</v>
      </c>
      <c r="Q446" s="60" t="s">
        <v>132</v>
      </c>
      <c r="R446" s="63"/>
      <c r="S446" s="64" t="str">
        <f aca="false">IF(ISBLANK(A446),"",CONCATENATE($BC$5,"-",MID($BC$3,3,2),"-M_",A446))</f>
        <v>PTUR-21-M_52021000001975</v>
      </c>
      <c r="T446" s="65" t="str">
        <f aca="false">IF(ISBLANK(B446),"",VLOOKUP(B446,$BI$2:$BJ$5,2,FALSE()))</f>
        <v>E</v>
      </c>
      <c r="U446" s="66" t="str">
        <f aca="false">IF(ISBLANK(Q446),"ES",Q446)</f>
        <v>ES</v>
      </c>
      <c r="V446" s="64" t="n">
        <f aca="false">IF(ISBLANK(K446),"2",VLOOKUP(K446,$BG$2:$BH$3,2,FALSE()))</f>
        <v>2</v>
      </c>
      <c r="W446" s="66" t="str">
        <f aca="false">IF(ISBLANK(R446),"Sin observaciones",R446)</f>
        <v>Sin observaciones</v>
      </c>
      <c r="X446" s="64" t="n">
        <f aca="false">IF(ISERROR(VLOOKUP(J446,$BG$2:$BH$3,2,FALSE())),"",VLOOKUP(J446,$BG$2:$BH$3,2,FALSE()))</f>
        <v>1</v>
      </c>
      <c r="Z446" s="67"/>
    </row>
    <row r="447" customFormat="false" ht="26.4" hidden="false" customHeight="false" outlineLevel="0" collapsed="false">
      <c r="A447" s="54" t="s">
        <v>1328</v>
      </c>
      <c r="B447" s="78" t="s">
        <v>139</v>
      </c>
      <c r="C447" s="54" t="s">
        <v>1329</v>
      </c>
      <c r="D447" s="57" t="n">
        <v>1</v>
      </c>
      <c r="E447" s="56" t="n">
        <v>401.25</v>
      </c>
      <c r="F447" s="57" t="n">
        <v>26.25</v>
      </c>
      <c r="G447" s="56" t="n">
        <v>401.25</v>
      </c>
      <c r="H447" s="56" t="n">
        <v>26.25</v>
      </c>
      <c r="I447" s="58" t="n">
        <v>44362</v>
      </c>
      <c r="J447" s="54" t="s">
        <v>128</v>
      </c>
      <c r="K447" s="59" t="s">
        <v>129</v>
      </c>
      <c r="L447" s="60"/>
      <c r="M447" s="61"/>
      <c r="N447" s="61"/>
      <c r="O447" s="56" t="s">
        <v>603</v>
      </c>
      <c r="P447" s="56" t="s">
        <v>604</v>
      </c>
      <c r="Q447" s="60" t="s">
        <v>132</v>
      </c>
      <c r="R447" s="63"/>
      <c r="S447" s="64" t="str">
        <f aca="false">IF(ISBLANK(A447),"",CONCATENATE($BC$5,"-",MID($BC$3,3,2),"-M_",A447))</f>
        <v>PTUR-21-M_52021000001976</v>
      </c>
      <c r="T447" s="65" t="str">
        <f aca="false">IF(ISBLANK(B447),"",VLOOKUP(B447,$BI$2:$BJ$5,2,FALSE()))</f>
        <v>E</v>
      </c>
      <c r="U447" s="66" t="str">
        <f aca="false">IF(ISBLANK(Q447),"ES",Q447)</f>
        <v>ES</v>
      </c>
      <c r="V447" s="64" t="n">
        <f aca="false">IF(ISBLANK(K447),"2",VLOOKUP(K447,$BG$2:$BH$3,2,FALSE()))</f>
        <v>2</v>
      </c>
      <c r="W447" s="66" t="str">
        <f aca="false">IF(ISBLANK(R447),"Sin observaciones",R447)</f>
        <v>Sin observaciones</v>
      </c>
      <c r="X447" s="64" t="n">
        <f aca="false">IF(ISERROR(VLOOKUP(J447,$BG$2:$BH$3,2,FALSE())),"",VLOOKUP(J447,$BG$2:$BH$3,2,FALSE()))</f>
        <v>1</v>
      </c>
      <c r="Z447" s="67"/>
    </row>
    <row r="448" customFormat="false" ht="39.6" hidden="false" customHeight="false" outlineLevel="0" collapsed="false">
      <c r="A448" s="54" t="s">
        <v>1330</v>
      </c>
      <c r="B448" s="78" t="s">
        <v>139</v>
      </c>
      <c r="C448" s="54" t="s">
        <v>1331</v>
      </c>
      <c r="D448" s="57" t="n">
        <v>0.03</v>
      </c>
      <c r="E448" s="56" t="n">
        <v>8025</v>
      </c>
      <c r="F448" s="57" t="n">
        <v>525</v>
      </c>
      <c r="G448" s="56" t="n">
        <v>8025</v>
      </c>
      <c r="H448" s="56" t="n">
        <v>525</v>
      </c>
      <c r="I448" s="58" t="n">
        <v>44369</v>
      </c>
      <c r="J448" s="54" t="s">
        <v>128</v>
      </c>
      <c r="K448" s="59" t="s">
        <v>129</v>
      </c>
      <c r="L448" s="60"/>
      <c r="M448" s="61"/>
      <c r="N448" s="61"/>
      <c r="O448" s="56" t="s">
        <v>1332</v>
      </c>
      <c r="P448" s="56" t="s">
        <v>1333</v>
      </c>
      <c r="Q448" s="60" t="s">
        <v>132</v>
      </c>
      <c r="R448" s="63"/>
      <c r="S448" s="64" t="str">
        <f aca="false">IF(ISBLANK(A448),"",CONCATENATE($BC$5,"-",MID($BC$3,3,2),"-M_",A448))</f>
        <v>PTUR-21-M_52021000002132</v>
      </c>
      <c r="T448" s="65" t="str">
        <f aca="false">IF(ISBLANK(B448),"",VLOOKUP(B448,$BI$2:$BJ$5,2,FALSE()))</f>
        <v>E</v>
      </c>
      <c r="U448" s="66" t="str">
        <f aca="false">IF(ISBLANK(Q448),"ES",Q448)</f>
        <v>ES</v>
      </c>
      <c r="V448" s="64" t="n">
        <f aca="false">IF(ISBLANK(K448),"2",VLOOKUP(K448,$BG$2:$BH$3,2,FALSE()))</f>
        <v>2</v>
      </c>
      <c r="W448" s="66" t="str">
        <f aca="false">IF(ISBLANK(R448),"Sin observaciones",R448)</f>
        <v>Sin observaciones</v>
      </c>
      <c r="X448" s="64" t="n">
        <f aca="false">IF(ISERROR(VLOOKUP(J448,$BG$2:$BH$3,2,FALSE())),"",VLOOKUP(J448,$BG$2:$BH$3,2,FALSE()))</f>
        <v>1</v>
      </c>
      <c r="Z448" s="67"/>
    </row>
    <row r="449" customFormat="false" ht="39.6" hidden="false" customHeight="false" outlineLevel="0" collapsed="false">
      <c r="A449" s="54" t="s">
        <v>1334</v>
      </c>
      <c r="B449" s="78" t="s">
        <v>139</v>
      </c>
      <c r="C449" s="54" t="s">
        <v>1335</v>
      </c>
      <c r="D449" s="57" t="n">
        <v>0.03</v>
      </c>
      <c r="E449" s="56" t="n">
        <v>160.5</v>
      </c>
      <c r="F449" s="57" t="n">
        <v>10.5</v>
      </c>
      <c r="G449" s="56" t="n">
        <v>160.5</v>
      </c>
      <c r="H449" s="56" t="n">
        <v>10.5</v>
      </c>
      <c r="I449" s="58" t="n">
        <v>44349</v>
      </c>
      <c r="J449" s="54" t="s">
        <v>128</v>
      </c>
      <c r="K449" s="59" t="s">
        <v>129</v>
      </c>
      <c r="L449" s="60"/>
      <c r="M449" s="61"/>
      <c r="N449" s="61"/>
      <c r="O449" s="56" t="s">
        <v>613</v>
      </c>
      <c r="P449" s="56" t="s">
        <v>614</v>
      </c>
      <c r="Q449" s="60" t="s">
        <v>132</v>
      </c>
      <c r="R449" s="63"/>
      <c r="S449" s="64" t="str">
        <f aca="false">IF(ISBLANK(A449),"",CONCATENATE($BC$5,"-",MID($BC$3,3,2),"-M_",A449))</f>
        <v>PTUR-21-M_52021000001854</v>
      </c>
      <c r="T449" s="65" t="str">
        <f aca="false">IF(ISBLANK(B449),"",VLOOKUP(B449,$BI$2:$BJ$5,2,FALSE()))</f>
        <v>E</v>
      </c>
      <c r="U449" s="66" t="str">
        <f aca="false">IF(ISBLANK(Q449),"ES",Q449)</f>
        <v>ES</v>
      </c>
      <c r="V449" s="64" t="n">
        <f aca="false">IF(ISBLANK(K449),"2",VLOOKUP(K449,$BG$2:$BH$3,2,FALSE()))</f>
        <v>2</v>
      </c>
      <c r="W449" s="66" t="str">
        <f aca="false">IF(ISBLANK(R449),"Sin observaciones",R449)</f>
        <v>Sin observaciones</v>
      </c>
      <c r="X449" s="64" t="n">
        <f aca="false">IF(ISERROR(VLOOKUP(J449,$BG$2:$BH$3,2,FALSE())),"",VLOOKUP(J449,$BG$2:$BH$3,2,FALSE()))</f>
        <v>1</v>
      </c>
      <c r="Z449" s="67"/>
    </row>
    <row r="450" customFormat="false" ht="26.4" hidden="false" customHeight="false" outlineLevel="0" collapsed="false">
      <c r="A450" s="54" t="s">
        <v>1336</v>
      </c>
      <c r="B450" s="78" t="s">
        <v>139</v>
      </c>
      <c r="C450" s="54" t="s">
        <v>1337</v>
      </c>
      <c r="D450" s="57" t="n">
        <v>0.03</v>
      </c>
      <c r="E450" s="56" t="n">
        <v>174</v>
      </c>
      <c r="F450" s="57" t="n">
        <v>11.38</v>
      </c>
      <c r="G450" s="56" t="n">
        <v>174</v>
      </c>
      <c r="H450" s="56" t="n">
        <v>11.38</v>
      </c>
      <c r="I450" s="58" t="n">
        <v>44340</v>
      </c>
      <c r="J450" s="54" t="s">
        <v>128</v>
      </c>
      <c r="K450" s="59" t="s">
        <v>129</v>
      </c>
      <c r="L450" s="60"/>
      <c r="M450" s="61"/>
      <c r="N450" s="61"/>
      <c r="O450" s="56" t="s">
        <v>1338</v>
      </c>
      <c r="P450" s="56" t="s">
        <v>1339</v>
      </c>
      <c r="Q450" s="60" t="s">
        <v>132</v>
      </c>
      <c r="R450" s="63"/>
      <c r="S450" s="64" t="str">
        <f aca="false">IF(ISBLANK(A450),"",CONCATENATE($BC$5,"-",MID($BC$3,3,2),"-M_",A450))</f>
        <v>PTUR-21-M_52021000001718</v>
      </c>
      <c r="T450" s="65" t="str">
        <f aca="false">IF(ISBLANK(B450),"",VLOOKUP(B450,$BI$2:$BJ$5,2,FALSE()))</f>
        <v>E</v>
      </c>
      <c r="U450" s="66" t="str">
        <f aca="false">IF(ISBLANK(Q450),"ES",Q450)</f>
        <v>ES</v>
      </c>
      <c r="V450" s="64" t="n">
        <f aca="false">IF(ISBLANK(K450),"2",VLOOKUP(K450,$BG$2:$BH$3,2,FALSE()))</f>
        <v>2</v>
      </c>
      <c r="W450" s="66" t="str">
        <f aca="false">IF(ISBLANK(R450),"Sin observaciones",R450)</f>
        <v>Sin observaciones</v>
      </c>
      <c r="X450" s="64" t="n">
        <f aca="false">IF(ISERROR(VLOOKUP(J450,$BG$2:$BH$3,2,FALSE())),"",VLOOKUP(J450,$BG$2:$BH$3,2,FALSE()))</f>
        <v>1</v>
      </c>
      <c r="Z450" s="67"/>
    </row>
    <row r="451" customFormat="false" ht="52.8" hidden="false" customHeight="false" outlineLevel="0" collapsed="false">
      <c r="A451" s="54" t="s">
        <v>1340</v>
      </c>
      <c r="B451" s="78" t="s">
        <v>139</v>
      </c>
      <c r="C451" s="54" t="s">
        <v>623</v>
      </c>
      <c r="D451" s="57" t="n">
        <v>0.03</v>
      </c>
      <c r="E451" s="56" t="n">
        <v>3745</v>
      </c>
      <c r="F451" s="57" t="n">
        <v>245</v>
      </c>
      <c r="G451" s="56" t="n">
        <v>3745</v>
      </c>
      <c r="H451" s="56" t="n">
        <v>245</v>
      </c>
      <c r="I451" s="58" t="n">
        <v>44301</v>
      </c>
      <c r="J451" s="54" t="s">
        <v>128</v>
      </c>
      <c r="K451" s="59" t="s">
        <v>129</v>
      </c>
      <c r="L451" s="60"/>
      <c r="M451" s="61"/>
      <c r="N451" s="61"/>
      <c r="O451" s="56" t="s">
        <v>617</v>
      </c>
      <c r="P451" s="56" t="s">
        <v>618</v>
      </c>
      <c r="Q451" s="60" t="s">
        <v>132</v>
      </c>
      <c r="R451" s="63"/>
      <c r="S451" s="64" t="str">
        <f aca="false">IF(ISBLANK(A451),"",CONCATENATE($BC$5,"-",MID($BC$3,3,2),"-M_",A451))</f>
        <v>PTUR-21-M_52021000001134</v>
      </c>
      <c r="T451" s="65" t="str">
        <f aca="false">IF(ISBLANK(B451),"",VLOOKUP(B451,$BI$2:$BJ$5,2,FALSE()))</f>
        <v>E</v>
      </c>
      <c r="U451" s="66" t="str">
        <f aca="false">IF(ISBLANK(Q451),"ES",Q451)</f>
        <v>ES</v>
      </c>
      <c r="V451" s="64" t="n">
        <f aca="false">IF(ISBLANK(K451),"2",VLOOKUP(K451,$BG$2:$BH$3,2,FALSE()))</f>
        <v>2</v>
      </c>
      <c r="W451" s="66" t="str">
        <f aca="false">IF(ISBLANK(R451),"Sin observaciones",R451)</f>
        <v>Sin observaciones</v>
      </c>
      <c r="X451" s="64" t="n">
        <f aca="false">IF(ISERROR(VLOOKUP(J451,$BG$2:$BH$3,2,FALSE())),"",VLOOKUP(J451,$BG$2:$BH$3,2,FALSE()))</f>
        <v>1</v>
      </c>
      <c r="Z451" s="67"/>
    </row>
    <row r="452" customFormat="false" ht="211.2" hidden="false" customHeight="false" outlineLevel="0" collapsed="false">
      <c r="A452" s="54" t="s">
        <v>1341</v>
      </c>
      <c r="B452" s="78" t="s">
        <v>139</v>
      </c>
      <c r="C452" s="54" t="s">
        <v>1342</v>
      </c>
      <c r="D452" s="57" t="n">
        <v>1</v>
      </c>
      <c r="E452" s="56" t="n">
        <v>94.16</v>
      </c>
      <c r="F452" s="57" t="n">
        <v>6.16</v>
      </c>
      <c r="G452" s="56" t="n">
        <v>94.16</v>
      </c>
      <c r="H452" s="56" t="n">
        <v>6.16</v>
      </c>
      <c r="I452" s="58" t="n">
        <v>44369</v>
      </c>
      <c r="J452" s="54" t="s">
        <v>128</v>
      </c>
      <c r="K452" s="59" t="s">
        <v>129</v>
      </c>
      <c r="L452" s="60"/>
      <c r="M452" s="61"/>
      <c r="N452" s="61"/>
      <c r="O452" s="56" t="s">
        <v>1343</v>
      </c>
      <c r="P452" s="56" t="s">
        <v>1344</v>
      </c>
      <c r="Q452" s="60" t="s">
        <v>132</v>
      </c>
      <c r="R452" s="63"/>
      <c r="S452" s="64" t="str">
        <f aca="false">IF(ISBLANK(A452),"",CONCATENATE($BC$5,"-",MID($BC$3,3,2),"-M_",A452))</f>
        <v>PTUR-21-M_52021000001666</v>
      </c>
      <c r="T452" s="65" t="str">
        <f aca="false">IF(ISBLANK(B452),"",VLOOKUP(B452,$BI$2:$BJ$5,2,FALSE()))</f>
        <v>E</v>
      </c>
      <c r="U452" s="66" t="str">
        <f aca="false">IF(ISBLANK(Q452),"ES",Q452)</f>
        <v>ES</v>
      </c>
      <c r="V452" s="64" t="n">
        <f aca="false">IF(ISBLANK(K452),"2",VLOOKUP(K452,$BG$2:$BH$3,2,FALSE()))</f>
        <v>2</v>
      </c>
      <c r="W452" s="66" t="str">
        <f aca="false">IF(ISBLANK(R452),"Sin observaciones",R452)</f>
        <v>Sin observaciones</v>
      </c>
      <c r="X452" s="64" t="n">
        <f aca="false">IF(ISERROR(VLOOKUP(J452,$BG$2:$BH$3,2,FALSE())),"",VLOOKUP(J452,$BG$2:$BH$3,2,FALSE()))</f>
        <v>1</v>
      </c>
      <c r="Z452" s="67"/>
    </row>
    <row r="453" customFormat="false" ht="211.2" hidden="false" customHeight="false" outlineLevel="0" collapsed="false">
      <c r="A453" s="54" t="s">
        <v>1345</v>
      </c>
      <c r="B453" s="78" t="s">
        <v>139</v>
      </c>
      <c r="C453" s="54" t="s">
        <v>1346</v>
      </c>
      <c r="D453" s="57" t="n">
        <v>1</v>
      </c>
      <c r="E453" s="56" t="n">
        <v>135.89</v>
      </c>
      <c r="F453" s="57" t="n">
        <v>8.89</v>
      </c>
      <c r="G453" s="56" t="n">
        <v>135.89</v>
      </c>
      <c r="H453" s="56" t="n">
        <v>8.89</v>
      </c>
      <c r="I453" s="58" t="n">
        <v>44369</v>
      </c>
      <c r="J453" s="54" t="s">
        <v>128</v>
      </c>
      <c r="K453" s="59" t="s">
        <v>129</v>
      </c>
      <c r="L453" s="60"/>
      <c r="M453" s="61"/>
      <c r="N453" s="61"/>
      <c r="O453" s="56" t="s">
        <v>1343</v>
      </c>
      <c r="P453" s="56" t="s">
        <v>1344</v>
      </c>
      <c r="Q453" s="60" t="s">
        <v>132</v>
      </c>
      <c r="R453" s="63"/>
      <c r="S453" s="64" t="str">
        <f aca="false">IF(ISBLANK(A453),"",CONCATENATE($BC$5,"-",MID($BC$3,3,2),"-M_",A453))</f>
        <v>PTUR-21-M_52021000001667</v>
      </c>
      <c r="T453" s="65" t="str">
        <f aca="false">IF(ISBLANK(B453),"",VLOOKUP(B453,$BI$2:$BJ$5,2,FALSE()))</f>
        <v>E</v>
      </c>
      <c r="U453" s="66" t="str">
        <f aca="false">IF(ISBLANK(Q453),"ES",Q453)</f>
        <v>ES</v>
      </c>
      <c r="V453" s="64" t="n">
        <f aca="false">IF(ISBLANK(K453),"2",VLOOKUP(K453,$BG$2:$BH$3,2,FALSE()))</f>
        <v>2</v>
      </c>
      <c r="W453" s="66" t="str">
        <f aca="false">IF(ISBLANK(R453),"Sin observaciones",R453)</f>
        <v>Sin observaciones</v>
      </c>
      <c r="X453" s="64" t="n">
        <f aca="false">IF(ISERROR(VLOOKUP(J453,$BG$2:$BH$3,2,FALSE())),"",VLOOKUP(J453,$BG$2:$BH$3,2,FALSE()))</f>
        <v>1</v>
      </c>
      <c r="Z453" s="67"/>
    </row>
    <row r="454" customFormat="false" ht="211.2" hidden="false" customHeight="false" outlineLevel="0" collapsed="false">
      <c r="A454" s="54" t="s">
        <v>1347</v>
      </c>
      <c r="B454" s="78" t="s">
        <v>139</v>
      </c>
      <c r="C454" s="54" t="s">
        <v>1348</v>
      </c>
      <c r="D454" s="57" t="n">
        <v>1</v>
      </c>
      <c r="E454" s="56" t="n">
        <v>94.16</v>
      </c>
      <c r="F454" s="57" t="n">
        <v>6.16</v>
      </c>
      <c r="G454" s="56" t="n">
        <v>94.16</v>
      </c>
      <c r="H454" s="56" t="n">
        <v>6.16</v>
      </c>
      <c r="I454" s="58" t="n">
        <v>44369</v>
      </c>
      <c r="J454" s="54" t="s">
        <v>128</v>
      </c>
      <c r="K454" s="59" t="s">
        <v>129</v>
      </c>
      <c r="L454" s="60"/>
      <c r="M454" s="61"/>
      <c r="N454" s="61"/>
      <c r="O454" s="56" t="s">
        <v>1343</v>
      </c>
      <c r="P454" s="56" t="s">
        <v>1344</v>
      </c>
      <c r="Q454" s="60" t="s">
        <v>132</v>
      </c>
      <c r="R454" s="63"/>
      <c r="S454" s="64" t="str">
        <f aca="false">IF(ISBLANK(A454),"",CONCATENATE($BC$5,"-",MID($BC$3,3,2),"-M_",A454))</f>
        <v>PTUR-21-M_52021000001668</v>
      </c>
      <c r="T454" s="65" t="str">
        <f aca="false">IF(ISBLANK(B454),"",VLOOKUP(B454,$BI$2:$BJ$5,2,FALSE()))</f>
        <v>E</v>
      </c>
      <c r="U454" s="66" t="str">
        <f aca="false">IF(ISBLANK(Q454),"ES",Q454)</f>
        <v>ES</v>
      </c>
      <c r="V454" s="64" t="n">
        <f aca="false">IF(ISBLANK(K454),"2",VLOOKUP(K454,$BG$2:$BH$3,2,FALSE()))</f>
        <v>2</v>
      </c>
      <c r="W454" s="66" t="str">
        <f aca="false">IF(ISBLANK(R454),"Sin observaciones",R454)</f>
        <v>Sin observaciones</v>
      </c>
      <c r="X454" s="64" t="n">
        <f aca="false">IF(ISERROR(VLOOKUP(J454,$BG$2:$BH$3,2,FALSE())),"",VLOOKUP(J454,$BG$2:$BH$3,2,FALSE()))</f>
        <v>1</v>
      </c>
      <c r="Z454" s="67"/>
    </row>
    <row r="455" customFormat="false" ht="105.6" hidden="false" customHeight="false" outlineLevel="0" collapsed="false">
      <c r="A455" s="54" t="s">
        <v>1349</v>
      </c>
      <c r="B455" s="78" t="s">
        <v>139</v>
      </c>
      <c r="C455" s="54" t="s">
        <v>1350</v>
      </c>
      <c r="D455" s="57" t="n">
        <v>1</v>
      </c>
      <c r="E455" s="56" t="n">
        <v>108.65</v>
      </c>
      <c r="F455" s="57" t="n">
        <v>7.1</v>
      </c>
      <c r="G455" s="56" t="n">
        <v>108.65</v>
      </c>
      <c r="H455" s="56" t="n">
        <v>7.1</v>
      </c>
      <c r="I455" s="58" t="n">
        <v>44369</v>
      </c>
      <c r="J455" s="54" t="s">
        <v>128</v>
      </c>
      <c r="K455" s="59" t="s">
        <v>129</v>
      </c>
      <c r="L455" s="60"/>
      <c r="M455" s="61"/>
      <c r="N455" s="61"/>
      <c r="O455" s="56" t="s">
        <v>1343</v>
      </c>
      <c r="P455" s="56" t="s">
        <v>1344</v>
      </c>
      <c r="Q455" s="60" t="s">
        <v>132</v>
      </c>
      <c r="R455" s="63"/>
      <c r="S455" s="64" t="str">
        <f aca="false">IF(ISBLANK(A455),"",CONCATENATE($BC$5,"-",MID($BC$3,3,2),"-M_",A455))</f>
        <v>PTUR-21-M_52021000001669</v>
      </c>
      <c r="T455" s="65" t="str">
        <f aca="false">IF(ISBLANK(B455),"",VLOOKUP(B455,$BI$2:$BJ$5,2,FALSE()))</f>
        <v>E</v>
      </c>
      <c r="U455" s="66" t="str">
        <f aca="false">IF(ISBLANK(Q455),"ES",Q455)</f>
        <v>ES</v>
      </c>
      <c r="V455" s="64" t="n">
        <f aca="false">IF(ISBLANK(K455),"2",VLOOKUP(K455,$BG$2:$BH$3,2,FALSE()))</f>
        <v>2</v>
      </c>
      <c r="W455" s="66" t="str">
        <f aca="false">IF(ISBLANK(R455),"Sin observaciones",R455)</f>
        <v>Sin observaciones</v>
      </c>
      <c r="X455" s="64" t="n">
        <f aca="false">IF(ISERROR(VLOOKUP(J455,$BG$2:$BH$3,2,FALSE())),"",VLOOKUP(J455,$BG$2:$BH$3,2,FALSE()))</f>
        <v>1</v>
      </c>
      <c r="Z455" s="67"/>
    </row>
    <row r="456" customFormat="false" ht="211.2" hidden="false" customHeight="false" outlineLevel="0" collapsed="false">
      <c r="A456" s="54" t="s">
        <v>1351</v>
      </c>
      <c r="B456" s="78" t="s">
        <v>139</v>
      </c>
      <c r="C456" s="54" t="s">
        <v>1352</v>
      </c>
      <c r="D456" s="57" t="n">
        <v>1</v>
      </c>
      <c r="E456" s="56" t="n">
        <v>94.16</v>
      </c>
      <c r="F456" s="57" t="n">
        <v>6.16</v>
      </c>
      <c r="G456" s="56" t="n">
        <v>94.16</v>
      </c>
      <c r="H456" s="56" t="n">
        <v>6.16</v>
      </c>
      <c r="I456" s="58" t="n">
        <v>44369</v>
      </c>
      <c r="J456" s="54" t="s">
        <v>128</v>
      </c>
      <c r="K456" s="59" t="s">
        <v>129</v>
      </c>
      <c r="L456" s="60"/>
      <c r="M456" s="61"/>
      <c r="N456" s="61"/>
      <c r="O456" s="56" t="s">
        <v>1343</v>
      </c>
      <c r="P456" s="56" t="s">
        <v>1344</v>
      </c>
      <c r="Q456" s="60" t="s">
        <v>132</v>
      </c>
      <c r="R456" s="63"/>
      <c r="S456" s="64" t="str">
        <f aca="false">IF(ISBLANK(A456),"",CONCATENATE($BC$5,"-",MID($BC$3,3,2),"-M_",A456))</f>
        <v>PTUR-21-M_52021000001670</v>
      </c>
      <c r="T456" s="65" t="str">
        <f aca="false">IF(ISBLANK(B456),"",VLOOKUP(B456,$BI$2:$BJ$5,2,FALSE()))</f>
        <v>E</v>
      </c>
      <c r="U456" s="66" t="str">
        <f aca="false">IF(ISBLANK(Q456),"ES",Q456)</f>
        <v>ES</v>
      </c>
      <c r="V456" s="64" t="n">
        <f aca="false">IF(ISBLANK(K456),"2",VLOOKUP(K456,$BG$2:$BH$3,2,FALSE()))</f>
        <v>2</v>
      </c>
      <c r="W456" s="66" t="str">
        <f aca="false">IF(ISBLANK(R456),"Sin observaciones",R456)</f>
        <v>Sin observaciones</v>
      </c>
      <c r="X456" s="64" t="n">
        <f aca="false">IF(ISERROR(VLOOKUP(J456,$BG$2:$BH$3,2,FALSE())),"",VLOOKUP(J456,$BG$2:$BH$3,2,FALSE()))</f>
        <v>1</v>
      </c>
      <c r="Z456" s="67"/>
    </row>
    <row r="457" customFormat="false" ht="198" hidden="false" customHeight="false" outlineLevel="0" collapsed="false">
      <c r="A457" s="54" t="s">
        <v>1353</v>
      </c>
      <c r="B457" s="78" t="s">
        <v>139</v>
      </c>
      <c r="C457" s="54" t="s">
        <v>1354</v>
      </c>
      <c r="D457" s="57" t="n">
        <v>1</v>
      </c>
      <c r="E457" s="56" t="n">
        <v>135.89</v>
      </c>
      <c r="F457" s="57" t="n">
        <v>8.89</v>
      </c>
      <c r="G457" s="56" t="n">
        <v>135.89</v>
      </c>
      <c r="H457" s="56" t="n">
        <v>8.89</v>
      </c>
      <c r="I457" s="58" t="n">
        <v>44369</v>
      </c>
      <c r="J457" s="54" t="s">
        <v>128</v>
      </c>
      <c r="K457" s="59" t="s">
        <v>129</v>
      </c>
      <c r="L457" s="60"/>
      <c r="M457" s="61"/>
      <c r="N457" s="61"/>
      <c r="O457" s="56" t="s">
        <v>1343</v>
      </c>
      <c r="P457" s="56" t="s">
        <v>1344</v>
      </c>
      <c r="Q457" s="60" t="s">
        <v>132</v>
      </c>
      <c r="R457" s="63"/>
      <c r="S457" s="64" t="str">
        <f aca="false">IF(ISBLANK(A457),"",CONCATENATE($BC$5,"-",MID($BC$3,3,2),"-M_",A457))</f>
        <v>PTUR-21-M_52021000001671</v>
      </c>
      <c r="T457" s="65" t="str">
        <f aca="false">IF(ISBLANK(B457),"",VLOOKUP(B457,$BI$2:$BJ$5,2,FALSE()))</f>
        <v>E</v>
      </c>
      <c r="U457" s="66" t="str">
        <f aca="false">IF(ISBLANK(Q457),"ES",Q457)</f>
        <v>ES</v>
      </c>
      <c r="V457" s="64" t="n">
        <f aca="false">IF(ISBLANK(K457),"2",VLOOKUP(K457,$BG$2:$BH$3,2,FALSE()))</f>
        <v>2</v>
      </c>
      <c r="W457" s="66" t="str">
        <f aca="false">IF(ISBLANK(R457),"Sin observaciones",R457)</f>
        <v>Sin observaciones</v>
      </c>
      <c r="X457" s="64" t="n">
        <f aca="false">IF(ISERROR(VLOOKUP(J457,$BG$2:$BH$3,2,FALSE())),"",VLOOKUP(J457,$BG$2:$BH$3,2,FALSE()))</f>
        <v>1</v>
      </c>
      <c r="Z457" s="67"/>
    </row>
    <row r="458" customFormat="false" ht="198" hidden="false" customHeight="false" outlineLevel="0" collapsed="false">
      <c r="A458" s="54" t="s">
        <v>1355</v>
      </c>
      <c r="B458" s="78" t="s">
        <v>139</v>
      </c>
      <c r="C458" s="54" t="s">
        <v>1356</v>
      </c>
      <c r="D458" s="57" t="n">
        <v>1</v>
      </c>
      <c r="E458" s="56" t="n">
        <v>135.89</v>
      </c>
      <c r="F458" s="57" t="n">
        <v>8.89</v>
      </c>
      <c r="G458" s="56" t="n">
        <v>135.89</v>
      </c>
      <c r="H458" s="56" t="n">
        <v>8.89</v>
      </c>
      <c r="I458" s="58" t="n">
        <v>44369</v>
      </c>
      <c r="J458" s="54" t="s">
        <v>128</v>
      </c>
      <c r="K458" s="59" t="s">
        <v>129</v>
      </c>
      <c r="L458" s="60"/>
      <c r="M458" s="61"/>
      <c r="N458" s="61"/>
      <c r="O458" s="56" t="s">
        <v>1343</v>
      </c>
      <c r="P458" s="56" t="s">
        <v>1344</v>
      </c>
      <c r="Q458" s="60" t="s">
        <v>132</v>
      </c>
      <c r="R458" s="63"/>
      <c r="S458" s="64" t="str">
        <f aca="false">IF(ISBLANK(A458),"",CONCATENATE($BC$5,"-",MID($BC$3,3,2),"-M_",A458))</f>
        <v>PTUR-21-M_52021000001672</v>
      </c>
      <c r="T458" s="65" t="str">
        <f aca="false">IF(ISBLANK(B458),"",VLOOKUP(B458,$BI$2:$BJ$5,2,FALSE()))</f>
        <v>E</v>
      </c>
      <c r="U458" s="66" t="str">
        <f aca="false">IF(ISBLANK(Q458),"ES",Q458)</f>
        <v>ES</v>
      </c>
      <c r="V458" s="64" t="n">
        <f aca="false">IF(ISBLANK(K458),"2",VLOOKUP(K458,$BG$2:$BH$3,2,FALSE()))</f>
        <v>2</v>
      </c>
      <c r="W458" s="66" t="str">
        <f aca="false">IF(ISBLANK(R458),"Sin observaciones",R458)</f>
        <v>Sin observaciones</v>
      </c>
      <c r="X458" s="64" t="n">
        <f aca="false">IF(ISERROR(VLOOKUP(J458,$BG$2:$BH$3,2,FALSE())),"",VLOOKUP(J458,$BG$2:$BH$3,2,FALSE()))</f>
        <v>1</v>
      </c>
      <c r="Z458" s="67"/>
    </row>
    <row r="459" customFormat="false" ht="211.2" hidden="false" customHeight="false" outlineLevel="0" collapsed="false">
      <c r="A459" s="54" t="s">
        <v>1357</v>
      </c>
      <c r="B459" s="78" t="s">
        <v>139</v>
      </c>
      <c r="C459" s="54" t="s">
        <v>1358</v>
      </c>
      <c r="D459" s="57" t="n">
        <v>1</v>
      </c>
      <c r="E459" s="56" t="n">
        <v>94.16</v>
      </c>
      <c r="F459" s="57" t="n">
        <v>6.16</v>
      </c>
      <c r="G459" s="56" t="n">
        <v>94.16</v>
      </c>
      <c r="H459" s="56" t="n">
        <v>6.16</v>
      </c>
      <c r="I459" s="58" t="n">
        <v>44369</v>
      </c>
      <c r="J459" s="54" t="s">
        <v>128</v>
      </c>
      <c r="K459" s="59" t="s">
        <v>129</v>
      </c>
      <c r="L459" s="60"/>
      <c r="M459" s="61"/>
      <c r="N459" s="61"/>
      <c r="O459" s="56" t="s">
        <v>1343</v>
      </c>
      <c r="P459" s="56" t="s">
        <v>1344</v>
      </c>
      <c r="Q459" s="60" t="s">
        <v>132</v>
      </c>
      <c r="R459" s="63"/>
      <c r="S459" s="64" t="str">
        <f aca="false">IF(ISBLANK(A459),"",CONCATENATE($BC$5,"-",MID($BC$3,3,2),"-M_",A459))</f>
        <v>PTUR-21-M_52021000001673</v>
      </c>
      <c r="T459" s="65" t="str">
        <f aca="false">IF(ISBLANK(B459),"",VLOOKUP(B459,$BI$2:$BJ$5,2,FALSE()))</f>
        <v>E</v>
      </c>
      <c r="U459" s="66" t="str">
        <f aca="false">IF(ISBLANK(Q459),"ES",Q459)</f>
        <v>ES</v>
      </c>
      <c r="V459" s="64" t="n">
        <f aca="false">IF(ISBLANK(K459),"2",VLOOKUP(K459,$BG$2:$BH$3,2,FALSE()))</f>
        <v>2</v>
      </c>
      <c r="W459" s="66" t="str">
        <f aca="false">IF(ISBLANK(R459),"Sin observaciones",R459)</f>
        <v>Sin observaciones</v>
      </c>
      <c r="X459" s="64" t="n">
        <f aca="false">IF(ISERROR(VLOOKUP(J459,$BG$2:$BH$3,2,FALSE())),"",VLOOKUP(J459,$BG$2:$BH$3,2,FALSE()))</f>
        <v>1</v>
      </c>
      <c r="Z459" s="67"/>
    </row>
    <row r="460" customFormat="false" ht="198" hidden="false" customHeight="false" outlineLevel="0" collapsed="false">
      <c r="A460" s="54" t="s">
        <v>1359</v>
      </c>
      <c r="B460" s="78" t="s">
        <v>139</v>
      </c>
      <c r="C460" s="54" t="s">
        <v>1360</v>
      </c>
      <c r="D460" s="57" t="n">
        <v>1</v>
      </c>
      <c r="E460" s="56" t="n">
        <v>135.89</v>
      </c>
      <c r="F460" s="57" t="n">
        <v>8.89</v>
      </c>
      <c r="G460" s="56" t="n">
        <v>135.89</v>
      </c>
      <c r="H460" s="56" t="n">
        <v>8.89</v>
      </c>
      <c r="I460" s="58" t="n">
        <v>44369</v>
      </c>
      <c r="J460" s="54" t="s">
        <v>128</v>
      </c>
      <c r="K460" s="59" t="s">
        <v>129</v>
      </c>
      <c r="L460" s="60"/>
      <c r="M460" s="61"/>
      <c r="N460" s="61"/>
      <c r="O460" s="56" t="s">
        <v>1343</v>
      </c>
      <c r="P460" s="56" t="s">
        <v>1344</v>
      </c>
      <c r="Q460" s="60" t="s">
        <v>132</v>
      </c>
      <c r="R460" s="63"/>
      <c r="S460" s="64" t="str">
        <f aca="false">IF(ISBLANK(A460),"",CONCATENATE($BC$5,"-",MID($BC$3,3,2),"-M_",A460))</f>
        <v>PTUR-21-M_52021000001674</v>
      </c>
      <c r="T460" s="65" t="str">
        <f aca="false">IF(ISBLANK(B460),"",VLOOKUP(B460,$BI$2:$BJ$5,2,FALSE()))</f>
        <v>E</v>
      </c>
      <c r="U460" s="66" t="str">
        <f aca="false">IF(ISBLANK(Q460),"ES",Q460)</f>
        <v>ES</v>
      </c>
      <c r="V460" s="64" t="n">
        <f aca="false">IF(ISBLANK(K460),"2",VLOOKUP(K460,$BG$2:$BH$3,2,FALSE()))</f>
        <v>2</v>
      </c>
      <c r="W460" s="66" t="str">
        <f aca="false">IF(ISBLANK(R460),"Sin observaciones",R460)</f>
        <v>Sin observaciones</v>
      </c>
      <c r="X460" s="64" t="n">
        <f aca="false">IF(ISERROR(VLOOKUP(J460,$BG$2:$BH$3,2,FALSE())),"",VLOOKUP(J460,$BG$2:$BH$3,2,FALSE()))</f>
        <v>1</v>
      </c>
      <c r="Z460" s="67"/>
    </row>
    <row r="461" customFormat="false" ht="211.2" hidden="false" customHeight="false" outlineLevel="0" collapsed="false">
      <c r="A461" s="54" t="s">
        <v>1361</v>
      </c>
      <c r="B461" s="78" t="s">
        <v>139</v>
      </c>
      <c r="C461" s="54" t="s">
        <v>1362</v>
      </c>
      <c r="D461" s="57" t="n">
        <v>1</v>
      </c>
      <c r="E461" s="56" t="n">
        <v>94.16</v>
      </c>
      <c r="F461" s="57" t="n">
        <v>6.16</v>
      </c>
      <c r="G461" s="56" t="n">
        <v>94.16</v>
      </c>
      <c r="H461" s="56" t="n">
        <v>6.16</v>
      </c>
      <c r="I461" s="58" t="n">
        <v>44369</v>
      </c>
      <c r="J461" s="54" t="s">
        <v>128</v>
      </c>
      <c r="K461" s="59" t="s">
        <v>129</v>
      </c>
      <c r="L461" s="60"/>
      <c r="M461" s="61"/>
      <c r="N461" s="61"/>
      <c r="O461" s="56" t="s">
        <v>1343</v>
      </c>
      <c r="P461" s="56" t="s">
        <v>1344</v>
      </c>
      <c r="Q461" s="60" t="s">
        <v>132</v>
      </c>
      <c r="R461" s="63"/>
      <c r="S461" s="64" t="str">
        <f aca="false">IF(ISBLANK(A461),"",CONCATENATE($BC$5,"-",MID($BC$3,3,2),"-M_",A461))</f>
        <v>PTUR-21-M_52021000001675</v>
      </c>
      <c r="T461" s="65" t="str">
        <f aca="false">IF(ISBLANK(B461),"",VLOOKUP(B461,$BI$2:$BJ$5,2,FALSE()))</f>
        <v>E</v>
      </c>
      <c r="U461" s="66" t="str">
        <f aca="false">IF(ISBLANK(Q461),"ES",Q461)</f>
        <v>ES</v>
      </c>
      <c r="V461" s="64" t="n">
        <f aca="false">IF(ISBLANK(K461),"2",VLOOKUP(K461,$BG$2:$BH$3,2,FALSE()))</f>
        <v>2</v>
      </c>
      <c r="W461" s="66" t="str">
        <f aca="false">IF(ISBLANK(R461),"Sin observaciones",R461)</f>
        <v>Sin observaciones</v>
      </c>
      <c r="X461" s="64" t="n">
        <f aca="false">IF(ISERROR(VLOOKUP(J461,$BG$2:$BH$3,2,FALSE())),"",VLOOKUP(J461,$BG$2:$BH$3,2,FALSE()))</f>
        <v>1</v>
      </c>
      <c r="Z461" s="67"/>
    </row>
    <row r="462" customFormat="false" ht="52.8" hidden="false" customHeight="false" outlineLevel="0" collapsed="false">
      <c r="A462" s="54" t="s">
        <v>1363</v>
      </c>
      <c r="B462" s="78" t="s">
        <v>139</v>
      </c>
      <c r="C462" s="54" t="s">
        <v>1364</v>
      </c>
      <c r="D462" s="57" t="n">
        <v>0.03</v>
      </c>
      <c r="E462" s="56" t="n">
        <v>10274.59</v>
      </c>
      <c r="F462" s="57" t="n">
        <v>672.17</v>
      </c>
      <c r="G462" s="56" t="n">
        <v>10274.59</v>
      </c>
      <c r="H462" s="56" t="n">
        <v>672.17</v>
      </c>
      <c r="I462" s="58" t="n">
        <v>44340</v>
      </c>
      <c r="J462" s="54" t="s">
        <v>128</v>
      </c>
      <c r="K462" s="59" t="s">
        <v>129</v>
      </c>
      <c r="L462" s="60"/>
      <c r="M462" s="61"/>
      <c r="N462" s="61"/>
      <c r="O462" s="56" t="s">
        <v>626</v>
      </c>
      <c r="P462" s="56" t="s">
        <v>627</v>
      </c>
      <c r="Q462" s="60" t="s">
        <v>132</v>
      </c>
      <c r="R462" s="63"/>
      <c r="S462" s="64" t="str">
        <f aca="false">IF(ISBLANK(A462),"",CONCATENATE($BC$5,"-",MID($BC$3,3,2),"-M_",A462))</f>
        <v>PTUR-21-M_52021000001677</v>
      </c>
      <c r="T462" s="65" t="str">
        <f aca="false">IF(ISBLANK(B462),"",VLOOKUP(B462,$BI$2:$BJ$5,2,FALSE()))</f>
        <v>E</v>
      </c>
      <c r="U462" s="66" t="str">
        <f aca="false">IF(ISBLANK(Q462),"ES",Q462)</f>
        <v>ES</v>
      </c>
      <c r="V462" s="64" t="n">
        <f aca="false">IF(ISBLANK(K462),"2",VLOOKUP(K462,$BG$2:$BH$3,2,FALSE()))</f>
        <v>2</v>
      </c>
      <c r="W462" s="66" t="str">
        <f aca="false">IF(ISBLANK(R462),"Sin observaciones",R462)</f>
        <v>Sin observaciones</v>
      </c>
      <c r="X462" s="64" t="n">
        <f aca="false">IF(ISERROR(VLOOKUP(J462,$BG$2:$BH$3,2,FALSE())),"",VLOOKUP(J462,$BG$2:$BH$3,2,FALSE()))</f>
        <v>1</v>
      </c>
      <c r="Z462" s="67"/>
    </row>
    <row r="463" customFormat="false" ht="52.8" hidden="false" customHeight="false" outlineLevel="0" collapsed="false">
      <c r="A463" s="54" t="s">
        <v>1365</v>
      </c>
      <c r="B463" s="78" t="s">
        <v>793</v>
      </c>
      <c r="C463" s="54" t="s">
        <v>1366</v>
      </c>
      <c r="D463" s="57" t="n">
        <v>0.03</v>
      </c>
      <c r="E463" s="56" t="n">
        <v>870.42</v>
      </c>
      <c r="F463" s="57" t="n">
        <v>56.94</v>
      </c>
      <c r="G463" s="56" t="n">
        <v>870.42</v>
      </c>
      <c r="H463" s="56" t="n">
        <v>56.94</v>
      </c>
      <c r="I463" s="58" t="n">
        <v>44362</v>
      </c>
      <c r="J463" s="54" t="s">
        <v>128</v>
      </c>
      <c r="K463" s="59" t="s">
        <v>129</v>
      </c>
      <c r="L463" s="60"/>
      <c r="M463" s="61"/>
      <c r="N463" s="61"/>
      <c r="O463" s="56" t="s">
        <v>626</v>
      </c>
      <c r="P463" s="56" t="s">
        <v>627</v>
      </c>
      <c r="Q463" s="60" t="s">
        <v>132</v>
      </c>
      <c r="R463" s="63"/>
      <c r="S463" s="64" t="str">
        <f aca="false">IF(ISBLANK(A463),"",CONCATENATE($BC$5,"-",MID($BC$3,3,2),"-M_",A463))</f>
        <v>PTUR-21-M_52021000001992</v>
      </c>
      <c r="T463" s="65" t="str">
        <f aca="false">IF(ISBLANK(B463),"",VLOOKUP(B463,$BI$2:$BJ$5,2,FALSE()))</f>
        <v>C</v>
      </c>
      <c r="U463" s="66" t="str">
        <f aca="false">IF(ISBLANK(Q463),"ES",Q463)</f>
        <v>ES</v>
      </c>
      <c r="V463" s="64" t="n">
        <f aca="false">IF(ISBLANK(K463),"2",VLOOKUP(K463,$BG$2:$BH$3,2,FALSE()))</f>
        <v>2</v>
      </c>
      <c r="W463" s="66" t="str">
        <f aca="false">IF(ISBLANK(R463),"Sin observaciones",R463)</f>
        <v>Sin observaciones</v>
      </c>
      <c r="X463" s="64" t="n">
        <f aca="false">IF(ISERROR(VLOOKUP(J463,$BG$2:$BH$3,2,FALSE())),"",VLOOKUP(J463,$BG$2:$BH$3,2,FALSE()))</f>
        <v>1</v>
      </c>
      <c r="Z463" s="67"/>
    </row>
    <row r="464" customFormat="false" ht="79.2" hidden="false" customHeight="false" outlineLevel="0" collapsed="false">
      <c r="A464" s="54" t="s">
        <v>1367</v>
      </c>
      <c r="B464" s="78" t="s">
        <v>139</v>
      </c>
      <c r="C464" s="54" t="s">
        <v>642</v>
      </c>
      <c r="D464" s="57" t="n">
        <v>1</v>
      </c>
      <c r="E464" s="56" t="n">
        <v>156.61</v>
      </c>
      <c r="F464" s="57" t="n">
        <v>10.25</v>
      </c>
      <c r="G464" s="56" t="n">
        <v>156.61</v>
      </c>
      <c r="H464" s="56" t="n">
        <v>10.25</v>
      </c>
      <c r="I464" s="58" t="n">
        <v>44301</v>
      </c>
      <c r="J464" s="54" t="s">
        <v>128</v>
      </c>
      <c r="K464" s="59" t="s">
        <v>129</v>
      </c>
      <c r="L464" s="60"/>
      <c r="M464" s="61"/>
      <c r="N464" s="61"/>
      <c r="O464" s="56" t="s">
        <v>634</v>
      </c>
      <c r="P464" s="56" t="s">
        <v>635</v>
      </c>
      <c r="Q464" s="60" t="s">
        <v>132</v>
      </c>
      <c r="R464" s="63"/>
      <c r="S464" s="64" t="str">
        <f aca="false">IF(ISBLANK(A464),"",CONCATENATE($BC$5,"-",MID($BC$3,3,2),"-M_",A464))</f>
        <v>PTUR-21-M_52021000001102</v>
      </c>
      <c r="T464" s="65" t="str">
        <f aca="false">IF(ISBLANK(B464),"",VLOOKUP(B464,$BI$2:$BJ$5,2,FALSE()))</f>
        <v>E</v>
      </c>
      <c r="U464" s="66" t="str">
        <f aca="false">IF(ISBLANK(Q464),"ES",Q464)</f>
        <v>ES</v>
      </c>
      <c r="V464" s="64" t="n">
        <f aca="false">IF(ISBLANK(K464),"2",VLOOKUP(K464,$BG$2:$BH$3,2,FALSE()))</f>
        <v>2</v>
      </c>
      <c r="W464" s="66" t="str">
        <f aca="false">IF(ISBLANK(R464),"Sin observaciones",R464)</f>
        <v>Sin observaciones</v>
      </c>
      <c r="X464" s="64" t="n">
        <f aca="false">IF(ISERROR(VLOOKUP(J464,$BG$2:$BH$3,2,FALSE())),"",VLOOKUP(J464,$BG$2:$BH$3,2,FALSE()))</f>
        <v>1</v>
      </c>
      <c r="Z464" s="67"/>
    </row>
    <row r="465" customFormat="false" ht="105.6" hidden="false" customHeight="false" outlineLevel="0" collapsed="false">
      <c r="A465" s="54" t="s">
        <v>1368</v>
      </c>
      <c r="B465" s="78" t="s">
        <v>139</v>
      </c>
      <c r="C465" s="54" t="s">
        <v>1369</v>
      </c>
      <c r="D465" s="57" t="n">
        <v>1</v>
      </c>
      <c r="E465" s="56" t="n">
        <v>156.61</v>
      </c>
      <c r="F465" s="57" t="n">
        <v>10.25</v>
      </c>
      <c r="G465" s="56" t="n">
        <v>156.61</v>
      </c>
      <c r="H465" s="56" t="n">
        <v>10.25</v>
      </c>
      <c r="I465" s="58" t="n">
        <v>44328</v>
      </c>
      <c r="J465" s="54" t="s">
        <v>128</v>
      </c>
      <c r="K465" s="59" t="s">
        <v>129</v>
      </c>
      <c r="L465" s="60"/>
      <c r="M465" s="61"/>
      <c r="N465" s="61"/>
      <c r="O465" s="56" t="s">
        <v>634</v>
      </c>
      <c r="P465" s="56" t="s">
        <v>635</v>
      </c>
      <c r="Q465" s="60" t="s">
        <v>132</v>
      </c>
      <c r="R465" s="63"/>
      <c r="S465" s="64" t="str">
        <f aca="false">IF(ISBLANK(A465),"",CONCATENATE($BC$5,"-",MID($BC$3,3,2),"-M_",A465))</f>
        <v>PTUR-21-M_52021000001570</v>
      </c>
      <c r="T465" s="65" t="str">
        <f aca="false">IF(ISBLANK(B465),"",VLOOKUP(B465,$BI$2:$BJ$5,2,FALSE()))</f>
        <v>E</v>
      </c>
      <c r="U465" s="66" t="str">
        <f aca="false">IF(ISBLANK(Q465),"ES",Q465)</f>
        <v>ES</v>
      </c>
      <c r="V465" s="64" t="n">
        <f aca="false">IF(ISBLANK(K465),"2",VLOOKUP(K465,$BG$2:$BH$3,2,FALSE()))</f>
        <v>2</v>
      </c>
      <c r="W465" s="66" t="str">
        <f aca="false">IF(ISBLANK(R465),"Sin observaciones",R465)</f>
        <v>Sin observaciones</v>
      </c>
      <c r="X465" s="64" t="n">
        <f aca="false">IF(ISERROR(VLOOKUP(J465,$BG$2:$BH$3,2,FALSE())),"",VLOOKUP(J465,$BG$2:$BH$3,2,FALSE()))</f>
        <v>1</v>
      </c>
      <c r="Z465" s="67"/>
    </row>
    <row r="466" customFormat="false" ht="105.6" hidden="false" customHeight="false" outlineLevel="0" collapsed="false">
      <c r="A466" s="54" t="s">
        <v>1370</v>
      </c>
      <c r="B466" s="78" t="s">
        <v>139</v>
      </c>
      <c r="C466" s="54" t="s">
        <v>1369</v>
      </c>
      <c r="D466" s="57" t="n">
        <v>1</v>
      </c>
      <c r="E466" s="56" t="n">
        <v>156.61</v>
      </c>
      <c r="F466" s="57" t="n">
        <v>10.25</v>
      </c>
      <c r="G466" s="56" t="n">
        <v>156.61</v>
      </c>
      <c r="H466" s="56" t="n">
        <v>10.25</v>
      </c>
      <c r="I466" s="58" t="n">
        <v>44362</v>
      </c>
      <c r="J466" s="54" t="s">
        <v>128</v>
      </c>
      <c r="K466" s="59" t="s">
        <v>129</v>
      </c>
      <c r="L466" s="60"/>
      <c r="M466" s="61"/>
      <c r="N466" s="61"/>
      <c r="O466" s="56" t="s">
        <v>634</v>
      </c>
      <c r="P466" s="56" t="s">
        <v>635</v>
      </c>
      <c r="Q466" s="60" t="s">
        <v>132</v>
      </c>
      <c r="R466" s="63"/>
      <c r="S466" s="64" t="str">
        <f aca="false">IF(ISBLANK(A466),"",CONCATENATE($BC$5,"-",MID($BC$3,3,2),"-M_",A466))</f>
        <v>PTUR-21-M_52021000001987</v>
      </c>
      <c r="T466" s="65" t="str">
        <f aca="false">IF(ISBLANK(B466),"",VLOOKUP(B466,$BI$2:$BJ$5,2,FALSE()))</f>
        <v>E</v>
      </c>
      <c r="U466" s="66" t="str">
        <f aca="false">IF(ISBLANK(Q466),"ES",Q466)</f>
        <v>ES</v>
      </c>
      <c r="V466" s="64" t="n">
        <f aca="false">IF(ISBLANK(K466),"2",VLOOKUP(K466,$BG$2:$BH$3,2,FALSE()))</f>
        <v>2</v>
      </c>
      <c r="W466" s="66" t="str">
        <f aca="false">IF(ISBLANK(R466),"Sin observaciones",R466)</f>
        <v>Sin observaciones</v>
      </c>
      <c r="X466" s="64" t="n">
        <f aca="false">IF(ISERROR(VLOOKUP(J466,$BG$2:$BH$3,2,FALSE())),"",VLOOKUP(J466,$BG$2:$BH$3,2,FALSE()))</f>
        <v>1</v>
      </c>
      <c r="Z466" s="67"/>
    </row>
    <row r="467" customFormat="false" ht="26.4" hidden="false" customHeight="false" outlineLevel="0" collapsed="false">
      <c r="A467" s="54" t="s">
        <v>1371</v>
      </c>
      <c r="B467" s="78" t="s">
        <v>139</v>
      </c>
      <c r="C467" s="54" t="s">
        <v>644</v>
      </c>
      <c r="D467" s="57" t="n">
        <v>1</v>
      </c>
      <c r="E467" s="56" t="n">
        <v>1326.8</v>
      </c>
      <c r="F467" s="57" t="n">
        <v>86.8</v>
      </c>
      <c r="G467" s="56" t="n">
        <v>1326.8</v>
      </c>
      <c r="H467" s="56" t="n">
        <v>86.8</v>
      </c>
      <c r="I467" s="58" t="n">
        <v>44298</v>
      </c>
      <c r="J467" s="54" t="s">
        <v>128</v>
      </c>
      <c r="K467" s="59" t="s">
        <v>129</v>
      </c>
      <c r="L467" s="60"/>
      <c r="M467" s="61"/>
      <c r="N467" s="61"/>
      <c r="O467" s="56" t="s">
        <v>645</v>
      </c>
      <c r="P467" s="56" t="s">
        <v>646</v>
      </c>
      <c r="Q467" s="60" t="s">
        <v>132</v>
      </c>
      <c r="R467" s="63"/>
      <c r="S467" s="64" t="str">
        <f aca="false">IF(ISBLANK(A467),"",CONCATENATE($BC$5,"-",MID($BC$3,3,2),"-M_",A467))</f>
        <v>PTUR-21-M_52021000001074</v>
      </c>
      <c r="T467" s="65" t="str">
        <f aca="false">IF(ISBLANK(B467),"",VLOOKUP(B467,$BI$2:$BJ$5,2,FALSE()))</f>
        <v>E</v>
      </c>
      <c r="U467" s="66" t="str">
        <f aca="false">IF(ISBLANK(Q467),"ES",Q467)</f>
        <v>ES</v>
      </c>
      <c r="V467" s="64" t="n">
        <f aca="false">IF(ISBLANK(K467),"2",VLOOKUP(K467,$BG$2:$BH$3,2,FALSE()))</f>
        <v>2</v>
      </c>
      <c r="W467" s="66" t="str">
        <f aca="false">IF(ISBLANK(R467),"Sin observaciones",R467)</f>
        <v>Sin observaciones</v>
      </c>
      <c r="X467" s="64" t="n">
        <f aca="false">IF(ISERROR(VLOOKUP(J467,$BG$2:$BH$3,2,FALSE())),"",VLOOKUP(J467,$BG$2:$BH$3,2,FALSE()))</f>
        <v>1</v>
      </c>
      <c r="Z467" s="67"/>
    </row>
    <row r="468" customFormat="false" ht="26.4" hidden="false" customHeight="false" outlineLevel="0" collapsed="false">
      <c r="A468" s="54" t="s">
        <v>1372</v>
      </c>
      <c r="B468" s="78" t="s">
        <v>139</v>
      </c>
      <c r="C468" s="54" t="s">
        <v>644</v>
      </c>
      <c r="D468" s="57" t="n">
        <v>1</v>
      </c>
      <c r="E468" s="56" t="n">
        <v>1326.8</v>
      </c>
      <c r="F468" s="57" t="n">
        <v>86.8</v>
      </c>
      <c r="G468" s="56" t="n">
        <v>1326.8</v>
      </c>
      <c r="H468" s="56" t="n">
        <v>86.8</v>
      </c>
      <c r="I468" s="58" t="n">
        <v>44298</v>
      </c>
      <c r="J468" s="54" t="s">
        <v>128</v>
      </c>
      <c r="K468" s="59" t="s">
        <v>129</v>
      </c>
      <c r="L468" s="60"/>
      <c r="M468" s="61"/>
      <c r="N468" s="61"/>
      <c r="O468" s="56" t="s">
        <v>645</v>
      </c>
      <c r="P468" s="56" t="s">
        <v>646</v>
      </c>
      <c r="Q468" s="60" t="s">
        <v>132</v>
      </c>
      <c r="R468" s="63"/>
      <c r="S468" s="64" t="str">
        <f aca="false">IF(ISBLANK(A468),"",CONCATENATE($BC$5,"-",MID($BC$3,3,2),"-M_",A468))</f>
        <v>PTUR-21-M_52021000001075</v>
      </c>
      <c r="T468" s="65" t="str">
        <f aca="false">IF(ISBLANK(B468),"",VLOOKUP(B468,$BI$2:$BJ$5,2,FALSE()))</f>
        <v>E</v>
      </c>
      <c r="U468" s="66" t="str">
        <f aca="false">IF(ISBLANK(Q468),"ES",Q468)</f>
        <v>ES</v>
      </c>
      <c r="V468" s="64" t="n">
        <f aca="false">IF(ISBLANK(K468),"2",VLOOKUP(K468,$BG$2:$BH$3,2,FALSE()))</f>
        <v>2</v>
      </c>
      <c r="W468" s="66" t="str">
        <f aca="false">IF(ISBLANK(R468),"Sin observaciones",R468)</f>
        <v>Sin observaciones</v>
      </c>
      <c r="X468" s="64" t="n">
        <f aca="false">IF(ISERROR(VLOOKUP(J468,$BG$2:$BH$3,2,FALSE())),"",VLOOKUP(J468,$BG$2:$BH$3,2,FALSE()))</f>
        <v>1</v>
      </c>
      <c r="Z468" s="67"/>
    </row>
    <row r="469" customFormat="false" ht="26.4" hidden="false" customHeight="false" outlineLevel="0" collapsed="false">
      <c r="A469" s="54" t="s">
        <v>1373</v>
      </c>
      <c r="B469" s="78" t="s">
        <v>1093</v>
      </c>
      <c r="C469" s="54" t="s">
        <v>644</v>
      </c>
      <c r="D469" s="57" t="n">
        <v>1</v>
      </c>
      <c r="E469" s="56" t="n">
        <v>1326.8</v>
      </c>
      <c r="F469" s="57" t="n">
        <v>86.8</v>
      </c>
      <c r="G469" s="56" t="n">
        <v>1326.8</v>
      </c>
      <c r="H469" s="56" t="n">
        <v>86.8</v>
      </c>
      <c r="I469" s="58" t="n">
        <v>44312</v>
      </c>
      <c r="J469" s="54" t="s">
        <v>128</v>
      </c>
      <c r="K469" s="59" t="s">
        <v>129</v>
      </c>
      <c r="L469" s="60"/>
      <c r="M469" s="61"/>
      <c r="N469" s="61"/>
      <c r="O469" s="56" t="s">
        <v>645</v>
      </c>
      <c r="P469" s="56" t="s">
        <v>646</v>
      </c>
      <c r="Q469" s="60" t="s">
        <v>132</v>
      </c>
      <c r="R469" s="63"/>
      <c r="S469" s="64" t="str">
        <f aca="false">IF(ISBLANK(A469),"",CONCATENATE($BC$5,"-",MID($BC$3,3,2),"-M_",A469))</f>
        <v>PTUR-21-M_52021000001287</v>
      </c>
      <c r="T469" s="65" t="str">
        <f aca="false">IF(ISBLANK(B469),"",VLOOKUP(B469,$BI$2:$BJ$5,2,FALSE()))</f>
        <v>E</v>
      </c>
      <c r="U469" s="66" t="str">
        <f aca="false">IF(ISBLANK(Q469),"ES",Q469)</f>
        <v>ES</v>
      </c>
      <c r="V469" s="64" t="n">
        <f aca="false">IF(ISBLANK(K469),"2",VLOOKUP(K469,$BG$2:$BH$3,2,FALSE()))</f>
        <v>2</v>
      </c>
      <c r="W469" s="66" t="str">
        <f aca="false">IF(ISBLANK(R469),"Sin observaciones",R469)</f>
        <v>Sin observaciones</v>
      </c>
      <c r="X469" s="64" t="n">
        <f aca="false">IF(ISERROR(VLOOKUP(J469,$BG$2:$BH$3,2,FALSE())),"",VLOOKUP(J469,$BG$2:$BH$3,2,FALSE()))</f>
        <v>1</v>
      </c>
      <c r="Z469" s="67"/>
    </row>
    <row r="470" customFormat="false" ht="26.4" hidden="false" customHeight="false" outlineLevel="0" collapsed="false">
      <c r="A470" s="54" t="s">
        <v>1374</v>
      </c>
      <c r="B470" s="78" t="s">
        <v>139</v>
      </c>
      <c r="C470" s="54" t="s">
        <v>644</v>
      </c>
      <c r="D470" s="57" t="n">
        <v>1</v>
      </c>
      <c r="E470" s="56" t="n">
        <v>1326.8</v>
      </c>
      <c r="F470" s="57" t="n">
        <v>86.8</v>
      </c>
      <c r="G470" s="56" t="n">
        <v>1326.8</v>
      </c>
      <c r="H470" s="56" t="n">
        <v>86.8</v>
      </c>
      <c r="I470" s="58" t="n">
        <v>44340</v>
      </c>
      <c r="J470" s="54" t="s">
        <v>128</v>
      </c>
      <c r="K470" s="59" t="s">
        <v>129</v>
      </c>
      <c r="L470" s="60"/>
      <c r="M470" s="61"/>
      <c r="N470" s="61"/>
      <c r="O470" s="56" t="s">
        <v>645</v>
      </c>
      <c r="P470" s="56" t="s">
        <v>646</v>
      </c>
      <c r="Q470" s="60" t="s">
        <v>132</v>
      </c>
      <c r="R470" s="63"/>
      <c r="S470" s="64" t="str">
        <f aca="false">IF(ISBLANK(A470),"",CONCATENATE($BC$5,"-",MID($BC$3,3,2),"-M_",A470))</f>
        <v>PTUR-21-M_52021000001704</v>
      </c>
      <c r="T470" s="65" t="str">
        <f aca="false">IF(ISBLANK(B470),"",VLOOKUP(B470,$BI$2:$BJ$5,2,FALSE()))</f>
        <v>E</v>
      </c>
      <c r="U470" s="66" t="str">
        <f aca="false">IF(ISBLANK(Q470),"ES",Q470)</f>
        <v>ES</v>
      </c>
      <c r="V470" s="64" t="n">
        <f aca="false">IF(ISBLANK(K470),"2",VLOOKUP(K470,$BG$2:$BH$3,2,FALSE()))</f>
        <v>2</v>
      </c>
      <c r="W470" s="66" t="str">
        <f aca="false">IF(ISBLANK(R470),"Sin observaciones",R470)</f>
        <v>Sin observaciones</v>
      </c>
      <c r="X470" s="64" t="n">
        <f aca="false">IF(ISERROR(VLOOKUP(J470,$BG$2:$BH$3,2,FALSE())),"",VLOOKUP(J470,$BG$2:$BH$3,2,FALSE()))</f>
        <v>1</v>
      </c>
      <c r="Z470" s="67"/>
    </row>
    <row r="471" customFormat="false" ht="26.4" hidden="false" customHeight="false" outlineLevel="0" collapsed="false">
      <c r="A471" s="54" t="s">
        <v>1375</v>
      </c>
      <c r="B471" s="78" t="s">
        <v>139</v>
      </c>
      <c r="C471" s="54" t="s">
        <v>644</v>
      </c>
      <c r="D471" s="57" t="n">
        <v>1</v>
      </c>
      <c r="E471" s="56" t="n">
        <v>1326.8</v>
      </c>
      <c r="F471" s="57" t="n">
        <v>86.8</v>
      </c>
      <c r="G471" s="56" t="n">
        <v>1326.8</v>
      </c>
      <c r="H471" s="56" t="n">
        <v>86.8</v>
      </c>
      <c r="I471" s="58" t="n">
        <v>44369</v>
      </c>
      <c r="J471" s="54" t="s">
        <v>128</v>
      </c>
      <c r="K471" s="59" t="s">
        <v>129</v>
      </c>
      <c r="L471" s="60"/>
      <c r="M471" s="61"/>
      <c r="N471" s="61"/>
      <c r="O471" s="56" t="s">
        <v>645</v>
      </c>
      <c r="P471" s="56" t="s">
        <v>646</v>
      </c>
      <c r="Q471" s="60" t="s">
        <v>132</v>
      </c>
      <c r="R471" s="63"/>
      <c r="S471" s="64" t="str">
        <f aca="false">IF(ISBLANK(A471),"",CONCATENATE($BC$5,"-",MID($BC$3,3,2),"-M_",A471))</f>
        <v>PTUR-21-M_52021000002165</v>
      </c>
      <c r="T471" s="65" t="str">
        <f aca="false">IF(ISBLANK(B471),"",VLOOKUP(B471,$BI$2:$BJ$5,2,FALSE()))</f>
        <v>E</v>
      </c>
      <c r="U471" s="66" t="str">
        <f aca="false">IF(ISBLANK(Q471),"ES",Q471)</f>
        <v>ES</v>
      </c>
      <c r="V471" s="64" t="n">
        <f aca="false">IF(ISBLANK(K471),"2",VLOOKUP(K471,$BG$2:$BH$3,2,FALSE()))</f>
        <v>2</v>
      </c>
      <c r="W471" s="66" t="str">
        <f aca="false">IF(ISBLANK(R471),"Sin observaciones",R471)</f>
        <v>Sin observaciones</v>
      </c>
      <c r="X471" s="64" t="n">
        <f aca="false">IF(ISERROR(VLOOKUP(J471,$BG$2:$BH$3,2,FALSE())),"",VLOOKUP(J471,$BG$2:$BH$3,2,FALSE()))</f>
        <v>1</v>
      </c>
      <c r="Z471" s="67"/>
    </row>
    <row r="472" customFormat="false" ht="26.4" hidden="false" customHeight="false" outlineLevel="0" collapsed="false">
      <c r="A472" s="54" t="s">
        <v>1376</v>
      </c>
      <c r="B472" s="78" t="s">
        <v>139</v>
      </c>
      <c r="C472" s="54" t="s">
        <v>1377</v>
      </c>
      <c r="D472" s="57" t="n">
        <v>0.18</v>
      </c>
      <c r="E472" s="56" t="n">
        <v>301.23</v>
      </c>
      <c r="F472" s="57" t="n">
        <v>19.71</v>
      </c>
      <c r="G472" s="56" t="n">
        <v>301.23</v>
      </c>
      <c r="H472" s="56" t="n">
        <v>19.71</v>
      </c>
      <c r="I472" s="58" t="n">
        <v>44349</v>
      </c>
      <c r="J472" s="54" t="s">
        <v>128</v>
      </c>
      <c r="K472" s="59" t="s">
        <v>129</v>
      </c>
      <c r="L472" s="60"/>
      <c r="M472" s="61"/>
      <c r="N472" s="61"/>
      <c r="O472" s="56" t="s">
        <v>1378</v>
      </c>
      <c r="P472" s="56" t="s">
        <v>1379</v>
      </c>
      <c r="Q472" s="60" t="s">
        <v>132</v>
      </c>
      <c r="R472" s="63"/>
      <c r="S472" s="64" t="str">
        <f aca="false">IF(ISBLANK(A472),"",CONCATENATE($BC$5,"-",MID($BC$3,3,2),"-M_",A472))</f>
        <v>PTUR-21-M_52021000001847</v>
      </c>
      <c r="T472" s="65" t="str">
        <f aca="false">IF(ISBLANK(B472),"",VLOOKUP(B472,$BI$2:$BJ$5,2,FALSE()))</f>
        <v>E</v>
      </c>
      <c r="U472" s="66" t="str">
        <f aca="false">IF(ISBLANK(Q472),"ES",Q472)</f>
        <v>ES</v>
      </c>
      <c r="V472" s="64" t="n">
        <f aca="false">IF(ISBLANK(K472),"2",VLOOKUP(K472,$BG$2:$BH$3,2,FALSE()))</f>
        <v>2</v>
      </c>
      <c r="W472" s="66" t="str">
        <f aca="false">IF(ISBLANK(R472),"Sin observaciones",R472)</f>
        <v>Sin observaciones</v>
      </c>
      <c r="X472" s="64" t="n">
        <f aca="false">IF(ISERROR(VLOOKUP(J472,$BG$2:$BH$3,2,FALSE())),"",VLOOKUP(J472,$BG$2:$BH$3,2,FALSE()))</f>
        <v>1</v>
      </c>
      <c r="Z472" s="67"/>
    </row>
    <row r="473" customFormat="false" ht="26.4" hidden="false" customHeight="false" outlineLevel="0" collapsed="false">
      <c r="A473" s="54" t="s">
        <v>1380</v>
      </c>
      <c r="B473" s="78" t="s">
        <v>139</v>
      </c>
      <c r="C473" s="54" t="s">
        <v>1381</v>
      </c>
      <c r="D473" s="57" t="n">
        <v>0.21</v>
      </c>
      <c r="E473" s="56" t="n">
        <v>376.54</v>
      </c>
      <c r="F473" s="57" t="n">
        <v>24.63</v>
      </c>
      <c r="G473" s="56" t="n">
        <v>376.54</v>
      </c>
      <c r="H473" s="56" t="n">
        <v>24.63</v>
      </c>
      <c r="I473" s="58" t="n">
        <v>44349</v>
      </c>
      <c r="J473" s="54" t="s">
        <v>128</v>
      </c>
      <c r="K473" s="59" t="s">
        <v>129</v>
      </c>
      <c r="L473" s="60"/>
      <c r="M473" s="61"/>
      <c r="N473" s="61"/>
      <c r="O473" s="56" t="s">
        <v>1378</v>
      </c>
      <c r="P473" s="56" t="s">
        <v>1379</v>
      </c>
      <c r="Q473" s="60" t="s">
        <v>132</v>
      </c>
      <c r="R473" s="63"/>
      <c r="S473" s="64" t="str">
        <f aca="false">IF(ISBLANK(A473),"",CONCATENATE($BC$5,"-",MID($BC$3,3,2),"-M_",A473))</f>
        <v>PTUR-21-M_52021000001872</v>
      </c>
      <c r="T473" s="65" t="str">
        <f aca="false">IF(ISBLANK(B473),"",VLOOKUP(B473,$BI$2:$BJ$5,2,FALSE()))</f>
        <v>E</v>
      </c>
      <c r="U473" s="66" t="str">
        <f aca="false">IF(ISBLANK(Q473),"ES",Q473)</f>
        <v>ES</v>
      </c>
      <c r="V473" s="64" t="n">
        <f aca="false">IF(ISBLANK(K473),"2",VLOOKUP(K473,$BG$2:$BH$3,2,FALSE()))</f>
        <v>2</v>
      </c>
      <c r="W473" s="66" t="str">
        <f aca="false">IF(ISBLANK(R473),"Sin observaciones",R473)</f>
        <v>Sin observaciones</v>
      </c>
      <c r="X473" s="64" t="n">
        <f aca="false">IF(ISERROR(VLOOKUP(J473,$BG$2:$BH$3,2,FALSE())),"",VLOOKUP(J473,$BG$2:$BH$3,2,FALSE()))</f>
        <v>1</v>
      </c>
      <c r="Z473" s="67"/>
    </row>
    <row r="474" customFormat="false" ht="105.6" hidden="false" customHeight="false" outlineLevel="0" collapsed="false">
      <c r="A474" s="54" t="s">
        <v>1382</v>
      </c>
      <c r="B474" s="78" t="s">
        <v>139</v>
      </c>
      <c r="C474" s="54" t="s">
        <v>1383</v>
      </c>
      <c r="D474" s="57" t="n">
        <v>0.03</v>
      </c>
      <c r="E474" s="56" t="n">
        <v>9276.9</v>
      </c>
      <c r="F474" s="57" t="n">
        <v>606.9</v>
      </c>
      <c r="G474" s="56" t="n">
        <v>9276.9</v>
      </c>
      <c r="H474" s="56" t="n">
        <v>606.9</v>
      </c>
      <c r="I474" s="58" t="n">
        <v>44340</v>
      </c>
      <c r="J474" s="54" t="s">
        <v>128</v>
      </c>
      <c r="K474" s="59" t="s">
        <v>129</v>
      </c>
      <c r="L474" s="60"/>
      <c r="M474" s="61"/>
      <c r="N474" s="61"/>
      <c r="O474" s="56" t="s">
        <v>1384</v>
      </c>
      <c r="P474" s="56" t="s">
        <v>1385</v>
      </c>
      <c r="Q474" s="60" t="s">
        <v>132</v>
      </c>
      <c r="R474" s="63"/>
      <c r="S474" s="64" t="str">
        <f aca="false">IF(ISBLANK(A474),"",CONCATENATE($BC$5,"-",MID($BC$3,3,2),"-M_",A474))</f>
        <v>PTUR-21-M_52021000001657</v>
      </c>
      <c r="T474" s="65" t="str">
        <f aca="false">IF(ISBLANK(B474),"",VLOOKUP(B474,$BI$2:$BJ$5,2,FALSE()))</f>
        <v>E</v>
      </c>
      <c r="U474" s="66" t="str">
        <f aca="false">IF(ISBLANK(Q474),"ES",Q474)</f>
        <v>ES</v>
      </c>
      <c r="V474" s="64" t="n">
        <f aca="false">IF(ISBLANK(K474),"2",VLOOKUP(K474,$BG$2:$BH$3,2,FALSE()))</f>
        <v>2</v>
      </c>
      <c r="W474" s="66" t="str">
        <f aca="false">IF(ISBLANK(R474),"Sin observaciones",R474)</f>
        <v>Sin observaciones</v>
      </c>
      <c r="X474" s="64" t="n">
        <f aca="false">IF(ISERROR(VLOOKUP(J474,$BG$2:$BH$3,2,FALSE())),"",VLOOKUP(J474,$BG$2:$BH$3,2,FALSE()))</f>
        <v>1</v>
      </c>
      <c r="Z474" s="67"/>
    </row>
    <row r="475" customFormat="false" ht="17.4" hidden="false" customHeight="false" outlineLevel="0" collapsed="false">
      <c r="A475" s="54" t="s">
        <v>1386</v>
      </c>
      <c r="B475" s="78" t="s">
        <v>793</v>
      </c>
      <c r="C475" s="54" t="s">
        <v>1387</v>
      </c>
      <c r="D475" s="57" t="n">
        <v>0.03</v>
      </c>
      <c r="E475" s="56" t="n">
        <v>1050</v>
      </c>
      <c r="F475" s="57" t="n">
        <v>0</v>
      </c>
      <c r="G475" s="56" t="n">
        <v>1050</v>
      </c>
      <c r="H475" s="56" t="n">
        <v>0</v>
      </c>
      <c r="I475" s="58" t="n">
        <v>44372</v>
      </c>
      <c r="J475" s="54" t="s">
        <v>128</v>
      </c>
      <c r="K475" s="59" t="s">
        <v>129</v>
      </c>
      <c r="L475" s="60"/>
      <c r="M475" s="61"/>
      <c r="N475" s="61"/>
      <c r="O475" s="56" t="s">
        <v>1388</v>
      </c>
      <c r="P475" s="56" t="s">
        <v>1389</v>
      </c>
      <c r="Q475" s="60" t="s">
        <v>132</v>
      </c>
      <c r="R475" s="63"/>
      <c r="S475" s="64" t="str">
        <f aca="false">IF(ISBLANK(A475),"",CONCATENATE($BC$5,"-",MID($BC$3,3,2),"-M_",A475))</f>
        <v>PTUR-21-M_52021000002313</v>
      </c>
      <c r="T475" s="65" t="str">
        <f aca="false">IF(ISBLANK(B475),"",VLOOKUP(B475,$BI$2:$BJ$5,2,FALSE()))</f>
        <v>C</v>
      </c>
      <c r="U475" s="66" t="str">
        <f aca="false">IF(ISBLANK(Q475),"ES",Q475)</f>
        <v>ES</v>
      </c>
      <c r="V475" s="64" t="n">
        <f aca="false">IF(ISBLANK(K475),"2",VLOOKUP(K475,$BG$2:$BH$3,2,FALSE()))</f>
        <v>2</v>
      </c>
      <c r="W475" s="66" t="str">
        <f aca="false">IF(ISBLANK(R475),"Sin observaciones",R475)</f>
        <v>Sin observaciones</v>
      </c>
      <c r="X475" s="64" t="n">
        <f aca="false">IF(ISERROR(VLOOKUP(J475,$BG$2:$BH$3,2,FALSE())),"",VLOOKUP(J475,$BG$2:$BH$3,2,FALSE()))</f>
        <v>1</v>
      </c>
      <c r="Z475" s="67"/>
    </row>
    <row r="476" customFormat="false" ht="118.8" hidden="false" customHeight="false" outlineLevel="0" collapsed="false">
      <c r="A476" s="54" t="s">
        <v>1390</v>
      </c>
      <c r="B476" s="78" t="s">
        <v>139</v>
      </c>
      <c r="C476" s="54" t="s">
        <v>650</v>
      </c>
      <c r="D476" s="57" t="n">
        <v>0.21</v>
      </c>
      <c r="E476" s="56" t="n">
        <v>535</v>
      </c>
      <c r="F476" s="57" t="n">
        <v>35</v>
      </c>
      <c r="G476" s="56" t="n">
        <v>535</v>
      </c>
      <c r="H476" s="56" t="n">
        <v>35</v>
      </c>
      <c r="I476" s="58" t="n">
        <v>44312</v>
      </c>
      <c r="J476" s="54" t="s">
        <v>128</v>
      </c>
      <c r="K476" s="59" t="s">
        <v>129</v>
      </c>
      <c r="L476" s="60"/>
      <c r="M476" s="61"/>
      <c r="N476" s="61"/>
      <c r="O476" s="56" t="s">
        <v>651</v>
      </c>
      <c r="P476" s="56" t="s">
        <v>652</v>
      </c>
      <c r="Q476" s="60" t="s">
        <v>132</v>
      </c>
      <c r="R476" s="63"/>
      <c r="S476" s="64" t="str">
        <f aca="false">IF(ISBLANK(A476),"",CONCATENATE($BC$5,"-",MID($BC$3,3,2),"-M_",A476))</f>
        <v>PTUR-21-M_52021000001261</v>
      </c>
      <c r="T476" s="65" t="str">
        <f aca="false">IF(ISBLANK(B476),"",VLOOKUP(B476,$BI$2:$BJ$5,2,FALSE()))</f>
        <v>E</v>
      </c>
      <c r="U476" s="66" t="str">
        <f aca="false">IF(ISBLANK(Q476),"ES",Q476)</f>
        <v>ES</v>
      </c>
      <c r="V476" s="64" t="n">
        <f aca="false">IF(ISBLANK(K476),"2",VLOOKUP(K476,$BG$2:$BH$3,2,FALSE()))</f>
        <v>2</v>
      </c>
      <c r="W476" s="66" t="str">
        <f aca="false">IF(ISBLANK(R476),"Sin observaciones",R476)</f>
        <v>Sin observaciones</v>
      </c>
      <c r="X476" s="64" t="n">
        <f aca="false">IF(ISERROR(VLOOKUP(J476,$BG$2:$BH$3,2,FALSE())),"",VLOOKUP(J476,$BG$2:$BH$3,2,FALSE()))</f>
        <v>1</v>
      </c>
      <c r="Z476" s="67"/>
    </row>
    <row r="477" customFormat="false" ht="290.4" hidden="false" customHeight="false" outlineLevel="0" collapsed="false">
      <c r="A477" s="54" t="s">
        <v>1391</v>
      </c>
      <c r="B477" s="78" t="s">
        <v>1093</v>
      </c>
      <c r="C477" s="54" t="s">
        <v>1392</v>
      </c>
      <c r="D477" s="57" t="n">
        <v>0.05</v>
      </c>
      <c r="E477" s="56" t="n">
        <v>535</v>
      </c>
      <c r="F477" s="57" t="n">
        <v>35</v>
      </c>
      <c r="G477" s="56" t="n">
        <v>535</v>
      </c>
      <c r="H477" s="56" t="n">
        <v>35</v>
      </c>
      <c r="I477" s="58" t="n">
        <v>44369</v>
      </c>
      <c r="J477" s="54" t="s">
        <v>128</v>
      </c>
      <c r="K477" s="59" t="s">
        <v>129</v>
      </c>
      <c r="L477" s="60"/>
      <c r="M477" s="61"/>
      <c r="N477" s="61"/>
      <c r="O477" s="56" t="s">
        <v>651</v>
      </c>
      <c r="P477" s="56" t="s">
        <v>652</v>
      </c>
      <c r="Q477" s="60" t="s">
        <v>132</v>
      </c>
      <c r="R477" s="63"/>
      <c r="S477" s="64" t="str">
        <f aca="false">IF(ISBLANK(A477),"",CONCATENATE($BC$5,"-",MID($BC$3,3,2),"-M_",A477))</f>
        <v>PTUR-21-M_52021000002160</v>
      </c>
      <c r="T477" s="65" t="str">
        <f aca="false">IF(ISBLANK(B477),"",VLOOKUP(B477,$BI$2:$BJ$5,2,FALSE()))</f>
        <v>E</v>
      </c>
      <c r="U477" s="66" t="str">
        <f aca="false">IF(ISBLANK(Q477),"ES",Q477)</f>
        <v>ES</v>
      </c>
      <c r="V477" s="64" t="n">
        <f aca="false">IF(ISBLANK(K477),"2",VLOOKUP(K477,$BG$2:$BH$3,2,FALSE()))</f>
        <v>2</v>
      </c>
      <c r="W477" s="66" t="str">
        <f aca="false">IF(ISBLANK(R477),"Sin observaciones",R477)</f>
        <v>Sin observaciones</v>
      </c>
      <c r="X477" s="64" t="n">
        <f aca="false">IF(ISERROR(VLOOKUP(J477,$BG$2:$BH$3,2,FALSE())),"",VLOOKUP(J477,$BG$2:$BH$3,2,FALSE()))</f>
        <v>1</v>
      </c>
      <c r="Z477" s="67"/>
    </row>
    <row r="478" customFormat="false" ht="26.4" hidden="false" customHeight="false" outlineLevel="0" collapsed="false">
      <c r="A478" s="54" t="s">
        <v>1393</v>
      </c>
      <c r="B478" s="78" t="s">
        <v>139</v>
      </c>
      <c r="C478" s="54" t="s">
        <v>1394</v>
      </c>
      <c r="D478" s="57" t="n">
        <v>0.03</v>
      </c>
      <c r="E478" s="56" t="n">
        <v>2487.75</v>
      </c>
      <c r="F478" s="57" t="n">
        <v>162.75</v>
      </c>
      <c r="G478" s="56" t="n">
        <v>2487.75</v>
      </c>
      <c r="H478" s="56" t="n">
        <v>162.75</v>
      </c>
      <c r="I478" s="58" t="n">
        <v>44340</v>
      </c>
      <c r="J478" s="54" t="s">
        <v>128</v>
      </c>
      <c r="K478" s="59" t="s">
        <v>129</v>
      </c>
      <c r="L478" s="60"/>
      <c r="M478" s="61"/>
      <c r="N478" s="61"/>
      <c r="O478" s="56" t="s">
        <v>655</v>
      </c>
      <c r="P478" s="56" t="s">
        <v>656</v>
      </c>
      <c r="Q478" s="60" t="s">
        <v>132</v>
      </c>
      <c r="R478" s="63"/>
      <c r="S478" s="64" t="str">
        <f aca="false">IF(ISBLANK(A478),"",CONCATENATE($BC$5,"-",MID($BC$3,3,2),"-M_",A478))</f>
        <v>PTUR-21-M_52021000001636</v>
      </c>
      <c r="T478" s="65" t="str">
        <f aca="false">IF(ISBLANK(B478),"",VLOOKUP(B478,$BI$2:$BJ$5,2,FALSE()))</f>
        <v>E</v>
      </c>
      <c r="U478" s="66" t="str">
        <f aca="false">IF(ISBLANK(Q478),"ES",Q478)</f>
        <v>ES</v>
      </c>
      <c r="V478" s="64" t="n">
        <f aca="false">IF(ISBLANK(K478),"2",VLOOKUP(K478,$BG$2:$BH$3,2,FALSE()))</f>
        <v>2</v>
      </c>
      <c r="W478" s="66" t="str">
        <f aca="false">IF(ISBLANK(R478),"Sin observaciones",R478)</f>
        <v>Sin observaciones</v>
      </c>
      <c r="X478" s="64" t="n">
        <f aca="false">IF(ISERROR(VLOOKUP(J478,$BG$2:$BH$3,2,FALSE())),"",VLOOKUP(J478,$BG$2:$BH$3,2,FALSE()))</f>
        <v>1</v>
      </c>
      <c r="Z478" s="67"/>
    </row>
    <row r="479" customFormat="false" ht="26.4" hidden="false" customHeight="false" outlineLevel="0" collapsed="false">
      <c r="A479" s="54" t="s">
        <v>1395</v>
      </c>
      <c r="B479" s="78" t="s">
        <v>139</v>
      </c>
      <c r="C479" s="54" t="s">
        <v>1396</v>
      </c>
      <c r="D479" s="57" t="n">
        <v>0.03</v>
      </c>
      <c r="E479" s="56" t="n">
        <v>2487.75</v>
      </c>
      <c r="F479" s="57" t="n">
        <v>162.75</v>
      </c>
      <c r="G479" s="56" t="n">
        <v>2487.75</v>
      </c>
      <c r="H479" s="56" t="n">
        <v>162.75</v>
      </c>
      <c r="I479" s="58" t="n">
        <v>44340</v>
      </c>
      <c r="J479" s="54" t="s">
        <v>128</v>
      </c>
      <c r="K479" s="59" t="s">
        <v>129</v>
      </c>
      <c r="L479" s="60"/>
      <c r="M479" s="61"/>
      <c r="N479" s="61"/>
      <c r="O479" s="56" t="s">
        <v>655</v>
      </c>
      <c r="P479" s="56" t="s">
        <v>656</v>
      </c>
      <c r="Q479" s="60" t="s">
        <v>132</v>
      </c>
      <c r="R479" s="63"/>
      <c r="S479" s="64" t="str">
        <f aca="false">IF(ISBLANK(A479),"",CONCATENATE($BC$5,"-",MID($BC$3,3,2),"-M_",A479))</f>
        <v>PTUR-21-M_52021000001691</v>
      </c>
      <c r="T479" s="65" t="str">
        <f aca="false">IF(ISBLANK(B479),"",VLOOKUP(B479,$BI$2:$BJ$5,2,FALSE()))</f>
        <v>E</v>
      </c>
      <c r="U479" s="66" t="str">
        <f aca="false">IF(ISBLANK(Q479),"ES",Q479)</f>
        <v>ES</v>
      </c>
      <c r="V479" s="64" t="n">
        <f aca="false">IF(ISBLANK(K479),"2",VLOOKUP(K479,$BG$2:$BH$3,2,FALSE()))</f>
        <v>2</v>
      </c>
      <c r="W479" s="66" t="str">
        <f aca="false">IF(ISBLANK(R479),"Sin observaciones",R479)</f>
        <v>Sin observaciones</v>
      </c>
      <c r="X479" s="64" t="n">
        <f aca="false">IF(ISERROR(VLOOKUP(J479,$BG$2:$BH$3,2,FALSE())),"",VLOOKUP(J479,$BG$2:$BH$3,2,FALSE()))</f>
        <v>1</v>
      </c>
      <c r="Z479" s="67"/>
    </row>
    <row r="480" customFormat="false" ht="39.6" hidden="false" customHeight="false" outlineLevel="0" collapsed="false">
      <c r="A480" s="54" t="s">
        <v>1397</v>
      </c>
      <c r="B480" s="78" t="s">
        <v>139</v>
      </c>
      <c r="C480" s="54" t="s">
        <v>658</v>
      </c>
      <c r="D480" s="57" t="n">
        <v>0.03</v>
      </c>
      <c r="E480" s="56" t="n">
        <v>12840</v>
      </c>
      <c r="F480" s="57" t="n">
        <v>840</v>
      </c>
      <c r="G480" s="56" t="n">
        <v>12840</v>
      </c>
      <c r="H480" s="56" t="n">
        <v>840</v>
      </c>
      <c r="I480" s="58" t="n">
        <v>44307</v>
      </c>
      <c r="J480" s="54" t="s">
        <v>128</v>
      </c>
      <c r="K480" s="59" t="s">
        <v>129</v>
      </c>
      <c r="L480" s="60"/>
      <c r="M480" s="61"/>
      <c r="N480" s="61"/>
      <c r="O480" s="56" t="s">
        <v>659</v>
      </c>
      <c r="P480" s="56" t="s">
        <v>660</v>
      </c>
      <c r="Q480" s="60" t="s">
        <v>132</v>
      </c>
      <c r="R480" s="63"/>
      <c r="S480" s="64" t="str">
        <f aca="false">IF(ISBLANK(A480),"",CONCATENATE($BC$5,"-",MID($BC$3,3,2),"-M_",A480))</f>
        <v>PTUR-21-M_52021000001201</v>
      </c>
      <c r="T480" s="65" t="str">
        <f aca="false">IF(ISBLANK(B480),"",VLOOKUP(B480,$BI$2:$BJ$5,2,FALSE()))</f>
        <v>E</v>
      </c>
      <c r="U480" s="66" t="str">
        <f aca="false">IF(ISBLANK(Q480),"ES",Q480)</f>
        <v>ES</v>
      </c>
      <c r="V480" s="64" t="n">
        <f aca="false">IF(ISBLANK(K480),"2",VLOOKUP(K480,$BG$2:$BH$3,2,FALSE()))</f>
        <v>2</v>
      </c>
      <c r="W480" s="66" t="str">
        <f aca="false">IF(ISBLANK(R480),"Sin observaciones",R480)</f>
        <v>Sin observaciones</v>
      </c>
      <c r="X480" s="64" t="n">
        <f aca="false">IF(ISERROR(VLOOKUP(J480,$BG$2:$BH$3,2,FALSE())),"",VLOOKUP(J480,$BG$2:$BH$3,2,FALSE()))</f>
        <v>1</v>
      </c>
      <c r="Z480" s="67"/>
    </row>
    <row r="481" customFormat="false" ht="26.4" hidden="false" customHeight="false" outlineLevel="0" collapsed="false">
      <c r="A481" s="54" t="s">
        <v>1398</v>
      </c>
      <c r="B481" s="78" t="s">
        <v>139</v>
      </c>
      <c r="C481" s="54" t="s">
        <v>1399</v>
      </c>
      <c r="D481" s="57" t="n">
        <v>0.03</v>
      </c>
      <c r="E481" s="56" t="n">
        <v>615.25</v>
      </c>
      <c r="F481" s="57" t="n">
        <v>40.25</v>
      </c>
      <c r="G481" s="56" t="n">
        <v>615.25</v>
      </c>
      <c r="H481" s="56" t="n">
        <v>40.25</v>
      </c>
      <c r="I481" s="58" t="n">
        <v>44340</v>
      </c>
      <c r="J481" s="54" t="s">
        <v>128</v>
      </c>
      <c r="K481" s="59" t="s">
        <v>129</v>
      </c>
      <c r="L481" s="60"/>
      <c r="M481" s="61"/>
      <c r="N481" s="61"/>
      <c r="O481" s="56" t="s">
        <v>663</v>
      </c>
      <c r="P481" s="56" t="s">
        <v>664</v>
      </c>
      <c r="Q481" s="60" t="s">
        <v>132</v>
      </c>
      <c r="R481" s="63"/>
      <c r="S481" s="64" t="str">
        <f aca="false">IF(ISBLANK(A481),"",CONCATENATE($BC$5,"-",MID($BC$3,3,2),"-M_",A481))</f>
        <v>PTUR-21-M_52021000001705</v>
      </c>
      <c r="T481" s="65" t="str">
        <f aca="false">IF(ISBLANK(B481),"",VLOOKUP(B481,$BI$2:$BJ$5,2,FALSE()))</f>
        <v>E</v>
      </c>
      <c r="U481" s="66" t="str">
        <f aca="false">IF(ISBLANK(Q481),"ES",Q481)</f>
        <v>ES</v>
      </c>
      <c r="V481" s="64" t="n">
        <f aca="false">IF(ISBLANK(K481),"2",VLOOKUP(K481,$BG$2:$BH$3,2,FALSE()))</f>
        <v>2</v>
      </c>
      <c r="W481" s="66" t="str">
        <f aca="false">IF(ISBLANK(R481),"Sin observaciones",R481)</f>
        <v>Sin observaciones</v>
      </c>
      <c r="X481" s="64" t="n">
        <f aca="false">IF(ISERROR(VLOOKUP(J481,$BG$2:$BH$3,2,FALSE())),"",VLOOKUP(J481,$BG$2:$BH$3,2,FALSE()))</f>
        <v>1</v>
      </c>
      <c r="Z481" s="67"/>
    </row>
    <row r="482" customFormat="false" ht="26.4" hidden="false" customHeight="false" outlineLevel="0" collapsed="false">
      <c r="A482" s="54" t="s">
        <v>1400</v>
      </c>
      <c r="B482" s="78" t="s">
        <v>139</v>
      </c>
      <c r="C482" s="54" t="s">
        <v>1401</v>
      </c>
      <c r="D482" s="57" t="n">
        <v>0.03</v>
      </c>
      <c r="E482" s="56" t="n">
        <v>160.5</v>
      </c>
      <c r="F482" s="57" t="n">
        <v>10.5</v>
      </c>
      <c r="G482" s="56" t="n">
        <v>160.5</v>
      </c>
      <c r="H482" s="56" t="n">
        <v>10.5</v>
      </c>
      <c r="I482" s="58" t="n">
        <v>44362</v>
      </c>
      <c r="J482" s="54" t="s">
        <v>128</v>
      </c>
      <c r="K482" s="59" t="s">
        <v>129</v>
      </c>
      <c r="L482" s="60"/>
      <c r="M482" s="61"/>
      <c r="N482" s="61"/>
      <c r="O482" s="56" t="s">
        <v>663</v>
      </c>
      <c r="P482" s="56" t="s">
        <v>664</v>
      </c>
      <c r="Q482" s="60" t="s">
        <v>132</v>
      </c>
      <c r="R482" s="63"/>
      <c r="S482" s="64" t="str">
        <f aca="false">IF(ISBLANK(A482),"",CONCATENATE($BC$5,"-",MID($BC$3,3,2),"-M_",A482))</f>
        <v>PTUR-21-M_52021000001977</v>
      </c>
      <c r="T482" s="65" t="str">
        <f aca="false">IF(ISBLANK(B482),"",VLOOKUP(B482,$BI$2:$BJ$5,2,FALSE()))</f>
        <v>E</v>
      </c>
      <c r="U482" s="66" t="str">
        <f aca="false">IF(ISBLANK(Q482),"ES",Q482)</f>
        <v>ES</v>
      </c>
      <c r="V482" s="64" t="n">
        <f aca="false">IF(ISBLANK(K482),"2",VLOOKUP(K482,$BG$2:$BH$3,2,FALSE()))</f>
        <v>2</v>
      </c>
      <c r="W482" s="66" t="str">
        <f aca="false">IF(ISBLANK(R482),"Sin observaciones",R482)</f>
        <v>Sin observaciones</v>
      </c>
      <c r="X482" s="64" t="n">
        <f aca="false">IF(ISERROR(VLOOKUP(J482,$BG$2:$BH$3,2,FALSE())),"",VLOOKUP(J482,$BG$2:$BH$3,2,FALSE()))</f>
        <v>1</v>
      </c>
      <c r="Z482" s="67"/>
    </row>
    <row r="483" customFormat="false" ht="26.4" hidden="false" customHeight="false" outlineLevel="0" collapsed="false">
      <c r="A483" s="54" t="s">
        <v>1402</v>
      </c>
      <c r="B483" s="78" t="s">
        <v>139</v>
      </c>
      <c r="C483" s="54" t="s">
        <v>1403</v>
      </c>
      <c r="D483" s="57" t="n">
        <v>0.03</v>
      </c>
      <c r="E483" s="56" t="n">
        <v>1177</v>
      </c>
      <c r="F483" s="57" t="n">
        <v>77</v>
      </c>
      <c r="G483" s="56" t="n">
        <v>1177</v>
      </c>
      <c r="H483" s="56" t="n">
        <v>77</v>
      </c>
      <c r="I483" s="58" t="n">
        <v>44316</v>
      </c>
      <c r="J483" s="54" t="s">
        <v>128</v>
      </c>
      <c r="K483" s="59" t="s">
        <v>129</v>
      </c>
      <c r="L483" s="60"/>
      <c r="M483" s="61"/>
      <c r="N483" s="61"/>
      <c r="O483" s="56" t="s">
        <v>1404</v>
      </c>
      <c r="P483" s="56" t="s">
        <v>1405</v>
      </c>
      <c r="Q483" s="60" t="s">
        <v>132</v>
      </c>
      <c r="R483" s="63"/>
      <c r="S483" s="64" t="str">
        <f aca="false">IF(ISBLANK(A483),"",CONCATENATE($BC$5,"-",MID($BC$3,3,2),"-M_",A483))</f>
        <v>PTUR-21-M_52021000001409</v>
      </c>
      <c r="T483" s="65" t="str">
        <f aca="false">IF(ISBLANK(B483),"",VLOOKUP(B483,$BI$2:$BJ$5,2,FALSE()))</f>
        <v>E</v>
      </c>
      <c r="U483" s="66" t="str">
        <f aca="false">IF(ISBLANK(Q483),"ES",Q483)</f>
        <v>ES</v>
      </c>
      <c r="V483" s="64" t="n">
        <f aca="false">IF(ISBLANK(K483),"2",VLOOKUP(K483,$BG$2:$BH$3,2,FALSE()))</f>
        <v>2</v>
      </c>
      <c r="W483" s="66" t="str">
        <f aca="false">IF(ISBLANK(R483),"Sin observaciones",R483)</f>
        <v>Sin observaciones</v>
      </c>
      <c r="X483" s="64" t="n">
        <f aca="false">IF(ISERROR(VLOOKUP(J483,$BG$2:$BH$3,2,FALSE())),"",VLOOKUP(J483,$BG$2:$BH$3,2,FALSE()))</f>
        <v>1</v>
      </c>
      <c r="Z483" s="67"/>
    </row>
    <row r="484" customFormat="false" ht="79.2" hidden="false" customHeight="false" outlineLevel="0" collapsed="false">
      <c r="A484" s="54" t="s">
        <v>1406</v>
      </c>
      <c r="B484" s="78" t="s">
        <v>139</v>
      </c>
      <c r="C484" s="54" t="s">
        <v>1407</v>
      </c>
      <c r="D484" s="57" t="n">
        <v>0.03</v>
      </c>
      <c r="E484" s="56" t="n">
        <v>1177</v>
      </c>
      <c r="F484" s="57" t="n">
        <v>77</v>
      </c>
      <c r="G484" s="56" t="n">
        <v>1177</v>
      </c>
      <c r="H484" s="56" t="n">
        <v>77</v>
      </c>
      <c r="I484" s="58" t="n">
        <v>44372</v>
      </c>
      <c r="J484" s="54" t="s">
        <v>128</v>
      </c>
      <c r="K484" s="59" t="s">
        <v>129</v>
      </c>
      <c r="L484" s="60"/>
      <c r="M484" s="61"/>
      <c r="N484" s="61"/>
      <c r="O484" s="56" t="s">
        <v>1404</v>
      </c>
      <c r="P484" s="56" t="s">
        <v>1405</v>
      </c>
      <c r="Q484" s="60" t="s">
        <v>132</v>
      </c>
      <c r="R484" s="63"/>
      <c r="S484" s="64" t="str">
        <f aca="false">IF(ISBLANK(A484),"",CONCATENATE($BC$5,"-",MID($BC$3,3,2),"-M_",A484))</f>
        <v>PTUR-21-M_52021000002305</v>
      </c>
      <c r="T484" s="65" t="str">
        <f aca="false">IF(ISBLANK(B484),"",VLOOKUP(B484,$BI$2:$BJ$5,2,FALSE()))</f>
        <v>E</v>
      </c>
      <c r="U484" s="66" t="str">
        <f aca="false">IF(ISBLANK(Q484),"ES",Q484)</f>
        <v>ES</v>
      </c>
      <c r="V484" s="64" t="n">
        <f aca="false">IF(ISBLANK(K484),"2",VLOOKUP(K484,$BG$2:$BH$3,2,FALSE()))</f>
        <v>2</v>
      </c>
      <c r="W484" s="66" t="str">
        <f aca="false">IF(ISBLANK(R484),"Sin observaciones",R484)</f>
        <v>Sin observaciones</v>
      </c>
      <c r="X484" s="64" t="n">
        <f aca="false">IF(ISERROR(VLOOKUP(J484,$BG$2:$BH$3,2,FALSE())),"",VLOOKUP(J484,$BG$2:$BH$3,2,FALSE()))</f>
        <v>1</v>
      </c>
      <c r="Z484" s="67"/>
    </row>
    <row r="485" customFormat="false" ht="52.8" hidden="false" customHeight="false" outlineLevel="0" collapsed="false">
      <c r="A485" s="54" t="s">
        <v>1408</v>
      </c>
      <c r="B485" s="78" t="s">
        <v>139</v>
      </c>
      <c r="C485" s="54" t="s">
        <v>1409</v>
      </c>
      <c r="D485" s="57" t="n">
        <v>0.03</v>
      </c>
      <c r="E485" s="56" t="n">
        <v>82.15</v>
      </c>
      <c r="F485" s="57" t="n">
        <v>5.37</v>
      </c>
      <c r="G485" s="56" t="n">
        <v>82.15</v>
      </c>
      <c r="H485" s="56" t="n">
        <v>5.37</v>
      </c>
      <c r="I485" s="58" t="n">
        <v>44340</v>
      </c>
      <c r="J485" s="54" t="s">
        <v>128</v>
      </c>
      <c r="K485" s="59" t="s">
        <v>129</v>
      </c>
      <c r="L485" s="60"/>
      <c r="M485" s="61"/>
      <c r="N485" s="61"/>
      <c r="O485" s="56" t="s">
        <v>1410</v>
      </c>
      <c r="P485" s="56" t="s">
        <v>1411</v>
      </c>
      <c r="Q485" s="60" t="s">
        <v>132</v>
      </c>
      <c r="R485" s="63"/>
      <c r="S485" s="64" t="str">
        <f aca="false">IF(ISBLANK(A485),"",CONCATENATE($BC$5,"-",MID($BC$3,3,2),"-M_",A485))</f>
        <v>PTUR-21-M_52021000001658</v>
      </c>
      <c r="T485" s="65" t="str">
        <f aca="false">IF(ISBLANK(B485),"",VLOOKUP(B485,$BI$2:$BJ$5,2,FALSE()))</f>
        <v>E</v>
      </c>
      <c r="U485" s="66" t="str">
        <f aca="false">IF(ISBLANK(Q485),"ES",Q485)</f>
        <v>ES</v>
      </c>
      <c r="V485" s="64" t="n">
        <f aca="false">IF(ISBLANK(K485),"2",VLOOKUP(K485,$BG$2:$BH$3,2,FALSE()))</f>
        <v>2</v>
      </c>
      <c r="W485" s="66" t="str">
        <f aca="false">IF(ISBLANK(R485),"Sin observaciones",R485)</f>
        <v>Sin observaciones</v>
      </c>
      <c r="X485" s="64" t="n">
        <f aca="false">IF(ISERROR(VLOOKUP(J485,$BG$2:$BH$3,2,FALSE())),"",VLOOKUP(J485,$BG$2:$BH$3,2,FALSE()))</f>
        <v>1</v>
      </c>
      <c r="Z485" s="67"/>
    </row>
    <row r="486" customFormat="false" ht="26.4" hidden="false" customHeight="false" outlineLevel="0" collapsed="false">
      <c r="A486" s="54" t="s">
        <v>1412</v>
      </c>
      <c r="B486" s="78" t="s">
        <v>139</v>
      </c>
      <c r="C486" s="54" t="s">
        <v>1413</v>
      </c>
      <c r="D486" s="57" t="n">
        <v>0.03</v>
      </c>
      <c r="E486" s="56" t="n">
        <v>481.5</v>
      </c>
      <c r="F486" s="57" t="n">
        <v>31.5</v>
      </c>
      <c r="G486" s="56" t="n">
        <v>481.5</v>
      </c>
      <c r="H486" s="56" t="n">
        <v>31.5</v>
      </c>
      <c r="I486" s="58" t="n">
        <v>44344</v>
      </c>
      <c r="J486" s="54" t="s">
        <v>128</v>
      </c>
      <c r="K486" s="59" t="s">
        <v>129</v>
      </c>
      <c r="L486" s="60"/>
      <c r="M486" s="61"/>
      <c r="N486" s="61"/>
      <c r="O486" s="56" t="s">
        <v>673</v>
      </c>
      <c r="P486" s="56" t="s">
        <v>674</v>
      </c>
      <c r="Q486" s="60" t="s">
        <v>132</v>
      </c>
      <c r="R486" s="63"/>
      <c r="S486" s="64" t="str">
        <f aca="false">IF(ISBLANK(A486),"",CONCATENATE($BC$5,"-",MID($BC$3,3,2),"-M_",A486))</f>
        <v>PTUR-21-M_52021000001802</v>
      </c>
      <c r="T486" s="65" t="str">
        <f aca="false">IF(ISBLANK(B486),"",VLOOKUP(B486,$BI$2:$BJ$5,2,FALSE()))</f>
        <v>E</v>
      </c>
      <c r="U486" s="66" t="str">
        <f aca="false">IF(ISBLANK(Q486),"ES",Q486)</f>
        <v>ES</v>
      </c>
      <c r="V486" s="64" t="n">
        <f aca="false">IF(ISBLANK(K486),"2",VLOOKUP(K486,$BG$2:$BH$3,2,FALSE()))</f>
        <v>2</v>
      </c>
      <c r="W486" s="66" t="str">
        <f aca="false">IF(ISBLANK(R486),"Sin observaciones",R486)</f>
        <v>Sin observaciones</v>
      </c>
      <c r="X486" s="64" t="n">
        <f aca="false">IF(ISERROR(VLOOKUP(J486,$BG$2:$BH$3,2,FALSE())),"",VLOOKUP(J486,$BG$2:$BH$3,2,FALSE()))</f>
        <v>1</v>
      </c>
      <c r="Z486" s="67"/>
    </row>
    <row r="487" customFormat="false" ht="52.8" hidden="false" customHeight="false" outlineLevel="0" collapsed="false">
      <c r="A487" s="54" t="s">
        <v>1414</v>
      </c>
      <c r="B487" s="78" t="s">
        <v>139</v>
      </c>
      <c r="C487" s="54" t="s">
        <v>1415</v>
      </c>
      <c r="D487" s="57" t="n">
        <v>0.15</v>
      </c>
      <c r="E487" s="56" t="n">
        <v>11520</v>
      </c>
      <c r="F487" s="57" t="n">
        <v>0</v>
      </c>
      <c r="G487" s="56" t="n">
        <v>11520</v>
      </c>
      <c r="H487" s="56" t="n">
        <v>0</v>
      </c>
      <c r="I487" s="58" t="n">
        <v>44369</v>
      </c>
      <c r="J487" s="54" t="s">
        <v>128</v>
      </c>
      <c r="K487" s="59" t="s">
        <v>129</v>
      </c>
      <c r="L487" s="60"/>
      <c r="M487" s="61"/>
      <c r="N487" s="61"/>
      <c r="O487" s="56" t="s">
        <v>1416</v>
      </c>
      <c r="P487" s="56" t="s">
        <v>1417</v>
      </c>
      <c r="Q487" s="60" t="s">
        <v>132</v>
      </c>
      <c r="R487" s="63"/>
      <c r="S487" s="64" t="str">
        <f aca="false">IF(ISBLANK(A487),"",CONCATENATE($BC$5,"-",MID($BC$3,3,2),"-M_",A487))</f>
        <v>PTUR-21-M_52021000002117</v>
      </c>
      <c r="T487" s="65" t="str">
        <f aca="false">IF(ISBLANK(B487),"",VLOOKUP(B487,$BI$2:$BJ$5,2,FALSE()))</f>
        <v>E</v>
      </c>
      <c r="U487" s="66" t="str">
        <f aca="false">IF(ISBLANK(Q487),"ES",Q487)</f>
        <v>ES</v>
      </c>
      <c r="V487" s="64" t="n">
        <f aca="false">IF(ISBLANK(K487),"2",VLOOKUP(K487,$BG$2:$BH$3,2,FALSE()))</f>
        <v>2</v>
      </c>
      <c r="W487" s="66" t="str">
        <f aca="false">IF(ISBLANK(R487),"Sin observaciones",R487)</f>
        <v>Sin observaciones</v>
      </c>
      <c r="X487" s="64" t="n">
        <f aca="false">IF(ISERROR(VLOOKUP(J487,$BG$2:$BH$3,2,FALSE())),"",VLOOKUP(J487,$BG$2:$BH$3,2,FALSE()))</f>
        <v>1</v>
      </c>
      <c r="Z487" s="67"/>
    </row>
    <row r="488" customFormat="false" ht="52.8" hidden="false" customHeight="false" outlineLevel="0" collapsed="false">
      <c r="A488" s="54" t="s">
        <v>1418</v>
      </c>
      <c r="B488" s="78" t="s">
        <v>139</v>
      </c>
      <c r="C488" s="54" t="s">
        <v>1419</v>
      </c>
      <c r="D488" s="57" t="n">
        <v>0.15</v>
      </c>
      <c r="E488" s="56" t="n">
        <v>5300</v>
      </c>
      <c r="F488" s="57" t="n">
        <v>0</v>
      </c>
      <c r="G488" s="56" t="n">
        <v>5300</v>
      </c>
      <c r="H488" s="56" t="n">
        <v>0</v>
      </c>
      <c r="I488" s="58" t="n">
        <v>44369</v>
      </c>
      <c r="J488" s="54" t="s">
        <v>128</v>
      </c>
      <c r="K488" s="59" t="s">
        <v>129</v>
      </c>
      <c r="L488" s="60"/>
      <c r="M488" s="61"/>
      <c r="N488" s="61"/>
      <c r="O488" s="56" t="s">
        <v>1416</v>
      </c>
      <c r="P488" s="56" t="s">
        <v>1417</v>
      </c>
      <c r="Q488" s="60" t="s">
        <v>132</v>
      </c>
      <c r="R488" s="63"/>
      <c r="S488" s="64" t="str">
        <f aca="false">IF(ISBLANK(A488),"",CONCATENATE($BC$5,"-",MID($BC$3,3,2),"-M_",A488))</f>
        <v>PTUR-21-M_52021000002124</v>
      </c>
      <c r="T488" s="65" t="str">
        <f aca="false">IF(ISBLANK(B488),"",VLOOKUP(B488,$BI$2:$BJ$5,2,FALSE()))</f>
        <v>E</v>
      </c>
      <c r="U488" s="66" t="str">
        <f aca="false">IF(ISBLANK(Q488),"ES",Q488)</f>
        <v>ES</v>
      </c>
      <c r="V488" s="64" t="n">
        <f aca="false">IF(ISBLANK(K488),"2",VLOOKUP(K488,$BG$2:$BH$3,2,FALSE()))</f>
        <v>2</v>
      </c>
      <c r="W488" s="66" t="str">
        <f aca="false">IF(ISBLANK(R488),"Sin observaciones",R488)</f>
        <v>Sin observaciones</v>
      </c>
      <c r="X488" s="64" t="n">
        <f aca="false">IF(ISERROR(VLOOKUP(J488,$BG$2:$BH$3,2,FALSE())),"",VLOOKUP(J488,$BG$2:$BH$3,2,FALSE()))</f>
        <v>1</v>
      </c>
      <c r="Z488" s="67"/>
    </row>
    <row r="489" customFormat="false" ht="66" hidden="false" customHeight="false" outlineLevel="0" collapsed="false">
      <c r="A489" s="54" t="s">
        <v>1420</v>
      </c>
      <c r="B489" s="78" t="s">
        <v>139</v>
      </c>
      <c r="C489" s="54" t="s">
        <v>1421</v>
      </c>
      <c r="D489" s="57" t="n">
        <v>0.03</v>
      </c>
      <c r="E489" s="56" t="n">
        <v>3959</v>
      </c>
      <c r="F489" s="57" t="n">
        <v>259</v>
      </c>
      <c r="G489" s="56" t="n">
        <v>3959</v>
      </c>
      <c r="H489" s="56" t="n">
        <v>259</v>
      </c>
      <c r="I489" s="58" t="n">
        <v>44340</v>
      </c>
      <c r="J489" s="54" t="s">
        <v>128</v>
      </c>
      <c r="K489" s="59" t="s">
        <v>129</v>
      </c>
      <c r="L489" s="60"/>
      <c r="M489" s="61"/>
      <c r="N489" s="61"/>
      <c r="O489" s="56" t="s">
        <v>1422</v>
      </c>
      <c r="P489" s="56" t="s">
        <v>1423</v>
      </c>
      <c r="Q489" s="60" t="s">
        <v>132</v>
      </c>
      <c r="R489" s="63"/>
      <c r="S489" s="64" t="str">
        <f aca="false">IF(ISBLANK(A489),"",CONCATENATE($BC$5,"-",MID($BC$3,3,2),"-M_",A489))</f>
        <v>PTUR-21-M_52021000001723</v>
      </c>
      <c r="T489" s="65" t="str">
        <f aca="false">IF(ISBLANK(B489),"",VLOOKUP(B489,$BI$2:$BJ$5,2,FALSE()))</f>
        <v>E</v>
      </c>
      <c r="U489" s="66" t="str">
        <f aca="false">IF(ISBLANK(Q489),"ES",Q489)</f>
        <v>ES</v>
      </c>
      <c r="V489" s="64" t="n">
        <f aca="false">IF(ISBLANK(K489),"2",VLOOKUP(K489,$BG$2:$BH$3,2,FALSE()))</f>
        <v>2</v>
      </c>
      <c r="W489" s="66" t="str">
        <f aca="false">IF(ISBLANK(R489),"Sin observaciones",R489)</f>
        <v>Sin observaciones</v>
      </c>
      <c r="X489" s="64" t="n">
        <f aca="false">IF(ISERROR(VLOOKUP(J489,$BG$2:$BH$3,2,FALSE())),"",VLOOKUP(J489,$BG$2:$BH$3,2,FALSE()))</f>
        <v>1</v>
      </c>
      <c r="Z489" s="67"/>
    </row>
    <row r="490" customFormat="false" ht="198" hidden="false" customHeight="false" outlineLevel="0" collapsed="false">
      <c r="A490" s="54" t="s">
        <v>1424</v>
      </c>
      <c r="B490" s="78" t="s">
        <v>139</v>
      </c>
      <c r="C490" s="54" t="s">
        <v>1425</v>
      </c>
      <c r="D490" s="57" t="n">
        <v>0.03</v>
      </c>
      <c r="E490" s="56" t="n">
        <v>11877</v>
      </c>
      <c r="F490" s="57" t="n">
        <v>777</v>
      </c>
      <c r="G490" s="56" t="n">
        <v>11877</v>
      </c>
      <c r="H490" s="56" t="n">
        <v>777</v>
      </c>
      <c r="I490" s="58" t="n">
        <v>44362</v>
      </c>
      <c r="J490" s="54" t="s">
        <v>128</v>
      </c>
      <c r="K490" s="59" t="s">
        <v>129</v>
      </c>
      <c r="L490" s="60"/>
      <c r="M490" s="61"/>
      <c r="N490" s="61"/>
      <c r="O490" s="56" t="s">
        <v>1422</v>
      </c>
      <c r="P490" s="56" t="s">
        <v>1423</v>
      </c>
      <c r="Q490" s="60" t="s">
        <v>132</v>
      </c>
      <c r="R490" s="63"/>
      <c r="S490" s="64" t="str">
        <f aca="false">IF(ISBLANK(A490),"",CONCATENATE($BC$5,"-",MID($BC$3,3,2),"-M_",A490))</f>
        <v>PTUR-21-M_52021000001999</v>
      </c>
      <c r="T490" s="65" t="str">
        <f aca="false">IF(ISBLANK(B490),"",VLOOKUP(B490,$BI$2:$BJ$5,2,FALSE()))</f>
        <v>E</v>
      </c>
      <c r="U490" s="66" t="str">
        <f aca="false">IF(ISBLANK(Q490),"ES",Q490)</f>
        <v>ES</v>
      </c>
      <c r="V490" s="64" t="n">
        <f aca="false">IF(ISBLANK(K490),"2",VLOOKUP(K490,$BG$2:$BH$3,2,FALSE()))</f>
        <v>2</v>
      </c>
      <c r="W490" s="66" t="str">
        <f aca="false">IF(ISBLANK(R490),"Sin observaciones",R490)</f>
        <v>Sin observaciones</v>
      </c>
      <c r="X490" s="64" t="n">
        <f aca="false">IF(ISERROR(VLOOKUP(J490,$BG$2:$BH$3,2,FALSE())),"",VLOOKUP(J490,$BG$2:$BH$3,2,FALSE()))</f>
        <v>1</v>
      </c>
      <c r="Z490" s="67"/>
    </row>
    <row r="491" customFormat="false" ht="39.6" hidden="false" customHeight="false" outlineLevel="0" collapsed="false">
      <c r="A491" s="54" t="s">
        <v>1426</v>
      </c>
      <c r="B491" s="78" t="s">
        <v>139</v>
      </c>
      <c r="C491" s="54" t="s">
        <v>1427</v>
      </c>
      <c r="D491" s="57" t="n">
        <v>0.03</v>
      </c>
      <c r="E491" s="56" t="n">
        <v>14999</v>
      </c>
      <c r="F491" s="57" t="n">
        <v>0</v>
      </c>
      <c r="G491" s="56" t="n">
        <v>14999</v>
      </c>
      <c r="H491" s="56" t="n">
        <v>0</v>
      </c>
      <c r="I491" s="58" t="n">
        <v>44340</v>
      </c>
      <c r="J491" s="54" t="s">
        <v>128</v>
      </c>
      <c r="K491" s="59" t="s">
        <v>129</v>
      </c>
      <c r="L491" s="60"/>
      <c r="M491" s="61"/>
      <c r="N491" s="61"/>
      <c r="O491" s="56" t="s">
        <v>1428</v>
      </c>
      <c r="P491" s="56" t="s">
        <v>1429</v>
      </c>
      <c r="Q491" s="60" t="s">
        <v>132</v>
      </c>
      <c r="R491" s="63"/>
      <c r="S491" s="64" t="str">
        <f aca="false">IF(ISBLANK(A491),"",CONCATENATE($BC$5,"-",MID($BC$3,3,2),"-M_",A491))</f>
        <v>PTUR-21-M_52021000001724</v>
      </c>
      <c r="T491" s="65" t="str">
        <f aca="false">IF(ISBLANK(B491),"",VLOOKUP(B491,$BI$2:$BJ$5,2,FALSE()))</f>
        <v>E</v>
      </c>
      <c r="U491" s="66" t="str">
        <f aca="false">IF(ISBLANK(Q491),"ES",Q491)</f>
        <v>ES</v>
      </c>
      <c r="V491" s="64" t="n">
        <f aca="false">IF(ISBLANK(K491),"2",VLOOKUP(K491,$BG$2:$BH$3,2,FALSE()))</f>
        <v>2</v>
      </c>
      <c r="W491" s="66" t="str">
        <f aca="false">IF(ISBLANK(R491),"Sin observaciones",R491)</f>
        <v>Sin observaciones</v>
      </c>
      <c r="X491" s="64" t="n">
        <f aca="false">IF(ISERROR(VLOOKUP(J491,$BG$2:$BH$3,2,FALSE())),"",VLOOKUP(J491,$BG$2:$BH$3,2,FALSE()))</f>
        <v>1</v>
      </c>
      <c r="Z491" s="67"/>
    </row>
    <row r="492" customFormat="false" ht="26.4" hidden="false" customHeight="false" outlineLevel="0" collapsed="false">
      <c r="A492" s="54" t="s">
        <v>1430</v>
      </c>
      <c r="B492" s="78" t="s">
        <v>139</v>
      </c>
      <c r="C492" s="54" t="s">
        <v>1431</v>
      </c>
      <c r="D492" s="57" t="n">
        <v>0.03</v>
      </c>
      <c r="E492" s="56" t="n">
        <v>2000</v>
      </c>
      <c r="F492" s="57" t="n">
        <v>0</v>
      </c>
      <c r="G492" s="56" t="n">
        <v>2000</v>
      </c>
      <c r="H492" s="56" t="n">
        <v>0</v>
      </c>
      <c r="I492" s="58" t="n">
        <v>44349</v>
      </c>
      <c r="J492" s="54" t="s">
        <v>128</v>
      </c>
      <c r="K492" s="59" t="s">
        <v>129</v>
      </c>
      <c r="L492" s="60"/>
      <c r="M492" s="61"/>
      <c r="N492" s="61"/>
      <c r="O492" s="56" t="s">
        <v>1432</v>
      </c>
      <c r="P492" s="56" t="s">
        <v>1433</v>
      </c>
      <c r="Q492" s="60" t="s">
        <v>132</v>
      </c>
      <c r="R492" s="63"/>
      <c r="S492" s="64" t="str">
        <f aca="false">IF(ISBLANK(A492),"",CONCATENATE($BC$5,"-",MID($BC$3,3,2),"-M_",A492))</f>
        <v>PTUR-21-M_52021000001850</v>
      </c>
      <c r="T492" s="65" t="str">
        <f aca="false">IF(ISBLANK(B492),"",VLOOKUP(B492,$BI$2:$BJ$5,2,FALSE()))</f>
        <v>E</v>
      </c>
      <c r="U492" s="66" t="str">
        <f aca="false">IF(ISBLANK(Q492),"ES",Q492)</f>
        <v>ES</v>
      </c>
      <c r="V492" s="64" t="n">
        <f aca="false">IF(ISBLANK(K492),"2",VLOOKUP(K492,$BG$2:$BH$3,2,FALSE()))</f>
        <v>2</v>
      </c>
      <c r="W492" s="66" t="str">
        <f aca="false">IF(ISBLANK(R492),"Sin observaciones",R492)</f>
        <v>Sin observaciones</v>
      </c>
      <c r="X492" s="64" t="n">
        <f aca="false">IF(ISERROR(VLOOKUP(J492,$BG$2:$BH$3,2,FALSE())),"",VLOOKUP(J492,$BG$2:$BH$3,2,FALSE()))</f>
        <v>1</v>
      </c>
      <c r="Z492" s="67"/>
    </row>
    <row r="493" customFormat="false" ht="224.4" hidden="false" customHeight="false" outlineLevel="0" collapsed="false">
      <c r="A493" s="54" t="s">
        <v>1434</v>
      </c>
      <c r="B493" s="78" t="s">
        <v>139</v>
      </c>
      <c r="C493" s="54" t="s">
        <v>1435</v>
      </c>
      <c r="D493" s="57" t="n">
        <v>0.18</v>
      </c>
      <c r="E493" s="56" t="n">
        <v>1219.8</v>
      </c>
      <c r="F493" s="57" t="n">
        <v>79.8</v>
      </c>
      <c r="G493" s="56" t="n">
        <v>1219.8</v>
      </c>
      <c r="H493" s="56" t="n">
        <v>79.8</v>
      </c>
      <c r="I493" s="58" t="n">
        <v>44340</v>
      </c>
      <c r="J493" s="54" t="s">
        <v>128</v>
      </c>
      <c r="K493" s="59" t="s">
        <v>129</v>
      </c>
      <c r="L493" s="60"/>
      <c r="M493" s="61"/>
      <c r="N493" s="61"/>
      <c r="O493" s="56" t="s">
        <v>1436</v>
      </c>
      <c r="P493" s="56" t="s">
        <v>1437</v>
      </c>
      <c r="Q493" s="60" t="s">
        <v>132</v>
      </c>
      <c r="R493" s="63"/>
      <c r="S493" s="64" t="str">
        <f aca="false">IF(ISBLANK(A493),"",CONCATENATE($BC$5,"-",MID($BC$3,3,2),"-M_",A493))</f>
        <v>PTUR-21-M_52021000001629</v>
      </c>
      <c r="T493" s="65" t="str">
        <f aca="false">IF(ISBLANK(B493),"",VLOOKUP(B493,$BI$2:$BJ$5,2,FALSE()))</f>
        <v>E</v>
      </c>
      <c r="U493" s="66" t="str">
        <f aca="false">IF(ISBLANK(Q493),"ES",Q493)</f>
        <v>ES</v>
      </c>
      <c r="V493" s="64" t="n">
        <f aca="false">IF(ISBLANK(K493),"2",VLOOKUP(K493,$BG$2:$BH$3,2,FALSE()))</f>
        <v>2</v>
      </c>
      <c r="W493" s="66" t="str">
        <f aca="false">IF(ISBLANK(R493),"Sin observaciones",R493)</f>
        <v>Sin observaciones</v>
      </c>
      <c r="X493" s="64" t="n">
        <f aca="false">IF(ISERROR(VLOOKUP(J493,$BG$2:$BH$3,2,FALSE())),"",VLOOKUP(J493,$BG$2:$BH$3,2,FALSE()))</f>
        <v>1</v>
      </c>
      <c r="Z493" s="67"/>
    </row>
    <row r="494" customFormat="false" ht="118.8" hidden="false" customHeight="false" outlineLevel="0" collapsed="false">
      <c r="A494" s="54" t="s">
        <v>1438</v>
      </c>
      <c r="B494" s="78" t="s">
        <v>139</v>
      </c>
      <c r="C494" s="54" t="s">
        <v>1439</v>
      </c>
      <c r="D494" s="57" t="n">
        <v>0.09</v>
      </c>
      <c r="E494" s="56" t="n">
        <v>609.9</v>
      </c>
      <c r="F494" s="57" t="n">
        <v>39.9</v>
      </c>
      <c r="G494" s="56" t="n">
        <v>609.9</v>
      </c>
      <c r="H494" s="56" t="n">
        <v>39.9</v>
      </c>
      <c r="I494" s="58" t="n">
        <v>44344</v>
      </c>
      <c r="J494" s="54" t="s">
        <v>128</v>
      </c>
      <c r="K494" s="59" t="s">
        <v>129</v>
      </c>
      <c r="L494" s="60"/>
      <c r="M494" s="61"/>
      <c r="N494" s="61"/>
      <c r="O494" s="56" t="s">
        <v>1436</v>
      </c>
      <c r="P494" s="56" t="s">
        <v>1437</v>
      </c>
      <c r="Q494" s="60" t="s">
        <v>132</v>
      </c>
      <c r="R494" s="63"/>
      <c r="S494" s="64" t="str">
        <f aca="false">IF(ISBLANK(A494),"",CONCATENATE($BC$5,"-",MID($BC$3,3,2),"-M_",A494))</f>
        <v>PTUR-21-M_52021000001804</v>
      </c>
      <c r="T494" s="65" t="str">
        <f aca="false">IF(ISBLANK(B494),"",VLOOKUP(B494,$BI$2:$BJ$5,2,FALSE()))</f>
        <v>E</v>
      </c>
      <c r="U494" s="66" t="str">
        <f aca="false">IF(ISBLANK(Q494),"ES",Q494)</f>
        <v>ES</v>
      </c>
      <c r="V494" s="64" t="n">
        <f aca="false">IF(ISBLANK(K494),"2",VLOOKUP(K494,$BG$2:$BH$3,2,FALSE()))</f>
        <v>2</v>
      </c>
      <c r="W494" s="66" t="str">
        <f aca="false">IF(ISBLANK(R494),"Sin observaciones",R494)</f>
        <v>Sin observaciones</v>
      </c>
      <c r="X494" s="64" t="n">
        <f aca="false">IF(ISERROR(VLOOKUP(J494,$BG$2:$BH$3,2,FALSE())),"",VLOOKUP(J494,$BG$2:$BH$3,2,FALSE()))</f>
        <v>1</v>
      </c>
      <c r="Z494" s="67"/>
    </row>
    <row r="495" customFormat="false" ht="79.2" hidden="false" customHeight="false" outlineLevel="0" collapsed="false">
      <c r="A495" s="54" t="s">
        <v>1440</v>
      </c>
      <c r="B495" s="78" t="s">
        <v>793</v>
      </c>
      <c r="C495" s="54" t="s">
        <v>1441</v>
      </c>
      <c r="D495" s="57" t="n">
        <v>0.03</v>
      </c>
      <c r="E495" s="56" t="n">
        <v>1916.64</v>
      </c>
      <c r="F495" s="57" t="n">
        <v>332.64</v>
      </c>
      <c r="G495" s="56" t="n">
        <v>1916.64</v>
      </c>
      <c r="H495" s="56" t="n">
        <v>332.64</v>
      </c>
      <c r="I495" s="58" t="n">
        <v>44356</v>
      </c>
      <c r="J495" s="54" t="s">
        <v>128</v>
      </c>
      <c r="K495" s="59" t="s">
        <v>129</v>
      </c>
      <c r="L495" s="60"/>
      <c r="M495" s="61"/>
      <c r="N495" s="61"/>
      <c r="O495" s="56" t="s">
        <v>1442</v>
      </c>
      <c r="P495" s="56" t="s">
        <v>1443</v>
      </c>
      <c r="Q495" s="60" t="s">
        <v>132</v>
      </c>
      <c r="R495" s="63"/>
      <c r="S495" s="64" t="str">
        <f aca="false">IF(ISBLANK(A495),"",CONCATENATE($BC$5,"-",MID($BC$3,3,2),"-M_",A495))</f>
        <v>PTUR-21-M_52021000001935</v>
      </c>
      <c r="T495" s="65" t="str">
        <f aca="false">IF(ISBLANK(B495),"",VLOOKUP(B495,$BI$2:$BJ$5,2,FALSE()))</f>
        <v>C</v>
      </c>
      <c r="U495" s="66" t="str">
        <f aca="false">IF(ISBLANK(Q495),"ES",Q495)</f>
        <v>ES</v>
      </c>
      <c r="V495" s="64" t="n">
        <f aca="false">IF(ISBLANK(K495),"2",VLOOKUP(K495,$BG$2:$BH$3,2,FALSE()))</f>
        <v>2</v>
      </c>
      <c r="W495" s="66" t="str">
        <f aca="false">IF(ISBLANK(R495),"Sin observaciones",R495)</f>
        <v>Sin observaciones</v>
      </c>
      <c r="X495" s="64" t="n">
        <f aca="false">IF(ISERROR(VLOOKUP(J495,$BG$2:$BH$3,2,FALSE())),"",VLOOKUP(J495,$BG$2:$BH$3,2,FALSE()))</f>
        <v>1</v>
      </c>
      <c r="Z495" s="67"/>
    </row>
    <row r="496" customFormat="false" ht="132" hidden="false" customHeight="false" outlineLevel="0" collapsed="false">
      <c r="A496" s="54" t="s">
        <v>1444</v>
      </c>
      <c r="B496" s="78" t="s">
        <v>139</v>
      </c>
      <c r="C496" s="54" t="s">
        <v>690</v>
      </c>
      <c r="D496" s="57" t="n">
        <v>1</v>
      </c>
      <c r="E496" s="56" t="n">
        <v>2500</v>
      </c>
      <c r="F496" s="57" t="n">
        <v>0</v>
      </c>
      <c r="G496" s="56" t="n">
        <v>2500</v>
      </c>
      <c r="H496" s="56" t="n">
        <v>0</v>
      </c>
      <c r="I496" s="58" t="n">
        <v>44312</v>
      </c>
      <c r="J496" s="54" t="s">
        <v>128</v>
      </c>
      <c r="K496" s="59" t="s">
        <v>129</v>
      </c>
      <c r="L496" s="60"/>
      <c r="M496" s="61"/>
      <c r="N496" s="61"/>
      <c r="O496" s="56" t="s">
        <v>687</v>
      </c>
      <c r="P496" s="56" t="s">
        <v>688</v>
      </c>
      <c r="Q496" s="60" t="s">
        <v>267</v>
      </c>
      <c r="R496" s="63"/>
      <c r="S496" s="64" t="str">
        <f aca="false">IF(ISBLANK(A496),"",CONCATENATE($BC$5,"-",MID($BC$3,3,2),"-M_",A496))</f>
        <v>PTUR-21-M_52021000001260</v>
      </c>
      <c r="T496" s="65" t="str">
        <f aca="false">IF(ISBLANK(B496),"",VLOOKUP(B496,$BI$2:$BJ$5,2,FALSE()))</f>
        <v>E</v>
      </c>
      <c r="U496" s="66" t="str">
        <f aca="false">IF(ISBLANK(Q496),"ES",Q496)</f>
        <v>IT</v>
      </c>
      <c r="V496" s="64" t="n">
        <f aca="false">IF(ISBLANK(K496),"2",VLOOKUP(K496,$BG$2:$BH$3,2,FALSE()))</f>
        <v>2</v>
      </c>
      <c r="W496" s="66" t="str">
        <f aca="false">IF(ISBLANK(R496),"Sin observaciones",R496)</f>
        <v>Sin observaciones</v>
      </c>
      <c r="X496" s="64" t="n">
        <f aca="false">IF(ISERROR(VLOOKUP(J496,$BG$2:$BH$3,2,FALSE())),"",VLOOKUP(J496,$BG$2:$BH$3,2,FALSE()))</f>
        <v>1</v>
      </c>
      <c r="Z496" s="67"/>
    </row>
    <row r="497" customFormat="false" ht="145.2" hidden="false" customHeight="false" outlineLevel="0" collapsed="false">
      <c r="A497" s="54" t="s">
        <v>1445</v>
      </c>
      <c r="B497" s="78" t="s">
        <v>139</v>
      </c>
      <c r="C497" s="54" t="s">
        <v>1446</v>
      </c>
      <c r="D497" s="57" t="n">
        <v>1</v>
      </c>
      <c r="E497" s="56" t="n">
        <v>2500</v>
      </c>
      <c r="F497" s="57" t="n">
        <v>0</v>
      </c>
      <c r="G497" s="56" t="n">
        <v>2500</v>
      </c>
      <c r="H497" s="56" t="n">
        <v>0</v>
      </c>
      <c r="I497" s="58" t="n">
        <v>44349</v>
      </c>
      <c r="J497" s="54" t="s">
        <v>128</v>
      </c>
      <c r="K497" s="59" t="s">
        <v>129</v>
      </c>
      <c r="L497" s="60"/>
      <c r="M497" s="61"/>
      <c r="N497" s="61"/>
      <c r="O497" s="56" t="s">
        <v>687</v>
      </c>
      <c r="P497" s="56" t="s">
        <v>688</v>
      </c>
      <c r="Q497" s="60" t="s">
        <v>267</v>
      </c>
      <c r="R497" s="63"/>
      <c r="S497" s="64" t="str">
        <f aca="false">IF(ISBLANK(A497),"",CONCATENATE($BC$5,"-",MID($BC$3,3,2),"-M_",A497))</f>
        <v>PTUR-21-M_52021000001870</v>
      </c>
      <c r="T497" s="65" t="str">
        <f aca="false">IF(ISBLANK(B497),"",VLOOKUP(B497,$BI$2:$BJ$5,2,FALSE()))</f>
        <v>E</v>
      </c>
      <c r="U497" s="66" t="str">
        <f aca="false">IF(ISBLANK(Q497),"ES",Q497)</f>
        <v>IT</v>
      </c>
      <c r="V497" s="64" t="n">
        <f aca="false">IF(ISBLANK(K497),"2",VLOOKUP(K497,$BG$2:$BH$3,2,FALSE()))</f>
        <v>2</v>
      </c>
      <c r="W497" s="66" t="str">
        <f aca="false">IF(ISBLANK(R497),"Sin observaciones",R497)</f>
        <v>Sin observaciones</v>
      </c>
      <c r="X497" s="64" t="n">
        <f aca="false">IF(ISERROR(VLOOKUP(J497,$BG$2:$BH$3,2,FALSE())),"",VLOOKUP(J497,$BG$2:$BH$3,2,FALSE()))</f>
        <v>1</v>
      </c>
      <c r="Z497" s="67"/>
    </row>
    <row r="498" customFormat="false" ht="132" hidden="false" customHeight="false" outlineLevel="0" collapsed="false">
      <c r="A498" s="54" t="s">
        <v>1447</v>
      </c>
      <c r="B498" s="78" t="s">
        <v>139</v>
      </c>
      <c r="C498" s="54" t="s">
        <v>1448</v>
      </c>
      <c r="D498" s="57" t="n">
        <v>1</v>
      </c>
      <c r="E498" s="56" t="n">
        <v>2500</v>
      </c>
      <c r="F498" s="57" t="n">
        <v>0</v>
      </c>
      <c r="G498" s="56" t="n">
        <v>2500</v>
      </c>
      <c r="H498" s="56" t="n">
        <v>0</v>
      </c>
      <c r="I498" s="58" t="n">
        <v>44369</v>
      </c>
      <c r="J498" s="54" t="s">
        <v>128</v>
      </c>
      <c r="K498" s="59" t="s">
        <v>129</v>
      </c>
      <c r="L498" s="60"/>
      <c r="M498" s="61"/>
      <c r="N498" s="61"/>
      <c r="O498" s="56" t="s">
        <v>687</v>
      </c>
      <c r="P498" s="56" t="s">
        <v>688</v>
      </c>
      <c r="Q498" s="60" t="s">
        <v>267</v>
      </c>
      <c r="R498" s="63"/>
      <c r="S498" s="64" t="str">
        <f aca="false">IF(ISBLANK(A498),"",CONCATENATE($BC$5,"-",MID($BC$3,3,2),"-M_",A498))</f>
        <v>PTUR-21-M_52021000002127</v>
      </c>
      <c r="T498" s="65" t="str">
        <f aca="false">IF(ISBLANK(B498),"",VLOOKUP(B498,$BI$2:$BJ$5,2,FALSE()))</f>
        <v>E</v>
      </c>
      <c r="U498" s="66" t="str">
        <f aca="false">IF(ISBLANK(Q498),"ES",Q498)</f>
        <v>IT</v>
      </c>
      <c r="V498" s="64" t="n">
        <f aca="false">IF(ISBLANK(K498),"2",VLOOKUP(K498,$BG$2:$BH$3,2,FALSE()))</f>
        <v>2</v>
      </c>
      <c r="W498" s="66" t="str">
        <f aca="false">IF(ISBLANK(R498),"Sin observaciones",R498)</f>
        <v>Sin observaciones</v>
      </c>
      <c r="X498" s="64" t="n">
        <f aca="false">IF(ISERROR(VLOOKUP(J498,$BG$2:$BH$3,2,FALSE())),"",VLOOKUP(J498,$BG$2:$BH$3,2,FALSE()))</f>
        <v>1</v>
      </c>
      <c r="Z498" s="67"/>
    </row>
    <row r="499" customFormat="false" ht="39.6" hidden="false" customHeight="false" outlineLevel="0" collapsed="false">
      <c r="A499" s="54" t="s">
        <v>1449</v>
      </c>
      <c r="B499" s="78" t="s">
        <v>139</v>
      </c>
      <c r="C499" s="54" t="s">
        <v>1450</v>
      </c>
      <c r="D499" s="57" t="n">
        <v>12</v>
      </c>
      <c r="E499" s="56" t="n">
        <v>3005</v>
      </c>
      <c r="F499" s="57" t="n">
        <v>0</v>
      </c>
      <c r="G499" s="56" t="n">
        <v>3005</v>
      </c>
      <c r="H499" s="56" t="n">
        <v>0</v>
      </c>
      <c r="I499" s="58" t="n">
        <v>44372</v>
      </c>
      <c r="J499" s="54" t="s">
        <v>128</v>
      </c>
      <c r="K499" s="59" t="s">
        <v>129</v>
      </c>
      <c r="L499" s="60"/>
      <c r="M499" s="61"/>
      <c r="N499" s="61"/>
      <c r="O499" s="56" t="s">
        <v>1451</v>
      </c>
      <c r="P499" s="56" t="s">
        <v>1452</v>
      </c>
      <c r="Q499" s="60" t="s">
        <v>132</v>
      </c>
      <c r="R499" s="63"/>
      <c r="S499" s="64" t="str">
        <f aca="false">IF(ISBLANK(A499),"",CONCATENATE($BC$5,"-",MID($BC$3,3,2),"-M_",A499))</f>
        <v>PTUR-21-M_52021000002306</v>
      </c>
      <c r="T499" s="65" t="str">
        <f aca="false">IF(ISBLANK(B499),"",VLOOKUP(B499,$BI$2:$BJ$5,2,FALSE()))</f>
        <v>E</v>
      </c>
      <c r="U499" s="66" t="str">
        <f aca="false">IF(ISBLANK(Q499),"ES",Q499)</f>
        <v>ES</v>
      </c>
      <c r="V499" s="64" t="n">
        <f aca="false">IF(ISBLANK(K499),"2",VLOOKUP(K499,$BG$2:$BH$3,2,FALSE()))</f>
        <v>2</v>
      </c>
      <c r="W499" s="66" t="str">
        <f aca="false">IF(ISBLANK(R499),"Sin observaciones",R499)</f>
        <v>Sin observaciones</v>
      </c>
      <c r="X499" s="64" t="n">
        <f aca="false">IF(ISERROR(VLOOKUP(J499,$BG$2:$BH$3,2,FALSE())),"",VLOOKUP(J499,$BG$2:$BH$3,2,FALSE()))</f>
        <v>1</v>
      </c>
      <c r="Z499" s="67"/>
    </row>
    <row r="500" customFormat="false" ht="26.4" hidden="false" customHeight="false" outlineLevel="0" collapsed="false">
      <c r="A500" s="54" t="s">
        <v>1453</v>
      </c>
      <c r="B500" s="78" t="s">
        <v>139</v>
      </c>
      <c r="C500" s="54" t="s">
        <v>1454</v>
      </c>
      <c r="D500" s="57" t="n">
        <v>1</v>
      </c>
      <c r="E500" s="56" t="n">
        <v>14999</v>
      </c>
      <c r="F500" s="57" t="n">
        <v>0</v>
      </c>
      <c r="G500" s="56" t="n">
        <v>14999</v>
      </c>
      <c r="H500" s="56" t="n">
        <v>0</v>
      </c>
      <c r="I500" s="58" t="n">
        <v>44372</v>
      </c>
      <c r="J500" s="54" t="s">
        <v>128</v>
      </c>
      <c r="K500" s="59" t="s">
        <v>129</v>
      </c>
      <c r="L500" s="60"/>
      <c r="M500" s="61"/>
      <c r="N500" s="61"/>
      <c r="O500" s="56" t="s">
        <v>1455</v>
      </c>
      <c r="P500" s="56" t="s">
        <v>1456</v>
      </c>
      <c r="Q500" s="60" t="s">
        <v>132</v>
      </c>
      <c r="R500" s="63"/>
      <c r="S500" s="64" t="str">
        <f aca="false">IF(ISBLANK(A500),"",CONCATENATE($BC$5,"-",MID($BC$3,3,2),"-M_",A500))</f>
        <v>PTUR-21-M_52021000002312</v>
      </c>
      <c r="T500" s="65" t="str">
        <f aca="false">IF(ISBLANK(B500),"",VLOOKUP(B500,$BI$2:$BJ$5,2,FALSE()))</f>
        <v>E</v>
      </c>
      <c r="U500" s="66" t="str">
        <f aca="false">IF(ISBLANK(Q500),"ES",Q500)</f>
        <v>ES</v>
      </c>
      <c r="V500" s="64" t="n">
        <f aca="false">IF(ISBLANK(K500),"2",VLOOKUP(K500,$BG$2:$BH$3,2,FALSE()))</f>
        <v>2</v>
      </c>
      <c r="W500" s="66" t="str">
        <f aca="false">IF(ISBLANK(R500),"Sin observaciones",R500)</f>
        <v>Sin observaciones</v>
      </c>
      <c r="X500" s="64" t="n">
        <f aca="false">IF(ISERROR(VLOOKUP(J500,$BG$2:$BH$3,2,FALSE())),"",VLOOKUP(J500,$BG$2:$BH$3,2,FALSE()))</f>
        <v>1</v>
      </c>
      <c r="Z500" s="67"/>
    </row>
    <row r="501" customFormat="false" ht="26.4" hidden="false" customHeight="false" outlineLevel="0" collapsed="false">
      <c r="A501" s="54" t="s">
        <v>1457</v>
      </c>
      <c r="B501" s="78" t="s">
        <v>139</v>
      </c>
      <c r="C501" s="54" t="s">
        <v>1458</v>
      </c>
      <c r="D501" s="57" t="n">
        <v>0.03</v>
      </c>
      <c r="E501" s="56" t="n">
        <v>802.5</v>
      </c>
      <c r="F501" s="57" t="n">
        <v>52.5</v>
      </c>
      <c r="G501" s="56" t="n">
        <v>802.5</v>
      </c>
      <c r="H501" s="56" t="n">
        <v>52.5</v>
      </c>
      <c r="I501" s="58" t="n">
        <v>44340</v>
      </c>
      <c r="J501" s="54" t="s">
        <v>128</v>
      </c>
      <c r="K501" s="59" t="s">
        <v>129</v>
      </c>
      <c r="L501" s="60"/>
      <c r="M501" s="61"/>
      <c r="N501" s="61"/>
      <c r="O501" s="56" t="s">
        <v>1459</v>
      </c>
      <c r="P501" s="56" t="s">
        <v>1460</v>
      </c>
      <c r="Q501" s="60" t="s">
        <v>132</v>
      </c>
      <c r="R501" s="63"/>
      <c r="S501" s="64" t="str">
        <f aca="false">IF(ISBLANK(A501),"",CONCATENATE($BC$5,"-",MID($BC$3,3,2),"-M_",A501))</f>
        <v>PTUR-21-M_52021000001706</v>
      </c>
      <c r="T501" s="65" t="str">
        <f aca="false">IF(ISBLANK(B501),"",VLOOKUP(B501,$BI$2:$BJ$5,2,FALSE()))</f>
        <v>E</v>
      </c>
      <c r="U501" s="66" t="str">
        <f aca="false">IF(ISBLANK(Q501),"ES",Q501)</f>
        <v>ES</v>
      </c>
      <c r="V501" s="64" t="n">
        <f aca="false">IF(ISBLANK(K501),"2",VLOOKUP(K501,$BG$2:$BH$3,2,FALSE()))</f>
        <v>2</v>
      </c>
      <c r="W501" s="66" t="str">
        <f aca="false">IF(ISBLANK(R501),"Sin observaciones",R501)</f>
        <v>Sin observaciones</v>
      </c>
      <c r="X501" s="64" t="n">
        <f aca="false">IF(ISERROR(VLOOKUP(J501,$BG$2:$BH$3,2,FALSE())),"",VLOOKUP(J501,$BG$2:$BH$3,2,FALSE()))</f>
        <v>1</v>
      </c>
      <c r="Z501" s="67"/>
    </row>
    <row r="502" customFormat="false" ht="39.6" hidden="false" customHeight="false" outlineLevel="0" collapsed="false">
      <c r="A502" s="54" t="s">
        <v>1461</v>
      </c>
      <c r="B502" s="78" t="s">
        <v>139</v>
      </c>
      <c r="C502" s="54" t="s">
        <v>696</v>
      </c>
      <c r="D502" s="57" t="n">
        <v>12</v>
      </c>
      <c r="E502" s="56" t="n">
        <v>5000</v>
      </c>
      <c r="F502" s="57" t="n">
        <v>0</v>
      </c>
      <c r="G502" s="56" t="n">
        <v>5000</v>
      </c>
      <c r="H502" s="56" t="n">
        <v>0</v>
      </c>
      <c r="I502" s="58" t="n">
        <v>44298</v>
      </c>
      <c r="J502" s="54" t="s">
        <v>128</v>
      </c>
      <c r="K502" s="59" t="s">
        <v>129</v>
      </c>
      <c r="L502" s="60"/>
      <c r="M502" s="61"/>
      <c r="N502" s="61"/>
      <c r="O502" s="56" t="s">
        <v>697</v>
      </c>
      <c r="P502" s="56" t="s">
        <v>698</v>
      </c>
      <c r="Q502" s="60" t="s">
        <v>132</v>
      </c>
      <c r="R502" s="63"/>
      <c r="S502" s="64" t="str">
        <f aca="false">IF(ISBLANK(A502),"",CONCATENATE($BC$5,"-",MID($BC$3,3,2),"-M_",A502))</f>
        <v>PTUR-21-M_52021000001042</v>
      </c>
      <c r="T502" s="65" t="str">
        <f aca="false">IF(ISBLANK(B502),"",VLOOKUP(B502,$BI$2:$BJ$5,2,FALSE()))</f>
        <v>E</v>
      </c>
      <c r="U502" s="66" t="str">
        <f aca="false">IF(ISBLANK(Q502),"ES",Q502)</f>
        <v>ES</v>
      </c>
      <c r="V502" s="64" t="n">
        <f aca="false">IF(ISBLANK(K502),"2",VLOOKUP(K502,$BG$2:$BH$3,2,FALSE()))</f>
        <v>2</v>
      </c>
      <c r="W502" s="66" t="str">
        <f aca="false">IF(ISBLANK(R502),"Sin observaciones",R502)</f>
        <v>Sin observaciones</v>
      </c>
      <c r="X502" s="64" t="n">
        <f aca="false">IF(ISERROR(VLOOKUP(J502,$BG$2:$BH$3,2,FALSE())),"",VLOOKUP(J502,$BG$2:$BH$3,2,FALSE()))</f>
        <v>1</v>
      </c>
      <c r="Z502" s="67"/>
    </row>
    <row r="503" customFormat="false" ht="66" hidden="false" customHeight="false" outlineLevel="0" collapsed="false">
      <c r="A503" s="54" t="s">
        <v>1462</v>
      </c>
      <c r="B503" s="78" t="s">
        <v>139</v>
      </c>
      <c r="C503" s="54" t="s">
        <v>710</v>
      </c>
      <c r="D503" s="57" t="n">
        <v>0.27</v>
      </c>
      <c r="E503" s="56" t="n">
        <v>230.02</v>
      </c>
      <c r="F503" s="57" t="n">
        <v>30</v>
      </c>
      <c r="G503" s="56" t="n">
        <v>230.02</v>
      </c>
      <c r="H503" s="56" t="n">
        <v>30</v>
      </c>
      <c r="I503" s="58" t="n">
        <v>44312</v>
      </c>
      <c r="J503" s="54" t="s">
        <v>128</v>
      </c>
      <c r="K503" s="59" t="s">
        <v>129</v>
      </c>
      <c r="L503" s="60"/>
      <c r="M503" s="61"/>
      <c r="N503" s="61"/>
      <c r="O503" s="56" t="s">
        <v>705</v>
      </c>
      <c r="P503" s="56" t="s">
        <v>706</v>
      </c>
      <c r="Q503" s="60" t="s">
        <v>132</v>
      </c>
      <c r="R503" s="63"/>
      <c r="S503" s="64" t="str">
        <f aca="false">IF(ISBLANK(A503),"",CONCATENATE($BC$5,"-",MID($BC$3,3,2),"-M_",A503))</f>
        <v>PTUR-21-M_52021000001285</v>
      </c>
      <c r="T503" s="65" t="str">
        <f aca="false">IF(ISBLANK(B503),"",VLOOKUP(B503,$BI$2:$BJ$5,2,FALSE()))</f>
        <v>E</v>
      </c>
      <c r="U503" s="66" t="str">
        <f aca="false">IF(ISBLANK(Q503),"ES",Q503)</f>
        <v>ES</v>
      </c>
      <c r="V503" s="64" t="n">
        <f aca="false">IF(ISBLANK(K503),"2",VLOOKUP(K503,$BG$2:$BH$3,2,FALSE()))</f>
        <v>2</v>
      </c>
      <c r="W503" s="66" t="str">
        <f aca="false">IF(ISBLANK(R503),"Sin observaciones",R503)</f>
        <v>Sin observaciones</v>
      </c>
      <c r="X503" s="64" t="n">
        <f aca="false">IF(ISERROR(VLOOKUP(J503,$BG$2:$BH$3,2,FALSE())),"",VLOOKUP(J503,$BG$2:$BH$3,2,FALSE()))</f>
        <v>1</v>
      </c>
      <c r="Z503" s="67"/>
    </row>
    <row r="504" customFormat="false" ht="52.8" hidden="false" customHeight="false" outlineLevel="0" collapsed="false">
      <c r="A504" s="54" t="s">
        <v>1463</v>
      </c>
      <c r="B504" s="78" t="s">
        <v>139</v>
      </c>
      <c r="C504" s="54" t="s">
        <v>712</v>
      </c>
      <c r="D504" s="57" t="n">
        <v>0.03</v>
      </c>
      <c r="E504" s="56" t="n">
        <v>411.95</v>
      </c>
      <c r="F504" s="57" t="n">
        <v>26.95</v>
      </c>
      <c r="G504" s="56" t="n">
        <v>411.95</v>
      </c>
      <c r="H504" s="56" t="n">
        <v>26.95</v>
      </c>
      <c r="I504" s="58" t="n">
        <v>44312</v>
      </c>
      <c r="J504" s="54" t="s">
        <v>128</v>
      </c>
      <c r="K504" s="59" t="s">
        <v>129</v>
      </c>
      <c r="L504" s="60"/>
      <c r="M504" s="61"/>
      <c r="N504" s="61"/>
      <c r="O504" s="56" t="s">
        <v>705</v>
      </c>
      <c r="P504" s="56" t="s">
        <v>706</v>
      </c>
      <c r="Q504" s="60" t="s">
        <v>132</v>
      </c>
      <c r="R504" s="63"/>
      <c r="S504" s="64" t="str">
        <f aca="false">IF(ISBLANK(A504),"",CONCATENATE($BC$5,"-",MID($BC$3,3,2),"-M_",A504))</f>
        <v>PTUR-21-M_52021000001286</v>
      </c>
      <c r="T504" s="65" t="str">
        <f aca="false">IF(ISBLANK(B504),"",VLOOKUP(B504,$BI$2:$BJ$5,2,FALSE()))</f>
        <v>E</v>
      </c>
      <c r="U504" s="66" t="str">
        <f aca="false">IF(ISBLANK(Q504),"ES",Q504)</f>
        <v>ES</v>
      </c>
      <c r="V504" s="64" t="n">
        <f aca="false">IF(ISBLANK(K504),"2",VLOOKUP(K504,$BG$2:$BH$3,2,FALSE()))</f>
        <v>2</v>
      </c>
      <c r="W504" s="66" t="str">
        <f aca="false">IF(ISBLANK(R504),"Sin observaciones",R504)</f>
        <v>Sin observaciones</v>
      </c>
      <c r="X504" s="64" t="n">
        <f aca="false">IF(ISERROR(VLOOKUP(J504,$BG$2:$BH$3,2,FALSE())),"",VLOOKUP(J504,$BG$2:$BH$3,2,FALSE()))</f>
        <v>1</v>
      </c>
      <c r="Z504" s="67"/>
    </row>
    <row r="505" customFormat="false" ht="79.2" hidden="false" customHeight="false" outlineLevel="0" collapsed="false">
      <c r="A505" s="54" t="s">
        <v>1464</v>
      </c>
      <c r="B505" s="78" t="s">
        <v>139</v>
      </c>
      <c r="C505" s="54" t="s">
        <v>1465</v>
      </c>
      <c r="D505" s="57" t="n">
        <v>0.18</v>
      </c>
      <c r="E505" s="56" t="n">
        <v>615.25</v>
      </c>
      <c r="F505" s="57" t="n">
        <v>40.25</v>
      </c>
      <c r="G505" s="56" t="n">
        <v>615.25</v>
      </c>
      <c r="H505" s="56" t="n">
        <v>40.25</v>
      </c>
      <c r="I505" s="58" t="n">
        <v>44340</v>
      </c>
      <c r="J505" s="54" t="s">
        <v>128</v>
      </c>
      <c r="K505" s="59" t="s">
        <v>129</v>
      </c>
      <c r="L505" s="60"/>
      <c r="M505" s="61"/>
      <c r="N505" s="61"/>
      <c r="O505" s="56" t="s">
        <v>705</v>
      </c>
      <c r="P505" s="56" t="s">
        <v>706</v>
      </c>
      <c r="Q505" s="60" t="s">
        <v>132</v>
      </c>
      <c r="R505" s="63"/>
      <c r="S505" s="64" t="str">
        <f aca="false">IF(ISBLANK(A505),"",CONCATENATE($BC$5,"-",MID($BC$3,3,2),"-M_",A505))</f>
        <v>PTUR-21-M_52021000001656</v>
      </c>
      <c r="T505" s="65" t="str">
        <f aca="false">IF(ISBLANK(B505),"",VLOOKUP(B505,$BI$2:$BJ$5,2,FALSE()))</f>
        <v>E</v>
      </c>
      <c r="U505" s="66" t="str">
        <f aca="false">IF(ISBLANK(Q505),"ES",Q505)</f>
        <v>ES</v>
      </c>
      <c r="V505" s="64" t="n">
        <f aca="false">IF(ISBLANK(K505),"2",VLOOKUP(K505,$BG$2:$BH$3,2,FALSE()))</f>
        <v>2</v>
      </c>
      <c r="W505" s="66" t="str">
        <f aca="false">IF(ISBLANK(R505),"Sin observaciones",R505)</f>
        <v>Sin observaciones</v>
      </c>
      <c r="X505" s="64" t="n">
        <f aca="false">IF(ISERROR(VLOOKUP(J505,$BG$2:$BH$3,2,FALSE())),"",VLOOKUP(J505,$BG$2:$BH$3,2,FALSE()))</f>
        <v>1</v>
      </c>
      <c r="Z505" s="67"/>
    </row>
    <row r="506" customFormat="false" ht="66" hidden="false" customHeight="false" outlineLevel="0" collapsed="false">
      <c r="A506" s="54" t="s">
        <v>1466</v>
      </c>
      <c r="B506" s="78" t="s">
        <v>139</v>
      </c>
      <c r="C506" s="54" t="s">
        <v>1467</v>
      </c>
      <c r="D506" s="57" t="n">
        <v>0.03</v>
      </c>
      <c r="E506" s="56" t="n">
        <v>535</v>
      </c>
      <c r="F506" s="57" t="n">
        <v>35</v>
      </c>
      <c r="G506" s="56" t="n">
        <v>535</v>
      </c>
      <c r="H506" s="56" t="n">
        <v>35</v>
      </c>
      <c r="I506" s="58" t="n">
        <v>44340</v>
      </c>
      <c r="J506" s="54" t="s">
        <v>128</v>
      </c>
      <c r="K506" s="59" t="s">
        <v>129</v>
      </c>
      <c r="L506" s="60"/>
      <c r="M506" s="61"/>
      <c r="N506" s="61"/>
      <c r="O506" s="56" t="s">
        <v>705</v>
      </c>
      <c r="P506" s="56" t="s">
        <v>706</v>
      </c>
      <c r="Q506" s="60" t="s">
        <v>132</v>
      </c>
      <c r="R506" s="63"/>
      <c r="S506" s="64" t="str">
        <f aca="false">IF(ISBLANK(A506),"",CONCATENATE($BC$5,"-",MID($BC$3,3,2),"-M_",A506))</f>
        <v>PTUR-21-M_52021000001715</v>
      </c>
      <c r="T506" s="65" t="str">
        <f aca="false">IF(ISBLANK(B506),"",VLOOKUP(B506,$BI$2:$BJ$5,2,FALSE()))</f>
        <v>E</v>
      </c>
      <c r="U506" s="66" t="str">
        <f aca="false">IF(ISBLANK(Q506),"ES",Q506)</f>
        <v>ES</v>
      </c>
      <c r="V506" s="64" t="n">
        <f aca="false">IF(ISBLANK(K506),"2",VLOOKUP(K506,$BG$2:$BH$3,2,FALSE()))</f>
        <v>2</v>
      </c>
      <c r="W506" s="66" t="str">
        <f aca="false">IF(ISBLANK(R506),"Sin observaciones",R506)</f>
        <v>Sin observaciones</v>
      </c>
      <c r="X506" s="64" t="n">
        <f aca="false">IF(ISERROR(VLOOKUP(J506,$BG$2:$BH$3,2,FALSE())),"",VLOOKUP(J506,$BG$2:$BH$3,2,FALSE()))</f>
        <v>1</v>
      </c>
      <c r="Z506" s="67"/>
    </row>
    <row r="507" customFormat="false" ht="66" hidden="false" customHeight="false" outlineLevel="0" collapsed="false">
      <c r="A507" s="54" t="s">
        <v>1468</v>
      </c>
      <c r="B507" s="78" t="s">
        <v>139</v>
      </c>
      <c r="C507" s="54" t="s">
        <v>1469</v>
      </c>
      <c r="D507" s="57" t="n">
        <v>0.15</v>
      </c>
      <c r="E507" s="56" t="n">
        <v>253</v>
      </c>
      <c r="F507" s="57" t="n">
        <v>33</v>
      </c>
      <c r="G507" s="56" t="n">
        <v>253</v>
      </c>
      <c r="H507" s="56" t="n">
        <v>33</v>
      </c>
      <c r="I507" s="58" t="n">
        <v>44349</v>
      </c>
      <c r="J507" s="54" t="s">
        <v>128</v>
      </c>
      <c r="K507" s="59" t="s">
        <v>129</v>
      </c>
      <c r="L507" s="60"/>
      <c r="M507" s="61"/>
      <c r="N507" s="61"/>
      <c r="O507" s="56" t="s">
        <v>705</v>
      </c>
      <c r="P507" s="56" t="s">
        <v>706</v>
      </c>
      <c r="Q507" s="60" t="s">
        <v>132</v>
      </c>
      <c r="R507" s="63"/>
      <c r="S507" s="64" t="str">
        <f aca="false">IF(ISBLANK(A507),"",CONCATENATE($BC$5,"-",MID($BC$3,3,2),"-M_",A507))</f>
        <v>PTUR-21-M_52021000001871</v>
      </c>
      <c r="T507" s="65" t="str">
        <f aca="false">IF(ISBLANK(B507),"",VLOOKUP(B507,$BI$2:$BJ$5,2,FALSE()))</f>
        <v>E</v>
      </c>
      <c r="U507" s="66" t="str">
        <f aca="false">IF(ISBLANK(Q507),"ES",Q507)</f>
        <v>ES</v>
      </c>
      <c r="V507" s="64" t="n">
        <f aca="false">IF(ISBLANK(K507),"2",VLOOKUP(K507,$BG$2:$BH$3,2,FALSE()))</f>
        <v>2</v>
      </c>
      <c r="W507" s="66" t="str">
        <f aca="false">IF(ISBLANK(R507),"Sin observaciones",R507)</f>
        <v>Sin observaciones</v>
      </c>
      <c r="X507" s="64" t="n">
        <f aca="false">IF(ISERROR(VLOOKUP(J507,$BG$2:$BH$3,2,FALSE())),"",VLOOKUP(J507,$BG$2:$BH$3,2,FALSE()))</f>
        <v>1</v>
      </c>
      <c r="Z507" s="67"/>
    </row>
    <row r="508" customFormat="false" ht="66" hidden="false" customHeight="false" outlineLevel="0" collapsed="false">
      <c r="A508" s="54" t="s">
        <v>1470</v>
      </c>
      <c r="B508" s="78" t="s">
        <v>139</v>
      </c>
      <c r="C508" s="54" t="s">
        <v>1471</v>
      </c>
      <c r="D508" s="57" t="n">
        <v>0.03</v>
      </c>
      <c r="E508" s="56" t="n">
        <v>48.15</v>
      </c>
      <c r="F508" s="57" t="n">
        <v>3.15</v>
      </c>
      <c r="G508" s="56" t="n">
        <v>48.15</v>
      </c>
      <c r="H508" s="56" t="n">
        <v>3.15</v>
      </c>
      <c r="I508" s="58" t="n">
        <v>44349</v>
      </c>
      <c r="J508" s="54" t="s">
        <v>128</v>
      </c>
      <c r="K508" s="59" t="s">
        <v>129</v>
      </c>
      <c r="L508" s="60"/>
      <c r="M508" s="61"/>
      <c r="N508" s="61"/>
      <c r="O508" s="56" t="s">
        <v>705</v>
      </c>
      <c r="P508" s="56" t="s">
        <v>706</v>
      </c>
      <c r="Q508" s="60" t="s">
        <v>132</v>
      </c>
      <c r="R508" s="63"/>
      <c r="S508" s="64" t="str">
        <f aca="false">IF(ISBLANK(A508),"",CONCATENATE($BC$5,"-",MID($BC$3,3,2),"-M_",A508))</f>
        <v>PTUR-21-M_52021000001873</v>
      </c>
      <c r="T508" s="65" t="str">
        <f aca="false">IF(ISBLANK(B508),"",VLOOKUP(B508,$BI$2:$BJ$5,2,FALSE()))</f>
        <v>E</v>
      </c>
      <c r="U508" s="66" t="str">
        <f aca="false">IF(ISBLANK(Q508),"ES",Q508)</f>
        <v>ES</v>
      </c>
      <c r="V508" s="64" t="n">
        <f aca="false">IF(ISBLANK(K508),"2",VLOOKUP(K508,$BG$2:$BH$3,2,FALSE()))</f>
        <v>2</v>
      </c>
      <c r="W508" s="66" t="str">
        <f aca="false">IF(ISBLANK(R508),"Sin observaciones",R508)</f>
        <v>Sin observaciones</v>
      </c>
      <c r="X508" s="64" t="n">
        <f aca="false">IF(ISERROR(VLOOKUP(J508,$BG$2:$BH$3,2,FALSE())),"",VLOOKUP(J508,$BG$2:$BH$3,2,FALSE()))</f>
        <v>1</v>
      </c>
      <c r="Z508" s="67"/>
    </row>
    <row r="509" customFormat="false" ht="105.6" hidden="false" customHeight="false" outlineLevel="0" collapsed="false">
      <c r="A509" s="54" t="s">
        <v>1472</v>
      </c>
      <c r="B509" s="78" t="s">
        <v>139</v>
      </c>
      <c r="C509" s="54" t="s">
        <v>1473</v>
      </c>
      <c r="D509" s="57" t="n">
        <v>0.24</v>
      </c>
      <c r="E509" s="56" t="n">
        <v>546.77</v>
      </c>
      <c r="F509" s="57" t="n">
        <v>35.77</v>
      </c>
      <c r="G509" s="56" t="n">
        <v>546.77</v>
      </c>
      <c r="H509" s="56" t="n">
        <v>35.77</v>
      </c>
      <c r="I509" s="58" t="n">
        <v>44362</v>
      </c>
      <c r="J509" s="54" t="s">
        <v>128</v>
      </c>
      <c r="K509" s="59" t="s">
        <v>129</v>
      </c>
      <c r="L509" s="60"/>
      <c r="M509" s="61"/>
      <c r="N509" s="61"/>
      <c r="O509" s="56" t="s">
        <v>705</v>
      </c>
      <c r="P509" s="56" t="s">
        <v>706</v>
      </c>
      <c r="Q509" s="60" t="s">
        <v>132</v>
      </c>
      <c r="R509" s="63"/>
      <c r="S509" s="64" t="str">
        <f aca="false">IF(ISBLANK(A509),"",CONCATENATE($BC$5,"-",MID($BC$3,3,2),"-M_",A509))</f>
        <v>PTUR-21-M_52021000001984</v>
      </c>
      <c r="T509" s="65" t="str">
        <f aca="false">IF(ISBLANK(B509),"",VLOOKUP(B509,$BI$2:$BJ$5,2,FALSE()))</f>
        <v>E</v>
      </c>
      <c r="U509" s="66" t="str">
        <f aca="false">IF(ISBLANK(Q509),"ES",Q509)</f>
        <v>ES</v>
      </c>
      <c r="V509" s="64" t="n">
        <f aca="false">IF(ISBLANK(K509),"2",VLOOKUP(K509,$BG$2:$BH$3,2,FALSE()))</f>
        <v>2</v>
      </c>
      <c r="W509" s="66" t="str">
        <f aca="false">IF(ISBLANK(R509),"Sin observaciones",R509)</f>
        <v>Sin observaciones</v>
      </c>
      <c r="X509" s="64" t="n">
        <f aca="false">IF(ISERROR(VLOOKUP(J509,$BG$2:$BH$3,2,FALSE())),"",VLOOKUP(J509,$BG$2:$BH$3,2,FALSE()))</f>
        <v>1</v>
      </c>
      <c r="Z509" s="67"/>
    </row>
    <row r="510" customFormat="false" ht="92.4" hidden="false" customHeight="false" outlineLevel="0" collapsed="false">
      <c r="A510" s="54" t="s">
        <v>1474</v>
      </c>
      <c r="B510" s="78" t="s">
        <v>139</v>
      </c>
      <c r="C510" s="54" t="s">
        <v>1475</v>
      </c>
      <c r="D510" s="57" t="n">
        <v>0.12</v>
      </c>
      <c r="E510" s="56" t="n">
        <v>172.5</v>
      </c>
      <c r="F510" s="57" t="n">
        <v>22.5</v>
      </c>
      <c r="G510" s="56" t="n">
        <v>172.5</v>
      </c>
      <c r="H510" s="56" t="n">
        <v>22.5</v>
      </c>
      <c r="I510" s="58" t="n">
        <v>44369</v>
      </c>
      <c r="J510" s="54" t="s">
        <v>128</v>
      </c>
      <c r="K510" s="59" t="s">
        <v>129</v>
      </c>
      <c r="L510" s="60"/>
      <c r="M510" s="61"/>
      <c r="N510" s="61"/>
      <c r="O510" s="56" t="s">
        <v>705</v>
      </c>
      <c r="P510" s="56" t="s">
        <v>706</v>
      </c>
      <c r="Q510" s="60" t="s">
        <v>132</v>
      </c>
      <c r="R510" s="63"/>
      <c r="S510" s="64" t="str">
        <f aca="false">IF(ISBLANK(A510),"",CONCATENATE($BC$5,"-",MID($BC$3,3,2),"-M_",A510))</f>
        <v>PTUR-21-M_52021000002119</v>
      </c>
      <c r="T510" s="65" t="str">
        <f aca="false">IF(ISBLANK(B510),"",VLOOKUP(B510,$BI$2:$BJ$5,2,FALSE()))</f>
        <v>E</v>
      </c>
      <c r="U510" s="66" t="str">
        <f aca="false">IF(ISBLANK(Q510),"ES",Q510)</f>
        <v>ES</v>
      </c>
      <c r="V510" s="64" t="n">
        <f aca="false">IF(ISBLANK(K510),"2",VLOOKUP(K510,$BG$2:$BH$3,2,FALSE()))</f>
        <v>2</v>
      </c>
      <c r="W510" s="66" t="str">
        <f aca="false">IF(ISBLANK(R510),"Sin observaciones",R510)</f>
        <v>Sin observaciones</v>
      </c>
      <c r="X510" s="64" t="n">
        <f aca="false">IF(ISERROR(VLOOKUP(J510,$BG$2:$BH$3,2,FALSE())),"",VLOOKUP(J510,$BG$2:$BH$3,2,FALSE()))</f>
        <v>1</v>
      </c>
      <c r="Z510" s="67"/>
    </row>
    <row r="511" customFormat="false" ht="79.2" hidden="false" customHeight="false" outlineLevel="0" collapsed="false">
      <c r="A511" s="54" t="s">
        <v>1476</v>
      </c>
      <c r="B511" s="78" t="s">
        <v>139</v>
      </c>
      <c r="C511" s="54" t="s">
        <v>1477</v>
      </c>
      <c r="D511" s="57" t="n">
        <v>0.03</v>
      </c>
      <c r="E511" s="56" t="n">
        <v>160.5</v>
      </c>
      <c r="F511" s="57" t="n">
        <v>10.5</v>
      </c>
      <c r="G511" s="56" t="n">
        <v>160.5</v>
      </c>
      <c r="H511" s="56" t="n">
        <v>10.5</v>
      </c>
      <c r="I511" s="58" t="n">
        <v>44369</v>
      </c>
      <c r="J511" s="54" t="s">
        <v>128</v>
      </c>
      <c r="K511" s="59" t="s">
        <v>129</v>
      </c>
      <c r="L511" s="60"/>
      <c r="M511" s="61"/>
      <c r="N511" s="61"/>
      <c r="O511" s="56" t="s">
        <v>705</v>
      </c>
      <c r="P511" s="56" t="s">
        <v>706</v>
      </c>
      <c r="Q511" s="60" t="s">
        <v>132</v>
      </c>
      <c r="R511" s="63"/>
      <c r="S511" s="64" t="str">
        <f aca="false">IF(ISBLANK(A511),"",CONCATENATE($BC$5,"-",MID($BC$3,3,2),"-M_",A511))</f>
        <v>PTUR-21-M_52021000002126</v>
      </c>
      <c r="T511" s="65" t="str">
        <f aca="false">IF(ISBLANK(B511),"",VLOOKUP(B511,$BI$2:$BJ$5,2,FALSE()))</f>
        <v>E</v>
      </c>
      <c r="U511" s="66" t="str">
        <f aca="false">IF(ISBLANK(Q511),"ES",Q511)</f>
        <v>ES</v>
      </c>
      <c r="V511" s="64" t="n">
        <f aca="false">IF(ISBLANK(K511),"2",VLOOKUP(K511,$BG$2:$BH$3,2,FALSE()))</f>
        <v>2</v>
      </c>
      <c r="W511" s="66" t="str">
        <f aca="false">IF(ISBLANK(R511),"Sin observaciones",R511)</f>
        <v>Sin observaciones</v>
      </c>
      <c r="X511" s="64" t="n">
        <f aca="false">IF(ISERROR(VLOOKUP(J511,$BG$2:$BH$3,2,FALSE())),"",VLOOKUP(J511,$BG$2:$BH$3,2,FALSE()))</f>
        <v>1</v>
      </c>
      <c r="Z511" s="67"/>
    </row>
    <row r="512" customFormat="false" ht="26.4" hidden="false" customHeight="false" outlineLevel="0" collapsed="false">
      <c r="A512" s="54" t="s">
        <v>1478</v>
      </c>
      <c r="B512" s="78" t="s">
        <v>139</v>
      </c>
      <c r="C512" s="54" t="s">
        <v>1479</v>
      </c>
      <c r="D512" s="57" t="n">
        <v>0.03</v>
      </c>
      <c r="E512" s="56" t="n">
        <v>3743.8</v>
      </c>
      <c r="F512" s="57" t="n">
        <v>0</v>
      </c>
      <c r="G512" s="56" t="n">
        <v>3743.8</v>
      </c>
      <c r="H512" s="56" t="n">
        <v>0</v>
      </c>
      <c r="I512" s="58" t="n">
        <v>44340</v>
      </c>
      <c r="J512" s="54" t="s">
        <v>128</v>
      </c>
      <c r="K512" s="59" t="s">
        <v>129</v>
      </c>
      <c r="L512" s="60"/>
      <c r="M512" s="61"/>
      <c r="N512" s="61"/>
      <c r="O512" s="56" t="s">
        <v>1480</v>
      </c>
      <c r="P512" s="56" t="s">
        <v>1481</v>
      </c>
      <c r="Q512" s="60" t="s">
        <v>132</v>
      </c>
      <c r="R512" s="63"/>
      <c r="S512" s="64" t="str">
        <f aca="false">IF(ISBLANK(A512),"",CONCATENATE($BC$5,"-",MID($BC$3,3,2),"-M_",A512))</f>
        <v>PTUR-21-M_52021000001643</v>
      </c>
      <c r="T512" s="65" t="str">
        <f aca="false">IF(ISBLANK(B512),"",VLOOKUP(B512,$BI$2:$BJ$5,2,FALSE()))</f>
        <v>E</v>
      </c>
      <c r="U512" s="66" t="str">
        <f aca="false">IF(ISBLANK(Q512),"ES",Q512)</f>
        <v>ES</v>
      </c>
      <c r="V512" s="64" t="n">
        <f aca="false">IF(ISBLANK(K512),"2",VLOOKUP(K512,$BG$2:$BH$3,2,FALSE()))</f>
        <v>2</v>
      </c>
      <c r="W512" s="66" t="str">
        <f aca="false">IF(ISBLANK(R512),"Sin observaciones",R512)</f>
        <v>Sin observaciones</v>
      </c>
      <c r="X512" s="64" t="n">
        <f aca="false">IF(ISERROR(VLOOKUP(J512,$BG$2:$BH$3,2,FALSE())),"",VLOOKUP(J512,$BG$2:$BH$3,2,FALSE()))</f>
        <v>1</v>
      </c>
      <c r="Z512" s="67"/>
    </row>
    <row r="513" customFormat="false" ht="26.4" hidden="false" customHeight="false" outlineLevel="0" collapsed="false">
      <c r="A513" s="54" t="s">
        <v>1482</v>
      </c>
      <c r="B513" s="78" t="s">
        <v>139</v>
      </c>
      <c r="C513" s="54" t="s">
        <v>1483</v>
      </c>
      <c r="D513" s="57" t="n">
        <v>0.03</v>
      </c>
      <c r="E513" s="56" t="n">
        <v>612</v>
      </c>
      <c r="F513" s="57" t="n">
        <v>0</v>
      </c>
      <c r="G513" s="56" t="n">
        <v>612</v>
      </c>
      <c r="H513" s="56" t="n">
        <v>0</v>
      </c>
      <c r="I513" s="58" t="n">
        <v>44316</v>
      </c>
      <c r="J513" s="54" t="s">
        <v>128</v>
      </c>
      <c r="K513" s="59" t="s">
        <v>129</v>
      </c>
      <c r="L513" s="60"/>
      <c r="M513" s="61"/>
      <c r="N513" s="61"/>
      <c r="O513" s="56" t="s">
        <v>1484</v>
      </c>
      <c r="P513" s="56" t="s">
        <v>1485</v>
      </c>
      <c r="Q513" s="60" t="s">
        <v>1486</v>
      </c>
      <c r="R513" s="63"/>
      <c r="S513" s="64" t="str">
        <f aca="false">IF(ISBLANK(A513),"",CONCATENATE($BC$5,"-",MID($BC$3,3,2),"-M_",A513))</f>
        <v>PTUR-21-M_52021000001444</v>
      </c>
      <c r="T513" s="65" t="str">
        <f aca="false">IF(ISBLANK(B513),"",VLOOKUP(B513,$BI$2:$BJ$5,2,FALSE()))</f>
        <v>E</v>
      </c>
      <c r="U513" s="66" t="str">
        <f aca="false">IF(ISBLANK(Q513),"ES",Q513)</f>
        <v>AT</v>
      </c>
      <c r="V513" s="64" t="n">
        <f aca="false">IF(ISBLANK(K513),"2",VLOOKUP(K513,$BG$2:$BH$3,2,FALSE()))</f>
        <v>2</v>
      </c>
      <c r="W513" s="66" t="str">
        <f aca="false">IF(ISBLANK(R513),"Sin observaciones",R513)</f>
        <v>Sin observaciones</v>
      </c>
      <c r="X513" s="64" t="n">
        <f aca="false">IF(ISERROR(VLOOKUP(J513,$BG$2:$BH$3,2,FALSE())),"",VLOOKUP(J513,$BG$2:$BH$3,2,FALSE()))</f>
        <v>1</v>
      </c>
      <c r="Z513" s="67"/>
    </row>
    <row r="514" customFormat="false" ht="39.6" hidden="false" customHeight="false" outlineLevel="0" collapsed="false">
      <c r="A514" s="54" t="s">
        <v>1487</v>
      </c>
      <c r="B514" s="78" t="s">
        <v>139</v>
      </c>
      <c r="C514" s="54" t="s">
        <v>1488</v>
      </c>
      <c r="D514" s="57" t="n">
        <v>0.06</v>
      </c>
      <c r="E514" s="56" t="n">
        <v>2740</v>
      </c>
      <c r="F514" s="57" t="n">
        <v>0</v>
      </c>
      <c r="G514" s="56" t="n">
        <v>2740</v>
      </c>
      <c r="H514" s="56" t="n">
        <v>0</v>
      </c>
      <c r="I514" s="58" t="n">
        <v>44369</v>
      </c>
      <c r="J514" s="54" t="s">
        <v>128</v>
      </c>
      <c r="K514" s="59" t="s">
        <v>129</v>
      </c>
      <c r="L514" s="60"/>
      <c r="M514" s="61"/>
      <c r="N514" s="61"/>
      <c r="O514" s="56" t="s">
        <v>1489</v>
      </c>
      <c r="P514" s="56" t="s">
        <v>1490</v>
      </c>
      <c r="Q514" s="60" t="s">
        <v>1486</v>
      </c>
      <c r="R514" s="63"/>
      <c r="S514" s="64" t="str">
        <f aca="false">IF(ISBLANK(A514),"",CONCATENATE($BC$5,"-",MID($BC$3,3,2),"-M_",A514))</f>
        <v>PTUR-21-M_52021000002143</v>
      </c>
      <c r="T514" s="65" t="str">
        <f aca="false">IF(ISBLANK(B514),"",VLOOKUP(B514,$BI$2:$BJ$5,2,FALSE()))</f>
        <v>E</v>
      </c>
      <c r="U514" s="66" t="str">
        <f aca="false">IF(ISBLANK(Q514),"ES",Q514)</f>
        <v>AT</v>
      </c>
      <c r="V514" s="64" t="n">
        <f aca="false">IF(ISBLANK(K514),"2",VLOOKUP(K514,$BG$2:$BH$3,2,FALSE()))</f>
        <v>2</v>
      </c>
      <c r="W514" s="66" t="str">
        <f aca="false">IF(ISBLANK(R514),"Sin observaciones",R514)</f>
        <v>Sin observaciones</v>
      </c>
      <c r="X514" s="64" t="n">
        <f aca="false">IF(ISERROR(VLOOKUP(J514,$BG$2:$BH$3,2,FALSE())),"",VLOOKUP(J514,$BG$2:$BH$3,2,FALSE()))</f>
        <v>1</v>
      </c>
      <c r="Z514" s="67"/>
    </row>
    <row r="515" customFormat="false" ht="92.4" hidden="false" customHeight="false" outlineLevel="0" collapsed="false">
      <c r="A515" s="54" t="s">
        <v>1491</v>
      </c>
      <c r="B515" s="78" t="s">
        <v>139</v>
      </c>
      <c r="C515" s="54" t="s">
        <v>1492</v>
      </c>
      <c r="D515" s="57" t="n">
        <v>12</v>
      </c>
      <c r="E515" s="56" t="n">
        <v>682.92</v>
      </c>
      <c r="F515" s="57" t="n">
        <v>0</v>
      </c>
      <c r="G515" s="56" t="n">
        <v>682.92</v>
      </c>
      <c r="H515" s="56" t="n">
        <v>0</v>
      </c>
      <c r="I515" s="58" t="n">
        <v>44362</v>
      </c>
      <c r="J515" s="54" t="s">
        <v>128</v>
      </c>
      <c r="K515" s="59" t="s">
        <v>129</v>
      </c>
      <c r="L515" s="60"/>
      <c r="M515" s="61"/>
      <c r="N515" s="61"/>
      <c r="O515" s="56" t="s">
        <v>1493</v>
      </c>
      <c r="P515" s="56" t="s">
        <v>1494</v>
      </c>
      <c r="Q515" s="60" t="s">
        <v>132</v>
      </c>
      <c r="R515" s="63"/>
      <c r="S515" s="64" t="str">
        <f aca="false">IF(ISBLANK(A515),"",CONCATENATE($BC$5,"-",MID($BC$3,3,2),"-M_",A515))</f>
        <v>PTUR-21-M_52021000001974</v>
      </c>
      <c r="T515" s="65" t="str">
        <f aca="false">IF(ISBLANK(B515),"",VLOOKUP(B515,$BI$2:$BJ$5,2,FALSE()))</f>
        <v>E</v>
      </c>
      <c r="U515" s="66" t="str">
        <f aca="false">IF(ISBLANK(Q515),"ES",Q515)</f>
        <v>ES</v>
      </c>
      <c r="V515" s="64" t="n">
        <f aca="false">IF(ISBLANK(K515),"2",VLOOKUP(K515,$BG$2:$BH$3,2,FALSE()))</f>
        <v>2</v>
      </c>
      <c r="W515" s="66" t="str">
        <f aca="false">IF(ISBLANK(R515),"Sin observaciones",R515)</f>
        <v>Sin observaciones</v>
      </c>
      <c r="X515" s="64" t="n">
        <f aca="false">IF(ISERROR(VLOOKUP(J515,$BG$2:$BH$3,2,FALSE())),"",VLOOKUP(J515,$BG$2:$BH$3,2,FALSE()))</f>
        <v>1</v>
      </c>
      <c r="Z515" s="67"/>
    </row>
    <row r="516" customFormat="false" ht="39.6" hidden="false" customHeight="false" outlineLevel="0" collapsed="false">
      <c r="A516" s="54" t="s">
        <v>1495</v>
      </c>
      <c r="B516" s="78" t="s">
        <v>139</v>
      </c>
      <c r="C516" s="54" t="s">
        <v>1496</v>
      </c>
      <c r="D516" s="57" t="n">
        <v>0.03</v>
      </c>
      <c r="E516" s="56" t="n">
        <v>54.27</v>
      </c>
      <c r="F516" s="57" t="n">
        <v>0</v>
      </c>
      <c r="G516" s="56" t="n">
        <v>54.27</v>
      </c>
      <c r="H516" s="56" t="n">
        <v>0</v>
      </c>
      <c r="I516" s="58" t="n">
        <v>44369</v>
      </c>
      <c r="J516" s="54" t="s">
        <v>128</v>
      </c>
      <c r="K516" s="59" t="s">
        <v>129</v>
      </c>
      <c r="L516" s="60"/>
      <c r="M516" s="61"/>
      <c r="N516" s="61"/>
      <c r="O516" s="56" t="s">
        <v>1493</v>
      </c>
      <c r="P516" s="56" t="s">
        <v>1494</v>
      </c>
      <c r="Q516" s="60" t="s">
        <v>132</v>
      </c>
      <c r="R516" s="63"/>
      <c r="S516" s="64" t="str">
        <f aca="false">IF(ISBLANK(A516),"",CONCATENATE($BC$5,"-",MID($BC$3,3,2),"-M_",A516))</f>
        <v>PTUR-21-M_52021000002159</v>
      </c>
      <c r="T516" s="65" t="str">
        <f aca="false">IF(ISBLANK(B516),"",VLOOKUP(B516,$BI$2:$BJ$5,2,FALSE()))</f>
        <v>E</v>
      </c>
      <c r="U516" s="66" t="str">
        <f aca="false">IF(ISBLANK(Q516),"ES",Q516)</f>
        <v>ES</v>
      </c>
      <c r="V516" s="64" t="n">
        <f aca="false">IF(ISBLANK(K516),"2",VLOOKUP(K516,$BG$2:$BH$3,2,FALSE()))</f>
        <v>2</v>
      </c>
      <c r="W516" s="66" t="str">
        <f aca="false">IF(ISBLANK(R516),"Sin observaciones",R516)</f>
        <v>Sin observaciones</v>
      </c>
      <c r="X516" s="64" t="n">
        <f aca="false">IF(ISERROR(VLOOKUP(J516,$BG$2:$BH$3,2,FALSE())),"",VLOOKUP(J516,$BG$2:$BH$3,2,FALSE()))</f>
        <v>1</v>
      </c>
      <c r="Z516" s="67"/>
    </row>
    <row r="517" customFormat="false" ht="39.6" hidden="false" customHeight="false" outlineLevel="0" collapsed="false">
      <c r="A517" s="54" t="s">
        <v>1497</v>
      </c>
      <c r="B517" s="78" t="s">
        <v>139</v>
      </c>
      <c r="C517" s="54" t="s">
        <v>722</v>
      </c>
      <c r="D517" s="57" t="n">
        <v>0.03</v>
      </c>
      <c r="E517" s="56" t="n">
        <v>48</v>
      </c>
      <c r="F517" s="57" t="n">
        <v>0</v>
      </c>
      <c r="G517" s="56" t="n">
        <v>48</v>
      </c>
      <c r="H517" s="56" t="n">
        <v>0</v>
      </c>
      <c r="I517" s="58" t="n">
        <v>44307</v>
      </c>
      <c r="J517" s="54" t="s">
        <v>128</v>
      </c>
      <c r="K517" s="59" t="s">
        <v>129</v>
      </c>
      <c r="L517" s="60"/>
      <c r="M517" s="61"/>
      <c r="N517" s="61"/>
      <c r="O517" s="56" t="s">
        <v>723</v>
      </c>
      <c r="P517" s="56" t="s">
        <v>724</v>
      </c>
      <c r="Q517" s="60" t="s">
        <v>132</v>
      </c>
      <c r="R517" s="63"/>
      <c r="S517" s="64" t="str">
        <f aca="false">IF(ISBLANK(A517),"",CONCATENATE($BC$5,"-",MID($BC$3,3,2),"-M_",A517))</f>
        <v>PTUR-21-M_52021000001228</v>
      </c>
      <c r="T517" s="65" t="str">
        <f aca="false">IF(ISBLANK(B517),"",VLOOKUP(B517,$BI$2:$BJ$5,2,FALSE()))</f>
        <v>E</v>
      </c>
      <c r="U517" s="66" t="str">
        <f aca="false">IF(ISBLANK(Q517),"ES",Q517)</f>
        <v>ES</v>
      </c>
      <c r="V517" s="64" t="n">
        <f aca="false">IF(ISBLANK(K517),"2",VLOOKUP(K517,$BG$2:$BH$3,2,FALSE()))</f>
        <v>2</v>
      </c>
      <c r="W517" s="66" t="str">
        <f aca="false">IF(ISBLANK(R517),"Sin observaciones",R517)</f>
        <v>Sin observaciones</v>
      </c>
      <c r="X517" s="64" t="n">
        <f aca="false">IF(ISERROR(VLOOKUP(J517,$BG$2:$BH$3,2,FALSE())),"",VLOOKUP(J517,$BG$2:$BH$3,2,FALSE()))</f>
        <v>1</v>
      </c>
      <c r="Z517" s="67"/>
    </row>
    <row r="518" customFormat="false" ht="39.6" hidden="false" customHeight="false" outlineLevel="0" collapsed="false">
      <c r="A518" s="54" t="s">
        <v>1498</v>
      </c>
      <c r="B518" s="78" t="s">
        <v>139</v>
      </c>
      <c r="C518" s="54" t="s">
        <v>1499</v>
      </c>
      <c r="D518" s="57" t="n">
        <v>0.03</v>
      </c>
      <c r="E518" s="56" t="n">
        <v>139.51</v>
      </c>
      <c r="F518" s="57" t="n">
        <v>0</v>
      </c>
      <c r="G518" s="56" t="n">
        <v>139.51</v>
      </c>
      <c r="H518" s="56" t="n">
        <v>0</v>
      </c>
      <c r="I518" s="58" t="n">
        <v>44326</v>
      </c>
      <c r="J518" s="54" t="s">
        <v>128</v>
      </c>
      <c r="K518" s="59" t="s">
        <v>129</v>
      </c>
      <c r="L518" s="60"/>
      <c r="M518" s="61"/>
      <c r="N518" s="61"/>
      <c r="O518" s="56" t="s">
        <v>723</v>
      </c>
      <c r="P518" s="56" t="s">
        <v>724</v>
      </c>
      <c r="Q518" s="60" t="s">
        <v>132</v>
      </c>
      <c r="R518" s="63"/>
      <c r="S518" s="64" t="str">
        <f aca="false">IF(ISBLANK(A518),"",CONCATENATE($BC$5,"-",MID($BC$3,3,2),"-M_",A518))</f>
        <v>PTUR-21-M_52021000001500</v>
      </c>
      <c r="T518" s="65" t="str">
        <f aca="false">IF(ISBLANK(B518),"",VLOOKUP(B518,$BI$2:$BJ$5,2,FALSE()))</f>
        <v>E</v>
      </c>
      <c r="U518" s="66" t="str">
        <f aca="false">IF(ISBLANK(Q518),"ES",Q518)</f>
        <v>ES</v>
      </c>
      <c r="V518" s="64" t="n">
        <f aca="false">IF(ISBLANK(K518),"2",VLOOKUP(K518,$BG$2:$BH$3,2,FALSE()))</f>
        <v>2</v>
      </c>
      <c r="W518" s="66" t="str">
        <f aca="false">IF(ISBLANK(R518),"Sin observaciones",R518)</f>
        <v>Sin observaciones</v>
      </c>
      <c r="X518" s="64" t="n">
        <f aca="false">IF(ISERROR(VLOOKUP(J518,$BG$2:$BH$3,2,FALSE())),"",VLOOKUP(J518,$BG$2:$BH$3,2,FALSE()))</f>
        <v>1</v>
      </c>
      <c r="Z518" s="67"/>
    </row>
    <row r="519" customFormat="false" ht="26.4" hidden="false" customHeight="false" outlineLevel="0" collapsed="false">
      <c r="A519" s="54" t="s">
        <v>1500</v>
      </c>
      <c r="B519" s="78" t="s">
        <v>139</v>
      </c>
      <c r="C519" s="54" t="s">
        <v>1501</v>
      </c>
      <c r="D519" s="57" t="n">
        <v>0.03</v>
      </c>
      <c r="E519" s="56" t="n">
        <v>330.78</v>
      </c>
      <c r="F519" s="57" t="n">
        <v>0</v>
      </c>
      <c r="G519" s="56" t="n">
        <v>330.78</v>
      </c>
      <c r="H519" s="56" t="n">
        <v>0</v>
      </c>
      <c r="I519" s="58" t="n">
        <v>44349</v>
      </c>
      <c r="J519" s="54" t="s">
        <v>128</v>
      </c>
      <c r="K519" s="59" t="s">
        <v>129</v>
      </c>
      <c r="L519" s="60"/>
      <c r="M519" s="61"/>
      <c r="N519" s="61"/>
      <c r="O519" s="56" t="s">
        <v>723</v>
      </c>
      <c r="P519" s="56" t="s">
        <v>724</v>
      </c>
      <c r="Q519" s="60" t="s">
        <v>132</v>
      </c>
      <c r="R519" s="63"/>
      <c r="S519" s="64" t="str">
        <f aca="false">IF(ISBLANK(A519),"",CONCATENATE($BC$5,"-",MID($BC$3,3,2),"-M_",A519))</f>
        <v>PTUR-21-M_52021000001849</v>
      </c>
      <c r="T519" s="65" t="str">
        <f aca="false">IF(ISBLANK(B519),"",VLOOKUP(B519,$BI$2:$BJ$5,2,FALSE()))</f>
        <v>E</v>
      </c>
      <c r="U519" s="66" t="str">
        <f aca="false">IF(ISBLANK(Q519),"ES",Q519)</f>
        <v>ES</v>
      </c>
      <c r="V519" s="64" t="n">
        <f aca="false">IF(ISBLANK(K519),"2",VLOOKUP(K519,$BG$2:$BH$3,2,FALSE()))</f>
        <v>2</v>
      </c>
      <c r="W519" s="66" t="str">
        <f aca="false">IF(ISBLANK(R519),"Sin observaciones",R519)</f>
        <v>Sin observaciones</v>
      </c>
      <c r="X519" s="64" t="n">
        <f aca="false">IF(ISERROR(VLOOKUP(J519,$BG$2:$BH$3,2,FALSE())),"",VLOOKUP(J519,$BG$2:$BH$3,2,FALSE()))</f>
        <v>1</v>
      </c>
      <c r="Z519" s="67"/>
    </row>
    <row r="520" customFormat="false" ht="26.4" hidden="false" customHeight="false" outlineLevel="0" collapsed="false">
      <c r="A520" s="54" t="s">
        <v>1502</v>
      </c>
      <c r="B520" s="78" t="s">
        <v>139</v>
      </c>
      <c r="C520" s="54" t="s">
        <v>1503</v>
      </c>
      <c r="D520" s="57" t="n">
        <v>0.03</v>
      </c>
      <c r="E520" s="56" t="n">
        <v>3424</v>
      </c>
      <c r="F520" s="57" t="n">
        <v>224</v>
      </c>
      <c r="G520" s="56" t="n">
        <v>3424</v>
      </c>
      <c r="H520" s="56" t="n">
        <v>224</v>
      </c>
      <c r="I520" s="58" t="n">
        <v>44362</v>
      </c>
      <c r="J520" s="54" t="s">
        <v>128</v>
      </c>
      <c r="K520" s="59" t="s">
        <v>129</v>
      </c>
      <c r="L520" s="60"/>
      <c r="M520" s="61"/>
      <c r="N520" s="61"/>
      <c r="O520" s="56" t="s">
        <v>1504</v>
      </c>
      <c r="P520" s="56" t="s">
        <v>1505</v>
      </c>
      <c r="Q520" s="60" t="s">
        <v>132</v>
      </c>
      <c r="R520" s="63"/>
      <c r="S520" s="64" t="str">
        <f aca="false">IF(ISBLANK(A520),"",CONCATENATE($BC$5,"-",MID($BC$3,3,2),"-M_",A520))</f>
        <v>PTUR-21-M_52021000002010</v>
      </c>
      <c r="T520" s="65" t="str">
        <f aca="false">IF(ISBLANK(B520),"",VLOOKUP(B520,$BI$2:$BJ$5,2,FALSE()))</f>
        <v>E</v>
      </c>
      <c r="U520" s="66" t="str">
        <f aca="false">IF(ISBLANK(Q520),"ES",Q520)</f>
        <v>ES</v>
      </c>
      <c r="V520" s="64" t="n">
        <f aca="false">IF(ISBLANK(K520),"2",VLOOKUP(K520,$BG$2:$BH$3,2,FALSE()))</f>
        <v>2</v>
      </c>
      <c r="W520" s="66" t="str">
        <f aca="false">IF(ISBLANK(R520),"Sin observaciones",R520)</f>
        <v>Sin observaciones</v>
      </c>
      <c r="X520" s="64" t="n">
        <f aca="false">IF(ISERROR(VLOOKUP(J520,$BG$2:$BH$3,2,FALSE())),"",VLOOKUP(J520,$BG$2:$BH$3,2,FALSE()))</f>
        <v>1</v>
      </c>
      <c r="Z520" s="67"/>
    </row>
    <row r="521" customFormat="false" ht="39.6" hidden="false" customHeight="false" outlineLevel="0" collapsed="false">
      <c r="A521" s="54" t="s">
        <v>1506</v>
      </c>
      <c r="B521" s="78" t="s">
        <v>139</v>
      </c>
      <c r="C521" s="54" t="s">
        <v>1507</v>
      </c>
      <c r="D521" s="57" t="n">
        <v>0.03</v>
      </c>
      <c r="E521" s="56" t="n">
        <v>190</v>
      </c>
      <c r="F521" s="57" t="n">
        <v>0</v>
      </c>
      <c r="G521" s="56" t="n">
        <v>190</v>
      </c>
      <c r="H521" s="56" t="n">
        <v>0</v>
      </c>
      <c r="I521" s="58" t="n">
        <v>44362</v>
      </c>
      <c r="J521" s="54" t="s">
        <v>128</v>
      </c>
      <c r="K521" s="59" t="s">
        <v>129</v>
      </c>
      <c r="L521" s="60"/>
      <c r="M521" s="61"/>
      <c r="N521" s="61"/>
      <c r="O521" s="56" t="s">
        <v>1508</v>
      </c>
      <c r="P521" s="56" t="s">
        <v>1509</v>
      </c>
      <c r="Q521" s="60" t="s">
        <v>132</v>
      </c>
      <c r="R521" s="63"/>
      <c r="S521" s="64" t="str">
        <f aca="false">IF(ISBLANK(A521),"",CONCATENATE($BC$5,"-",MID($BC$3,3,2),"-M_",A521))</f>
        <v>PTUR-21-M_52021000001980</v>
      </c>
      <c r="T521" s="65" t="str">
        <f aca="false">IF(ISBLANK(B521),"",VLOOKUP(B521,$BI$2:$BJ$5,2,FALSE()))</f>
        <v>E</v>
      </c>
      <c r="U521" s="66" t="str">
        <f aca="false">IF(ISBLANK(Q521),"ES",Q521)</f>
        <v>ES</v>
      </c>
      <c r="V521" s="64" t="n">
        <f aca="false">IF(ISBLANK(K521),"2",VLOOKUP(K521,$BG$2:$BH$3,2,FALSE()))</f>
        <v>2</v>
      </c>
      <c r="W521" s="66" t="str">
        <f aca="false">IF(ISBLANK(R521),"Sin observaciones",R521)</f>
        <v>Sin observaciones</v>
      </c>
      <c r="X521" s="64" t="n">
        <f aca="false">IF(ISERROR(VLOOKUP(J521,$BG$2:$BH$3,2,FALSE())),"",VLOOKUP(J521,$BG$2:$BH$3,2,FALSE()))</f>
        <v>1</v>
      </c>
      <c r="Z521" s="67"/>
    </row>
    <row r="522" customFormat="false" ht="66" hidden="false" customHeight="false" outlineLevel="0" collapsed="false">
      <c r="A522" s="54" t="s">
        <v>1510</v>
      </c>
      <c r="B522" s="78" t="s">
        <v>139</v>
      </c>
      <c r="C522" s="54" t="s">
        <v>1511</v>
      </c>
      <c r="D522" s="57" t="n">
        <v>0.15</v>
      </c>
      <c r="E522" s="56" t="n">
        <v>2610</v>
      </c>
      <c r="F522" s="57" t="n">
        <v>0</v>
      </c>
      <c r="G522" s="56" t="n">
        <v>2610</v>
      </c>
      <c r="H522" s="56" t="n">
        <v>0</v>
      </c>
      <c r="I522" s="58" t="n">
        <v>44372</v>
      </c>
      <c r="J522" s="54" t="s">
        <v>128</v>
      </c>
      <c r="K522" s="59" t="s">
        <v>129</v>
      </c>
      <c r="L522" s="60"/>
      <c r="M522" s="61"/>
      <c r="N522" s="61"/>
      <c r="O522" s="56" t="s">
        <v>1512</v>
      </c>
      <c r="P522" s="56" t="s">
        <v>1513</v>
      </c>
      <c r="Q522" s="60" t="s">
        <v>132</v>
      </c>
      <c r="R522" s="63"/>
      <c r="S522" s="64" t="str">
        <f aca="false">IF(ISBLANK(A522),"",CONCATENATE($BC$5,"-",MID($BC$3,3,2),"-M_",A522))</f>
        <v>PTUR-21-M_52021000002291</v>
      </c>
      <c r="T522" s="65" t="str">
        <f aca="false">IF(ISBLANK(B522),"",VLOOKUP(B522,$BI$2:$BJ$5,2,FALSE()))</f>
        <v>E</v>
      </c>
      <c r="U522" s="66" t="str">
        <f aca="false">IF(ISBLANK(Q522),"ES",Q522)</f>
        <v>ES</v>
      </c>
      <c r="V522" s="64" t="n">
        <f aca="false">IF(ISBLANK(K522),"2",VLOOKUP(K522,$BG$2:$BH$3,2,FALSE()))</f>
        <v>2</v>
      </c>
      <c r="W522" s="66" t="str">
        <f aca="false">IF(ISBLANK(R522),"Sin observaciones",R522)</f>
        <v>Sin observaciones</v>
      </c>
      <c r="X522" s="64" t="n">
        <f aca="false">IF(ISERROR(VLOOKUP(J522,$BG$2:$BH$3,2,FALSE())),"",VLOOKUP(J522,$BG$2:$BH$3,2,FALSE()))</f>
        <v>1</v>
      </c>
      <c r="Z522" s="67"/>
    </row>
    <row r="523" customFormat="false" ht="26.4" hidden="false" customHeight="false" outlineLevel="0" collapsed="false">
      <c r="A523" s="54" t="s">
        <v>1514</v>
      </c>
      <c r="B523" s="78" t="s">
        <v>139</v>
      </c>
      <c r="C523" s="54" t="s">
        <v>1515</v>
      </c>
      <c r="D523" s="57" t="n">
        <v>0.03</v>
      </c>
      <c r="E523" s="56" t="n">
        <v>43.34</v>
      </c>
      <c r="F523" s="57" t="n">
        <v>0</v>
      </c>
      <c r="G523" s="56" t="n">
        <v>43.34</v>
      </c>
      <c r="H523" s="56" t="n">
        <v>0</v>
      </c>
      <c r="I523" s="58" t="n">
        <v>44369</v>
      </c>
      <c r="J523" s="54" t="s">
        <v>128</v>
      </c>
      <c r="K523" s="59" t="s">
        <v>129</v>
      </c>
      <c r="L523" s="60"/>
      <c r="M523" s="61"/>
      <c r="N523" s="61"/>
      <c r="O523" s="56" t="s">
        <v>1516</v>
      </c>
      <c r="P523" s="56" t="s">
        <v>1517</v>
      </c>
      <c r="Q523" s="60" t="s">
        <v>132</v>
      </c>
      <c r="R523" s="63"/>
      <c r="S523" s="64" t="str">
        <f aca="false">IF(ISBLANK(A523),"",CONCATENATE($BC$5,"-",MID($BC$3,3,2),"-M_",A523))</f>
        <v>PTUR-21-M_52021000002091</v>
      </c>
      <c r="T523" s="65" t="str">
        <f aca="false">IF(ISBLANK(B523),"",VLOOKUP(B523,$BI$2:$BJ$5,2,FALSE()))</f>
        <v>E</v>
      </c>
      <c r="U523" s="66" t="str">
        <f aca="false">IF(ISBLANK(Q523),"ES",Q523)</f>
        <v>ES</v>
      </c>
      <c r="V523" s="64" t="n">
        <f aca="false">IF(ISBLANK(K523),"2",VLOOKUP(K523,$BG$2:$BH$3,2,FALSE()))</f>
        <v>2</v>
      </c>
      <c r="W523" s="66" t="str">
        <f aca="false">IF(ISBLANK(R523),"Sin observaciones",R523)</f>
        <v>Sin observaciones</v>
      </c>
      <c r="X523" s="64" t="n">
        <f aca="false">IF(ISERROR(VLOOKUP(J523,$BG$2:$BH$3,2,FALSE())),"",VLOOKUP(J523,$BG$2:$BH$3,2,FALSE()))</f>
        <v>1</v>
      </c>
      <c r="Z523" s="67"/>
    </row>
    <row r="524" customFormat="false" ht="17.4" hidden="false" customHeight="false" outlineLevel="0" collapsed="false">
      <c r="A524" s="54" t="s">
        <v>1518</v>
      </c>
      <c r="B524" s="78" t="s">
        <v>139</v>
      </c>
      <c r="C524" s="54" t="s">
        <v>1519</v>
      </c>
      <c r="D524" s="57" t="n">
        <v>0.03</v>
      </c>
      <c r="E524" s="56" t="n">
        <v>48.6</v>
      </c>
      <c r="F524" s="57" t="n">
        <v>0</v>
      </c>
      <c r="G524" s="56" t="n">
        <v>48.6</v>
      </c>
      <c r="H524" s="56" t="n">
        <v>0</v>
      </c>
      <c r="I524" s="58" t="n">
        <v>44369</v>
      </c>
      <c r="J524" s="54" t="s">
        <v>128</v>
      </c>
      <c r="K524" s="59" t="s">
        <v>129</v>
      </c>
      <c r="L524" s="60"/>
      <c r="M524" s="61"/>
      <c r="N524" s="61"/>
      <c r="O524" s="56" t="s">
        <v>1516</v>
      </c>
      <c r="P524" s="56" t="s">
        <v>1517</v>
      </c>
      <c r="Q524" s="60" t="s">
        <v>132</v>
      </c>
      <c r="R524" s="63"/>
      <c r="S524" s="64" t="str">
        <f aca="false">IF(ISBLANK(A524),"",CONCATENATE($BC$5,"-",MID($BC$3,3,2),"-M_",A524))</f>
        <v>PTUR-21-M_52021000002161</v>
      </c>
      <c r="T524" s="65" t="str">
        <f aca="false">IF(ISBLANK(B524),"",VLOOKUP(B524,$BI$2:$BJ$5,2,FALSE()))</f>
        <v>E</v>
      </c>
      <c r="U524" s="66" t="str">
        <f aca="false">IF(ISBLANK(Q524),"ES",Q524)</f>
        <v>ES</v>
      </c>
      <c r="V524" s="64" t="n">
        <f aca="false">IF(ISBLANK(K524),"2",VLOOKUP(K524,$BG$2:$BH$3,2,FALSE()))</f>
        <v>2</v>
      </c>
      <c r="W524" s="66" t="str">
        <f aca="false">IF(ISBLANK(R524),"Sin observaciones",R524)</f>
        <v>Sin observaciones</v>
      </c>
      <c r="X524" s="64" t="n">
        <f aca="false">IF(ISERROR(VLOOKUP(J524,$BG$2:$BH$3,2,FALSE())),"",VLOOKUP(J524,$BG$2:$BH$3,2,FALSE()))</f>
        <v>1</v>
      </c>
      <c r="Z524" s="67"/>
    </row>
    <row r="525" customFormat="false" ht="39.6" hidden="false" customHeight="false" outlineLevel="0" collapsed="false">
      <c r="A525" s="54" t="s">
        <v>1520</v>
      </c>
      <c r="B525" s="78" t="s">
        <v>139</v>
      </c>
      <c r="C525" s="54" t="s">
        <v>726</v>
      </c>
      <c r="D525" s="57" t="n">
        <v>0.03</v>
      </c>
      <c r="E525" s="56" t="n">
        <v>171</v>
      </c>
      <c r="F525" s="57" t="n">
        <v>0</v>
      </c>
      <c r="G525" s="56" t="n">
        <v>171</v>
      </c>
      <c r="H525" s="56" t="n">
        <v>0</v>
      </c>
      <c r="I525" s="58" t="n">
        <v>44298</v>
      </c>
      <c r="J525" s="54" t="s">
        <v>128</v>
      </c>
      <c r="K525" s="59" t="s">
        <v>129</v>
      </c>
      <c r="L525" s="60"/>
      <c r="M525" s="61"/>
      <c r="N525" s="61"/>
      <c r="O525" s="56" t="s">
        <v>727</v>
      </c>
      <c r="P525" s="56" t="s">
        <v>728</v>
      </c>
      <c r="Q525" s="60" t="s">
        <v>132</v>
      </c>
      <c r="R525" s="63"/>
      <c r="S525" s="64" t="str">
        <f aca="false">IF(ISBLANK(A525),"",CONCATENATE($BC$5,"-",MID($BC$3,3,2),"-M_",A525))</f>
        <v>PTUR-21-M_52021000001070</v>
      </c>
      <c r="T525" s="65" t="str">
        <f aca="false">IF(ISBLANK(B525),"",VLOOKUP(B525,$BI$2:$BJ$5,2,FALSE()))</f>
        <v>E</v>
      </c>
      <c r="U525" s="66" t="str">
        <f aca="false">IF(ISBLANK(Q525),"ES",Q525)</f>
        <v>ES</v>
      </c>
      <c r="V525" s="64" t="n">
        <f aca="false">IF(ISBLANK(K525),"2",VLOOKUP(K525,$BG$2:$BH$3,2,FALSE()))</f>
        <v>2</v>
      </c>
      <c r="W525" s="66" t="str">
        <f aca="false">IF(ISBLANK(R525),"Sin observaciones",R525)</f>
        <v>Sin observaciones</v>
      </c>
      <c r="X525" s="64" t="n">
        <f aca="false">IF(ISERROR(VLOOKUP(J525,$BG$2:$BH$3,2,FALSE())),"",VLOOKUP(J525,$BG$2:$BH$3,2,FALSE()))</f>
        <v>1</v>
      </c>
      <c r="Z525" s="67"/>
    </row>
    <row r="526" customFormat="false" ht="26.4" hidden="false" customHeight="false" outlineLevel="0" collapsed="false">
      <c r="A526" s="54" t="s">
        <v>1521</v>
      </c>
      <c r="B526" s="78" t="s">
        <v>139</v>
      </c>
      <c r="C526" s="54" t="s">
        <v>730</v>
      </c>
      <c r="D526" s="57" t="n">
        <v>0.03</v>
      </c>
      <c r="E526" s="56" t="n">
        <v>170</v>
      </c>
      <c r="F526" s="57" t="n">
        <v>0</v>
      </c>
      <c r="G526" s="56" t="n">
        <v>170</v>
      </c>
      <c r="H526" s="56" t="n">
        <v>0</v>
      </c>
      <c r="I526" s="58" t="n">
        <v>44298</v>
      </c>
      <c r="J526" s="54" t="s">
        <v>128</v>
      </c>
      <c r="K526" s="59" t="s">
        <v>129</v>
      </c>
      <c r="L526" s="60"/>
      <c r="M526" s="61"/>
      <c r="N526" s="61"/>
      <c r="O526" s="56" t="s">
        <v>731</v>
      </c>
      <c r="P526" s="56" t="s">
        <v>732</v>
      </c>
      <c r="Q526" s="60" t="s">
        <v>132</v>
      </c>
      <c r="R526" s="63"/>
      <c r="S526" s="64" t="str">
        <f aca="false">IF(ISBLANK(A526),"",CONCATENATE($BC$5,"-",MID($BC$3,3,2),"-M_",A526))</f>
        <v>PTUR-21-M_52021000001045</v>
      </c>
      <c r="T526" s="65" t="str">
        <f aca="false">IF(ISBLANK(B526),"",VLOOKUP(B526,$BI$2:$BJ$5,2,FALSE()))</f>
        <v>E</v>
      </c>
      <c r="U526" s="66" t="str">
        <f aca="false">IF(ISBLANK(Q526),"ES",Q526)</f>
        <v>ES</v>
      </c>
      <c r="V526" s="64" t="n">
        <f aca="false">IF(ISBLANK(K526),"2",VLOOKUP(K526,$BG$2:$BH$3,2,FALSE()))</f>
        <v>2</v>
      </c>
      <c r="W526" s="66" t="str">
        <f aca="false">IF(ISBLANK(R526),"Sin observaciones",R526)</f>
        <v>Sin observaciones</v>
      </c>
      <c r="X526" s="64" t="n">
        <f aca="false">IF(ISERROR(VLOOKUP(J526,$BG$2:$BH$3,2,FALSE())),"",VLOOKUP(J526,$BG$2:$BH$3,2,FALSE()))</f>
        <v>1</v>
      </c>
      <c r="Z526" s="67"/>
    </row>
    <row r="527" customFormat="false" ht="26.4" hidden="false" customHeight="false" outlineLevel="0" collapsed="false">
      <c r="A527" s="54" t="s">
        <v>1522</v>
      </c>
      <c r="B527" s="78" t="s">
        <v>139</v>
      </c>
      <c r="C527" s="54" t="s">
        <v>1523</v>
      </c>
      <c r="D527" s="57" t="n">
        <v>0.03</v>
      </c>
      <c r="E527" s="56" t="n">
        <v>170</v>
      </c>
      <c r="F527" s="57" t="n">
        <v>0</v>
      </c>
      <c r="G527" s="56" t="n">
        <v>170</v>
      </c>
      <c r="H527" s="56" t="n">
        <v>0</v>
      </c>
      <c r="I527" s="58" t="n">
        <v>44356</v>
      </c>
      <c r="J527" s="54" t="s">
        <v>128</v>
      </c>
      <c r="K527" s="59" t="s">
        <v>129</v>
      </c>
      <c r="L527" s="60"/>
      <c r="M527" s="61"/>
      <c r="N527" s="61"/>
      <c r="O527" s="56" t="s">
        <v>731</v>
      </c>
      <c r="P527" s="56" t="s">
        <v>732</v>
      </c>
      <c r="Q527" s="60" t="s">
        <v>132</v>
      </c>
      <c r="R527" s="63"/>
      <c r="S527" s="64" t="str">
        <f aca="false">IF(ISBLANK(A527),"",CONCATENATE($BC$5,"-",MID($BC$3,3,2),"-M_",A527))</f>
        <v>PTUR-21-M_52021000001941</v>
      </c>
      <c r="T527" s="65" t="str">
        <f aca="false">IF(ISBLANK(B527),"",VLOOKUP(B527,$BI$2:$BJ$5,2,FALSE()))</f>
        <v>E</v>
      </c>
      <c r="U527" s="66" t="str">
        <f aca="false">IF(ISBLANK(Q527),"ES",Q527)</f>
        <v>ES</v>
      </c>
      <c r="V527" s="64" t="n">
        <f aca="false">IF(ISBLANK(K527),"2",VLOOKUP(K527,$BG$2:$BH$3,2,FALSE()))</f>
        <v>2</v>
      </c>
      <c r="W527" s="66" t="str">
        <f aca="false">IF(ISBLANK(R527),"Sin observaciones",R527)</f>
        <v>Sin observaciones</v>
      </c>
      <c r="X527" s="64" t="n">
        <f aca="false">IF(ISERROR(VLOOKUP(J527,$BG$2:$BH$3,2,FALSE())),"",VLOOKUP(J527,$BG$2:$BH$3,2,FALSE()))</f>
        <v>1</v>
      </c>
      <c r="Z527" s="67"/>
    </row>
    <row r="528" customFormat="false" ht="79.2" hidden="false" customHeight="false" outlineLevel="0" collapsed="false">
      <c r="A528" s="54" t="s">
        <v>1524</v>
      </c>
      <c r="B528" s="78" t="s">
        <v>139</v>
      </c>
      <c r="C528" s="54" t="s">
        <v>734</v>
      </c>
      <c r="D528" s="57" t="n">
        <v>1</v>
      </c>
      <c r="E528" s="56" t="n">
        <v>330</v>
      </c>
      <c r="F528" s="57" t="n">
        <v>0</v>
      </c>
      <c r="G528" s="56" t="n">
        <v>330</v>
      </c>
      <c r="H528" s="56" t="n">
        <v>0</v>
      </c>
      <c r="I528" s="58" t="n">
        <v>44307</v>
      </c>
      <c r="J528" s="54" t="s">
        <v>128</v>
      </c>
      <c r="K528" s="59" t="s">
        <v>129</v>
      </c>
      <c r="L528" s="60"/>
      <c r="M528" s="61"/>
      <c r="N528" s="61"/>
      <c r="O528" s="56" t="s">
        <v>735</v>
      </c>
      <c r="P528" s="56" t="s">
        <v>736</v>
      </c>
      <c r="Q528" s="60" t="s">
        <v>132</v>
      </c>
      <c r="R528" s="63"/>
      <c r="S528" s="64" t="str">
        <f aca="false">IF(ISBLANK(A528),"",CONCATENATE($BC$5,"-",MID($BC$3,3,2),"-M_",A528))</f>
        <v>PTUR-21-M_52021000001206</v>
      </c>
      <c r="T528" s="65" t="str">
        <f aca="false">IF(ISBLANK(B528),"",VLOOKUP(B528,$BI$2:$BJ$5,2,FALSE()))</f>
        <v>E</v>
      </c>
      <c r="U528" s="66" t="str">
        <f aca="false">IF(ISBLANK(Q528),"ES",Q528)</f>
        <v>ES</v>
      </c>
      <c r="V528" s="64" t="n">
        <f aca="false">IF(ISBLANK(K528),"2",VLOOKUP(K528,$BG$2:$BH$3,2,FALSE()))</f>
        <v>2</v>
      </c>
      <c r="W528" s="66" t="str">
        <f aca="false">IF(ISBLANK(R528),"Sin observaciones",R528)</f>
        <v>Sin observaciones</v>
      </c>
      <c r="X528" s="64" t="n">
        <f aca="false">IF(ISERROR(VLOOKUP(J528,$BG$2:$BH$3,2,FALSE())),"",VLOOKUP(J528,$BG$2:$BH$3,2,FALSE()))</f>
        <v>1</v>
      </c>
      <c r="Z528" s="67"/>
    </row>
    <row r="529" customFormat="false" ht="52.8" hidden="false" customHeight="false" outlineLevel="0" collapsed="false">
      <c r="A529" s="54" t="s">
        <v>1525</v>
      </c>
      <c r="B529" s="78" t="s">
        <v>139</v>
      </c>
      <c r="C529" s="54" t="s">
        <v>1526</v>
      </c>
      <c r="D529" s="57" t="n">
        <v>1</v>
      </c>
      <c r="E529" s="56" t="n">
        <v>510</v>
      </c>
      <c r="F529" s="57" t="n">
        <v>0</v>
      </c>
      <c r="G529" s="56" t="n">
        <v>510</v>
      </c>
      <c r="H529" s="56" t="n">
        <v>0</v>
      </c>
      <c r="I529" s="58" t="n">
        <v>44356</v>
      </c>
      <c r="J529" s="54" t="s">
        <v>128</v>
      </c>
      <c r="K529" s="59" t="s">
        <v>129</v>
      </c>
      <c r="L529" s="60"/>
      <c r="M529" s="61"/>
      <c r="N529" s="61"/>
      <c r="O529" s="56" t="s">
        <v>735</v>
      </c>
      <c r="P529" s="56" t="s">
        <v>736</v>
      </c>
      <c r="Q529" s="60" t="s">
        <v>132</v>
      </c>
      <c r="R529" s="63"/>
      <c r="S529" s="64" t="str">
        <f aca="false">IF(ISBLANK(A529),"",CONCATENATE($BC$5,"-",MID($BC$3,3,2),"-M_",A529))</f>
        <v>PTUR-21-M_52021000001944</v>
      </c>
      <c r="T529" s="65" t="str">
        <f aca="false">IF(ISBLANK(B529),"",VLOOKUP(B529,$BI$2:$BJ$5,2,FALSE()))</f>
        <v>E</v>
      </c>
      <c r="U529" s="66" t="str">
        <f aca="false">IF(ISBLANK(Q529),"ES",Q529)</f>
        <v>ES</v>
      </c>
      <c r="V529" s="64" t="n">
        <f aca="false">IF(ISBLANK(K529),"2",VLOOKUP(K529,$BG$2:$BH$3,2,FALSE()))</f>
        <v>2</v>
      </c>
      <c r="W529" s="66" t="str">
        <f aca="false">IF(ISBLANK(R529),"Sin observaciones",R529)</f>
        <v>Sin observaciones</v>
      </c>
      <c r="X529" s="64" t="n">
        <f aca="false">IF(ISERROR(VLOOKUP(J529,$BG$2:$BH$3,2,FALSE())),"",VLOOKUP(J529,$BG$2:$BH$3,2,FALSE()))</f>
        <v>1</v>
      </c>
      <c r="Z529" s="67"/>
    </row>
    <row r="530" customFormat="false" ht="66" hidden="false" customHeight="false" outlineLevel="0" collapsed="false">
      <c r="A530" s="54" t="s">
        <v>1527</v>
      </c>
      <c r="B530" s="78" t="s">
        <v>139</v>
      </c>
      <c r="C530" s="54" t="s">
        <v>738</v>
      </c>
      <c r="D530" s="57" t="n">
        <v>1</v>
      </c>
      <c r="E530" s="56" t="n">
        <v>390</v>
      </c>
      <c r="F530" s="57" t="n">
        <v>0</v>
      </c>
      <c r="G530" s="56" t="n">
        <v>390</v>
      </c>
      <c r="H530" s="56" t="n">
        <v>0</v>
      </c>
      <c r="I530" s="58" t="n">
        <v>44312</v>
      </c>
      <c r="J530" s="54" t="s">
        <v>128</v>
      </c>
      <c r="K530" s="59" t="s">
        <v>129</v>
      </c>
      <c r="L530" s="60"/>
      <c r="M530" s="61"/>
      <c r="N530" s="61"/>
      <c r="O530" s="56" t="s">
        <v>739</v>
      </c>
      <c r="P530" s="56" t="s">
        <v>740</v>
      </c>
      <c r="Q530" s="60" t="s">
        <v>132</v>
      </c>
      <c r="R530" s="63"/>
      <c r="S530" s="64" t="str">
        <f aca="false">IF(ISBLANK(A530),"",CONCATENATE($BC$5,"-",MID($BC$3,3,2),"-M_",A530))</f>
        <v>PTUR-21-M_52021000001259</v>
      </c>
      <c r="T530" s="65" t="str">
        <f aca="false">IF(ISBLANK(B530),"",VLOOKUP(B530,$BI$2:$BJ$5,2,FALSE()))</f>
        <v>E</v>
      </c>
      <c r="U530" s="66" t="str">
        <f aca="false">IF(ISBLANK(Q530),"ES",Q530)</f>
        <v>ES</v>
      </c>
      <c r="V530" s="64" t="n">
        <f aca="false">IF(ISBLANK(K530),"2",VLOOKUP(K530,$BG$2:$BH$3,2,FALSE()))</f>
        <v>2</v>
      </c>
      <c r="W530" s="66" t="str">
        <f aca="false">IF(ISBLANK(R530),"Sin observaciones",R530)</f>
        <v>Sin observaciones</v>
      </c>
      <c r="X530" s="64" t="n">
        <f aca="false">IF(ISERROR(VLOOKUP(J530,$BG$2:$BH$3,2,FALSE())),"",VLOOKUP(J530,$BG$2:$BH$3,2,FALSE()))</f>
        <v>1</v>
      </c>
      <c r="Z530" s="67"/>
    </row>
    <row r="531" customFormat="false" ht="52.8" hidden="false" customHeight="false" outlineLevel="0" collapsed="false">
      <c r="A531" s="54" t="s">
        <v>1528</v>
      </c>
      <c r="B531" s="78" t="s">
        <v>139</v>
      </c>
      <c r="C531" s="54" t="s">
        <v>1529</v>
      </c>
      <c r="D531" s="57" t="n">
        <v>1</v>
      </c>
      <c r="E531" s="56" t="n">
        <v>480</v>
      </c>
      <c r="F531" s="57" t="n">
        <v>0</v>
      </c>
      <c r="G531" s="56" t="n">
        <v>480</v>
      </c>
      <c r="H531" s="56" t="n">
        <v>0</v>
      </c>
      <c r="I531" s="58" t="n">
        <v>44356</v>
      </c>
      <c r="J531" s="54" t="s">
        <v>128</v>
      </c>
      <c r="K531" s="59" t="s">
        <v>129</v>
      </c>
      <c r="L531" s="60"/>
      <c r="M531" s="61"/>
      <c r="N531" s="61"/>
      <c r="O531" s="56" t="s">
        <v>739</v>
      </c>
      <c r="P531" s="56" t="s">
        <v>740</v>
      </c>
      <c r="Q531" s="60" t="s">
        <v>132</v>
      </c>
      <c r="R531" s="63"/>
      <c r="S531" s="64" t="str">
        <f aca="false">IF(ISBLANK(A531),"",CONCATENATE($BC$5,"-",MID($BC$3,3,2),"-M_",A531))</f>
        <v>PTUR-21-M_52021000001943</v>
      </c>
      <c r="T531" s="65" t="str">
        <f aca="false">IF(ISBLANK(B531),"",VLOOKUP(B531,$BI$2:$BJ$5,2,FALSE()))</f>
        <v>E</v>
      </c>
      <c r="U531" s="66" t="str">
        <f aca="false">IF(ISBLANK(Q531),"ES",Q531)</f>
        <v>ES</v>
      </c>
      <c r="V531" s="64" t="n">
        <f aca="false">IF(ISBLANK(K531),"2",VLOOKUP(K531,$BG$2:$BH$3,2,FALSE()))</f>
        <v>2</v>
      </c>
      <c r="W531" s="66" t="str">
        <f aca="false">IF(ISBLANK(R531),"Sin observaciones",R531)</f>
        <v>Sin observaciones</v>
      </c>
      <c r="X531" s="64" t="n">
        <f aca="false">IF(ISERROR(VLOOKUP(J531,$BG$2:$BH$3,2,FALSE())),"",VLOOKUP(J531,$BG$2:$BH$3,2,FALSE()))</f>
        <v>1</v>
      </c>
      <c r="Z531" s="67"/>
    </row>
    <row r="532" customFormat="false" ht="52.8" hidden="false" customHeight="false" outlineLevel="0" collapsed="false">
      <c r="A532" s="54" t="s">
        <v>1530</v>
      </c>
      <c r="B532" s="78" t="s">
        <v>139</v>
      </c>
      <c r="C532" s="54" t="s">
        <v>1531</v>
      </c>
      <c r="D532" s="57" t="n">
        <v>0.03</v>
      </c>
      <c r="E532" s="56" t="n">
        <v>48.6</v>
      </c>
      <c r="F532" s="57" t="n">
        <v>0</v>
      </c>
      <c r="G532" s="56" t="n">
        <v>48.6</v>
      </c>
      <c r="H532" s="56" t="n">
        <v>0</v>
      </c>
      <c r="I532" s="58" t="n">
        <v>44369</v>
      </c>
      <c r="J532" s="54" t="s">
        <v>128</v>
      </c>
      <c r="K532" s="59" t="s">
        <v>129</v>
      </c>
      <c r="L532" s="60"/>
      <c r="M532" s="61"/>
      <c r="N532" s="61"/>
      <c r="O532" s="56" t="s">
        <v>743</v>
      </c>
      <c r="P532" s="56" t="s">
        <v>744</v>
      </c>
      <c r="Q532" s="60" t="s">
        <v>132</v>
      </c>
      <c r="R532" s="63"/>
      <c r="S532" s="64" t="str">
        <f aca="false">IF(ISBLANK(A532),"",CONCATENATE($BC$5,"-",MID($BC$3,3,2),"-M_",A532))</f>
        <v>PTUR-21-M_52021000002149</v>
      </c>
      <c r="T532" s="65" t="str">
        <f aca="false">IF(ISBLANK(B532),"",VLOOKUP(B532,$BI$2:$BJ$5,2,FALSE()))</f>
        <v>E</v>
      </c>
      <c r="U532" s="66" t="str">
        <f aca="false">IF(ISBLANK(Q532),"ES",Q532)</f>
        <v>ES</v>
      </c>
      <c r="V532" s="64" t="n">
        <f aca="false">IF(ISBLANK(K532),"2",VLOOKUP(K532,$BG$2:$BH$3,2,FALSE()))</f>
        <v>2</v>
      </c>
      <c r="W532" s="66" t="str">
        <f aca="false">IF(ISBLANK(R532),"Sin observaciones",R532)</f>
        <v>Sin observaciones</v>
      </c>
      <c r="X532" s="64" t="n">
        <f aca="false">IF(ISERROR(VLOOKUP(J532,$BG$2:$BH$3,2,FALSE())),"",VLOOKUP(J532,$BG$2:$BH$3,2,FALSE()))</f>
        <v>1</v>
      </c>
      <c r="Z532" s="67"/>
    </row>
    <row r="533" customFormat="false" ht="39.6" hidden="false" customHeight="false" outlineLevel="0" collapsed="false">
      <c r="A533" s="54" t="s">
        <v>1532</v>
      </c>
      <c r="B533" s="54" t="s">
        <v>1093</v>
      </c>
      <c r="C533" s="54" t="s">
        <v>1533</v>
      </c>
      <c r="D533" s="79" t="n">
        <v>0.03</v>
      </c>
      <c r="E533" s="56" t="n">
        <v>145.97</v>
      </c>
      <c r="F533" s="57" t="n">
        <v>9.55</v>
      </c>
      <c r="G533" s="56" t="n">
        <v>145.97</v>
      </c>
      <c r="H533" s="56" t="n">
        <v>9.55</v>
      </c>
      <c r="I533" s="58" t="n">
        <v>44397</v>
      </c>
      <c r="J533" s="54" t="s">
        <v>128</v>
      </c>
      <c r="K533" s="59" t="s">
        <v>129</v>
      </c>
      <c r="L533" s="60"/>
      <c r="M533" s="61"/>
      <c r="N533" s="61"/>
      <c r="O533" s="80" t="s">
        <v>751</v>
      </c>
      <c r="P533" s="80" t="s">
        <v>752</v>
      </c>
      <c r="Q533" s="62" t="s">
        <v>132</v>
      </c>
      <c r="R533" s="63"/>
      <c r="S533" s="64" t="str">
        <f aca="false">IF(ISBLANK(A533),"",CONCATENATE($BC$5,"-",MID($BC$3,3,2),"-M_",A533))</f>
        <v>PTUR-21-M_52021000002602</v>
      </c>
      <c r="T533" s="65" t="str">
        <f aca="false">IF(ISBLANK(B533),"",VLOOKUP(B533,$BI$2:$BJ$5,2,FALSE()))</f>
        <v>E</v>
      </c>
      <c r="U533" s="66" t="str">
        <f aca="false">IF(ISBLANK(Q533),"ES",Q533)</f>
        <v>ES</v>
      </c>
      <c r="V533" s="64" t="n">
        <f aca="false">IF(ISBLANK(K533),"2",VLOOKUP(K533,$BG$2:$BH$3,2,FALSE()))</f>
        <v>2</v>
      </c>
      <c r="W533" s="66" t="str">
        <f aca="false">IF(ISBLANK(R533),"Sin observaciones",R533)</f>
        <v>Sin observaciones</v>
      </c>
      <c r="X533" s="64" t="n">
        <f aca="false">IF(ISERROR(VLOOKUP(J533,$BG$2:$BH$3,2,FALSE())),"",VLOOKUP(J533,$BG$2:$BH$3,2,FALSE()))</f>
        <v>1</v>
      </c>
      <c r="Z533" s="67"/>
    </row>
    <row r="534" customFormat="false" ht="39.6" hidden="false" customHeight="false" outlineLevel="0" collapsed="false">
      <c r="A534" s="54" t="s">
        <v>1534</v>
      </c>
      <c r="B534" s="54" t="s">
        <v>1093</v>
      </c>
      <c r="C534" s="54" t="s">
        <v>1535</v>
      </c>
      <c r="D534" s="79" t="n">
        <v>0.03</v>
      </c>
      <c r="E534" s="56" t="n">
        <v>481.57</v>
      </c>
      <c r="F534" s="57" t="n">
        <v>31.5</v>
      </c>
      <c r="G534" s="56" t="n">
        <v>481.57</v>
      </c>
      <c r="H534" s="56" t="n">
        <v>31.5</v>
      </c>
      <c r="I534" s="58" t="n">
        <v>44397</v>
      </c>
      <c r="J534" s="54" t="s">
        <v>128</v>
      </c>
      <c r="K534" s="59" t="s">
        <v>129</v>
      </c>
      <c r="L534" s="60"/>
      <c r="M534" s="61"/>
      <c r="N534" s="61"/>
      <c r="O534" s="80" t="s">
        <v>751</v>
      </c>
      <c r="P534" s="80" t="s">
        <v>752</v>
      </c>
      <c r="Q534" s="62" t="s">
        <v>132</v>
      </c>
      <c r="R534" s="63"/>
      <c r="S534" s="64" t="str">
        <f aca="false">IF(ISBLANK(A534),"",CONCATENATE($BC$5,"-",MID($BC$3,3,2),"-M_",A534))</f>
        <v>PTUR-21-M_52021000003226</v>
      </c>
      <c r="T534" s="65" t="str">
        <f aca="false">IF(ISBLANK(B534),"",VLOOKUP(B534,$BI$2:$BJ$5,2,FALSE()))</f>
        <v>E</v>
      </c>
      <c r="U534" s="66" t="str">
        <f aca="false">IF(ISBLANK(Q534),"ES",Q534)</f>
        <v>ES</v>
      </c>
      <c r="V534" s="64" t="n">
        <f aca="false">IF(ISBLANK(K534),"2",VLOOKUP(K534,$BG$2:$BH$3,2,FALSE()))</f>
        <v>2</v>
      </c>
      <c r="W534" s="66" t="str">
        <f aca="false">IF(ISBLANK(R534),"Sin observaciones",R534)</f>
        <v>Sin observaciones</v>
      </c>
      <c r="X534" s="64" t="n">
        <f aca="false">IF(ISERROR(VLOOKUP(J534,$BG$2:$BH$3,2,FALSE())),"",VLOOKUP(J534,$BG$2:$BH$3,2,FALSE()))</f>
        <v>1</v>
      </c>
      <c r="Z534" s="67"/>
    </row>
    <row r="535" customFormat="false" ht="26.4" hidden="false" customHeight="false" outlineLevel="0" collapsed="false">
      <c r="A535" s="54" t="s">
        <v>1536</v>
      </c>
      <c r="B535" s="54" t="s">
        <v>1093</v>
      </c>
      <c r="C535" s="54" t="s">
        <v>1537</v>
      </c>
      <c r="D535" s="79" t="n">
        <v>0.03</v>
      </c>
      <c r="E535" s="56" t="n">
        <v>32.1</v>
      </c>
      <c r="F535" s="57" t="n">
        <v>2.1</v>
      </c>
      <c r="G535" s="56" t="n">
        <v>32.1</v>
      </c>
      <c r="H535" s="56" t="n">
        <v>2.1</v>
      </c>
      <c r="I535" s="58" t="n">
        <v>44397</v>
      </c>
      <c r="J535" s="54" t="s">
        <v>128</v>
      </c>
      <c r="K535" s="59" t="s">
        <v>129</v>
      </c>
      <c r="L535" s="60"/>
      <c r="M535" s="61"/>
      <c r="N535" s="61"/>
      <c r="O535" s="80" t="s">
        <v>751</v>
      </c>
      <c r="P535" s="80" t="s">
        <v>752</v>
      </c>
      <c r="Q535" s="62" t="s">
        <v>132</v>
      </c>
      <c r="R535" s="63"/>
      <c r="S535" s="64" t="str">
        <f aca="false">IF(ISBLANK(A535),"",CONCATENATE($BC$5,"-",MID($BC$3,3,2),"-M_",A535))</f>
        <v>PTUR-21-M_52021000003236</v>
      </c>
      <c r="T535" s="65" t="str">
        <f aca="false">IF(ISBLANK(B535),"",VLOOKUP(B535,$BI$2:$BJ$5,2,FALSE()))</f>
        <v>E</v>
      </c>
      <c r="U535" s="66" t="str">
        <f aca="false">IF(ISBLANK(Q535),"ES",Q535)</f>
        <v>ES</v>
      </c>
      <c r="V535" s="64" t="n">
        <f aca="false">IF(ISBLANK(K535),"2",VLOOKUP(K535,$BG$2:$BH$3,2,FALSE()))</f>
        <v>2</v>
      </c>
      <c r="W535" s="66" t="str">
        <f aca="false">IF(ISBLANK(R535),"Sin observaciones",R535)</f>
        <v>Sin observaciones</v>
      </c>
      <c r="X535" s="64" t="n">
        <f aca="false">IF(ISERROR(VLOOKUP(J535,$BG$2:$BH$3,2,FALSE())),"",VLOOKUP(J535,$BG$2:$BH$3,2,FALSE()))</f>
        <v>1</v>
      </c>
      <c r="Z535" s="67"/>
    </row>
    <row r="536" customFormat="false" ht="26.4" hidden="false" customHeight="false" outlineLevel="0" collapsed="false">
      <c r="A536" s="54" t="s">
        <v>1538</v>
      </c>
      <c r="B536" s="54" t="s">
        <v>1093</v>
      </c>
      <c r="C536" s="54" t="s">
        <v>1539</v>
      </c>
      <c r="D536" s="79" t="n">
        <v>1</v>
      </c>
      <c r="E536" s="56" t="n">
        <v>1260</v>
      </c>
      <c r="F536" s="57" t="n">
        <v>0</v>
      </c>
      <c r="G536" s="56" t="n">
        <v>1260</v>
      </c>
      <c r="H536" s="56" t="n">
        <v>0</v>
      </c>
      <c r="I536" s="58" t="n">
        <v>44397</v>
      </c>
      <c r="J536" s="54" t="s">
        <v>128</v>
      </c>
      <c r="K536" s="59" t="s">
        <v>129</v>
      </c>
      <c r="L536" s="60"/>
      <c r="M536" s="61"/>
      <c r="N536" s="61"/>
      <c r="O536" s="80" t="s">
        <v>130</v>
      </c>
      <c r="P536" s="80" t="s">
        <v>131</v>
      </c>
      <c r="Q536" s="62" t="s">
        <v>132</v>
      </c>
      <c r="R536" s="63"/>
      <c r="S536" s="64" t="str">
        <f aca="false">IF(ISBLANK(A536),"",CONCATENATE($BC$5,"-",MID($BC$3,3,2),"-M_",A536))</f>
        <v>PTUR-21-M_52021000002810</v>
      </c>
      <c r="T536" s="65" t="str">
        <f aca="false">IF(ISBLANK(B536),"",VLOOKUP(B536,$BI$2:$BJ$5,2,FALSE()))</f>
        <v>E</v>
      </c>
      <c r="U536" s="66" t="str">
        <f aca="false">IF(ISBLANK(Q536),"ES",Q536)</f>
        <v>ES</v>
      </c>
      <c r="V536" s="64" t="n">
        <f aca="false">IF(ISBLANK(K536),"2",VLOOKUP(K536,$BG$2:$BH$3,2,FALSE()))</f>
        <v>2</v>
      </c>
      <c r="W536" s="66" t="str">
        <f aca="false">IF(ISBLANK(R536),"Sin observaciones",R536)</f>
        <v>Sin observaciones</v>
      </c>
      <c r="X536" s="64" t="n">
        <f aca="false">IF(ISERROR(VLOOKUP(J536,$BG$2:$BH$3,2,FALSE())),"",VLOOKUP(J536,$BG$2:$BH$3,2,FALSE()))</f>
        <v>1</v>
      </c>
      <c r="Z536" s="67"/>
    </row>
    <row r="537" customFormat="false" ht="26.4" hidden="false" customHeight="false" outlineLevel="0" collapsed="false">
      <c r="A537" s="54" t="s">
        <v>1540</v>
      </c>
      <c r="B537" s="54" t="s">
        <v>1093</v>
      </c>
      <c r="C537" s="54" t="s">
        <v>1541</v>
      </c>
      <c r="D537" s="79" t="n">
        <v>1</v>
      </c>
      <c r="E537" s="56" t="n">
        <v>810</v>
      </c>
      <c r="F537" s="57" t="n">
        <v>0</v>
      </c>
      <c r="G537" s="56" t="n">
        <v>810</v>
      </c>
      <c r="H537" s="56" t="n">
        <v>0</v>
      </c>
      <c r="I537" s="58" t="n">
        <v>44397</v>
      </c>
      <c r="J537" s="54" t="s">
        <v>128</v>
      </c>
      <c r="K537" s="59" t="s">
        <v>129</v>
      </c>
      <c r="L537" s="60"/>
      <c r="M537" s="61"/>
      <c r="N537" s="61"/>
      <c r="O537" s="80" t="s">
        <v>130</v>
      </c>
      <c r="P537" s="80" t="s">
        <v>131</v>
      </c>
      <c r="Q537" s="62" t="s">
        <v>132</v>
      </c>
      <c r="R537" s="63"/>
      <c r="S537" s="64" t="str">
        <f aca="false">IF(ISBLANK(A537),"",CONCATENATE($BC$5,"-",MID($BC$3,3,2),"-M_",A537))</f>
        <v>PTUR-21-M_52021000003253</v>
      </c>
      <c r="T537" s="65" t="str">
        <f aca="false">IF(ISBLANK(B537),"",VLOOKUP(B537,$BI$2:$BJ$5,2,FALSE()))</f>
        <v>E</v>
      </c>
      <c r="U537" s="66" t="str">
        <f aca="false">IF(ISBLANK(Q537),"ES",Q537)</f>
        <v>ES</v>
      </c>
      <c r="V537" s="64" t="n">
        <f aca="false">IF(ISBLANK(K537),"2",VLOOKUP(K537,$BG$2:$BH$3,2,FALSE()))</f>
        <v>2</v>
      </c>
      <c r="W537" s="66" t="str">
        <f aca="false">IF(ISBLANK(R537),"Sin observaciones",R537)</f>
        <v>Sin observaciones</v>
      </c>
      <c r="X537" s="64" t="n">
        <f aca="false">IF(ISERROR(VLOOKUP(J537,$BG$2:$BH$3,2,FALSE())),"",VLOOKUP(J537,$BG$2:$BH$3,2,FALSE()))</f>
        <v>1</v>
      </c>
      <c r="Z537" s="67"/>
    </row>
    <row r="538" customFormat="false" ht="26.4" hidden="false" customHeight="false" outlineLevel="0" collapsed="false">
      <c r="A538" s="54" t="s">
        <v>1542</v>
      </c>
      <c r="B538" s="54" t="s">
        <v>1093</v>
      </c>
      <c r="C538" s="54" t="s">
        <v>1543</v>
      </c>
      <c r="D538" s="79" t="n">
        <v>1</v>
      </c>
      <c r="E538" s="56" t="n">
        <v>930</v>
      </c>
      <c r="F538" s="57" t="n">
        <v>0</v>
      </c>
      <c r="G538" s="56" t="n">
        <v>930</v>
      </c>
      <c r="H538" s="56" t="n">
        <v>0</v>
      </c>
      <c r="I538" s="58" t="n">
        <v>44397</v>
      </c>
      <c r="J538" s="54" t="s">
        <v>128</v>
      </c>
      <c r="K538" s="59" t="s">
        <v>129</v>
      </c>
      <c r="L538" s="60"/>
      <c r="M538" s="61"/>
      <c r="N538" s="61"/>
      <c r="O538" s="80" t="s">
        <v>130</v>
      </c>
      <c r="P538" s="80" t="s">
        <v>131</v>
      </c>
      <c r="Q538" s="62" t="s">
        <v>132</v>
      </c>
      <c r="R538" s="63"/>
      <c r="S538" s="64" t="str">
        <f aca="false">IF(ISBLANK(A538),"",CONCATENATE($BC$5,"-",MID($BC$3,3,2),"-M_",A538))</f>
        <v>PTUR-21-M_52021000003400</v>
      </c>
      <c r="T538" s="65" t="str">
        <f aca="false">IF(ISBLANK(B538),"",VLOOKUP(B538,$BI$2:$BJ$5,2,FALSE()))</f>
        <v>E</v>
      </c>
      <c r="U538" s="66" t="str">
        <f aca="false">IF(ISBLANK(Q538),"ES",Q538)</f>
        <v>ES</v>
      </c>
      <c r="V538" s="64" t="n">
        <f aca="false">IF(ISBLANK(K538),"2",VLOOKUP(K538,$BG$2:$BH$3,2,FALSE()))</f>
        <v>2</v>
      </c>
      <c r="W538" s="66" t="str">
        <f aca="false">IF(ISBLANK(R538),"Sin observaciones",R538)</f>
        <v>Sin observaciones</v>
      </c>
      <c r="X538" s="64" t="n">
        <f aca="false">IF(ISERROR(VLOOKUP(J538,$BG$2:$BH$3,2,FALSE())),"",VLOOKUP(J538,$BG$2:$BH$3,2,FALSE()))</f>
        <v>1</v>
      </c>
      <c r="Z538" s="67"/>
    </row>
    <row r="539" customFormat="false" ht="79.2" hidden="false" customHeight="false" outlineLevel="0" collapsed="false">
      <c r="A539" s="54" t="s">
        <v>1544</v>
      </c>
      <c r="B539" s="54" t="s">
        <v>1093</v>
      </c>
      <c r="C539" s="54" t="s">
        <v>1545</v>
      </c>
      <c r="D539" s="79" t="n">
        <v>0.03</v>
      </c>
      <c r="E539" s="56" t="n">
        <v>1700</v>
      </c>
      <c r="F539" s="57" t="n">
        <v>0</v>
      </c>
      <c r="G539" s="56" t="n">
        <v>1700</v>
      </c>
      <c r="H539" s="56" t="n">
        <v>0</v>
      </c>
      <c r="I539" s="58" t="n">
        <v>44397</v>
      </c>
      <c r="J539" s="54" t="s">
        <v>128</v>
      </c>
      <c r="K539" s="59" t="s">
        <v>129</v>
      </c>
      <c r="L539" s="60"/>
      <c r="M539" s="61"/>
      <c r="N539" s="61"/>
      <c r="O539" s="80" t="s">
        <v>1546</v>
      </c>
      <c r="P539" s="80" t="s">
        <v>1547</v>
      </c>
      <c r="Q539" s="62" t="s">
        <v>132</v>
      </c>
      <c r="R539" s="63"/>
      <c r="S539" s="64" t="str">
        <f aca="false">IF(ISBLANK(A539),"",CONCATENATE($BC$5,"-",MID($BC$3,3,2),"-M_",A539))</f>
        <v>PTUR-21-M_52021000003412</v>
      </c>
      <c r="T539" s="65" t="str">
        <f aca="false">IF(ISBLANK(B539),"",VLOOKUP(B539,$BI$2:$BJ$5,2,FALSE()))</f>
        <v>E</v>
      </c>
      <c r="U539" s="66" t="str">
        <f aca="false">IF(ISBLANK(Q539),"ES",Q539)</f>
        <v>ES</v>
      </c>
      <c r="V539" s="64" t="n">
        <f aca="false">IF(ISBLANK(K539),"2",VLOOKUP(K539,$BG$2:$BH$3,2,FALSE()))</f>
        <v>2</v>
      </c>
      <c r="W539" s="66" t="str">
        <f aca="false">IF(ISBLANK(R539),"Sin observaciones",R539)</f>
        <v>Sin observaciones</v>
      </c>
      <c r="X539" s="64" t="n">
        <f aca="false">IF(ISERROR(VLOOKUP(J539,$BG$2:$BH$3,2,FALSE())),"",VLOOKUP(J539,$BG$2:$BH$3,2,FALSE()))</f>
        <v>1</v>
      </c>
      <c r="Z539" s="67"/>
    </row>
    <row r="540" customFormat="false" ht="17.4" hidden="false" customHeight="false" outlineLevel="0" collapsed="false">
      <c r="A540" s="54" t="s">
        <v>1548</v>
      </c>
      <c r="B540" s="54" t="s">
        <v>1093</v>
      </c>
      <c r="C540" s="54" t="s">
        <v>1549</v>
      </c>
      <c r="D540" s="79" t="n">
        <v>0.03</v>
      </c>
      <c r="E540" s="56" t="n">
        <v>41</v>
      </c>
      <c r="F540" s="57" t="n">
        <v>2.68</v>
      </c>
      <c r="G540" s="56" t="n">
        <v>41</v>
      </c>
      <c r="H540" s="56" t="n">
        <v>2.68</v>
      </c>
      <c r="I540" s="58" t="n">
        <v>44397</v>
      </c>
      <c r="J540" s="54" t="s">
        <v>128</v>
      </c>
      <c r="K540" s="59" t="s">
        <v>129</v>
      </c>
      <c r="L540" s="60"/>
      <c r="M540" s="61"/>
      <c r="N540" s="61"/>
      <c r="O540" s="80" t="s">
        <v>1550</v>
      </c>
      <c r="P540" s="80" t="s">
        <v>1551</v>
      </c>
      <c r="Q540" s="62" t="s">
        <v>132</v>
      </c>
      <c r="R540" s="63"/>
      <c r="S540" s="64" t="str">
        <f aca="false">IF(ISBLANK(A540),"",CONCATENATE($BC$5,"-",MID($BC$3,3,2),"-M_",A540))</f>
        <v>PTUR-21-M_52021000002980</v>
      </c>
      <c r="T540" s="65" t="str">
        <f aca="false">IF(ISBLANK(B540),"",VLOOKUP(B540,$BI$2:$BJ$5,2,FALSE()))</f>
        <v>E</v>
      </c>
      <c r="U540" s="66" t="str">
        <f aca="false">IF(ISBLANK(Q540),"ES",Q540)</f>
        <v>ES</v>
      </c>
      <c r="V540" s="64" t="n">
        <f aca="false">IF(ISBLANK(K540),"2",VLOOKUP(K540,$BG$2:$BH$3,2,FALSE()))</f>
        <v>2</v>
      </c>
      <c r="W540" s="66" t="str">
        <f aca="false">IF(ISBLANK(R540),"Sin observaciones",R540)</f>
        <v>Sin observaciones</v>
      </c>
      <c r="X540" s="64" t="n">
        <f aca="false">IF(ISERROR(VLOOKUP(J540,$BG$2:$BH$3,2,FALSE())),"",VLOOKUP(J540,$BG$2:$BH$3,2,FALSE()))</f>
        <v>1</v>
      </c>
      <c r="Z540" s="67"/>
    </row>
    <row r="541" customFormat="false" ht="26.4" hidden="false" customHeight="false" outlineLevel="0" collapsed="false">
      <c r="A541" s="54" t="s">
        <v>1552</v>
      </c>
      <c r="B541" s="54" t="s">
        <v>793</v>
      </c>
      <c r="C541" s="54" t="s">
        <v>1553</v>
      </c>
      <c r="D541" s="79" t="n">
        <v>0.03</v>
      </c>
      <c r="E541" s="56" t="n">
        <v>1065.72</v>
      </c>
      <c r="F541" s="57" t="n">
        <v>69.72</v>
      </c>
      <c r="G541" s="56" t="n">
        <v>1065.72</v>
      </c>
      <c r="H541" s="56" t="n">
        <v>69.72</v>
      </c>
      <c r="I541" s="58" t="n">
        <v>44397</v>
      </c>
      <c r="J541" s="54" t="s">
        <v>128</v>
      </c>
      <c r="K541" s="59" t="s">
        <v>129</v>
      </c>
      <c r="L541" s="60"/>
      <c r="M541" s="61"/>
      <c r="N541" s="61"/>
      <c r="O541" s="80" t="s">
        <v>1554</v>
      </c>
      <c r="P541" s="80" t="s">
        <v>1555</v>
      </c>
      <c r="Q541" s="62" t="s">
        <v>132</v>
      </c>
      <c r="R541" s="63"/>
      <c r="S541" s="64" t="str">
        <f aca="false">IF(ISBLANK(A541),"",CONCATENATE($BC$5,"-",MID($BC$3,3,2),"-M_",A541))</f>
        <v>PTUR-21-M_52021000002606</v>
      </c>
      <c r="T541" s="65" t="str">
        <f aca="false">IF(ISBLANK(B541),"",VLOOKUP(B541,$BI$2:$BJ$5,2,FALSE()))</f>
        <v>C</v>
      </c>
      <c r="U541" s="66" t="str">
        <f aca="false">IF(ISBLANK(Q541),"ES",Q541)</f>
        <v>ES</v>
      </c>
      <c r="V541" s="64" t="n">
        <f aca="false">IF(ISBLANK(K541),"2",VLOOKUP(K541,$BG$2:$BH$3,2,FALSE()))</f>
        <v>2</v>
      </c>
      <c r="W541" s="66" t="str">
        <f aca="false">IF(ISBLANK(R541),"Sin observaciones",R541)</f>
        <v>Sin observaciones</v>
      </c>
      <c r="X541" s="64" t="n">
        <f aca="false">IF(ISERROR(VLOOKUP(J541,$BG$2:$BH$3,2,FALSE())),"",VLOOKUP(J541,$BG$2:$BH$3,2,FALSE()))</f>
        <v>1</v>
      </c>
      <c r="Z541" s="67"/>
    </row>
    <row r="542" customFormat="false" ht="26.4" hidden="false" customHeight="false" outlineLevel="0" collapsed="false">
      <c r="A542" s="54" t="s">
        <v>1556</v>
      </c>
      <c r="B542" s="54" t="s">
        <v>1093</v>
      </c>
      <c r="C542" s="54" t="s">
        <v>1557</v>
      </c>
      <c r="D542" s="79" t="n">
        <v>0.03</v>
      </c>
      <c r="E542" s="56" t="n">
        <v>212.93</v>
      </c>
      <c r="F542" s="57" t="n">
        <v>13.93</v>
      </c>
      <c r="G542" s="56" t="n">
        <v>212.93</v>
      </c>
      <c r="H542" s="56" t="n">
        <v>13.93</v>
      </c>
      <c r="I542" s="58" t="n">
        <v>44397</v>
      </c>
      <c r="J542" s="54" t="s">
        <v>128</v>
      </c>
      <c r="K542" s="59" t="s">
        <v>129</v>
      </c>
      <c r="L542" s="60"/>
      <c r="M542" s="61"/>
      <c r="N542" s="61"/>
      <c r="O542" s="80" t="s">
        <v>1554</v>
      </c>
      <c r="P542" s="80" t="s">
        <v>1555</v>
      </c>
      <c r="Q542" s="62" t="s">
        <v>132</v>
      </c>
      <c r="R542" s="63"/>
      <c r="S542" s="64" t="str">
        <f aca="false">IF(ISBLANK(A542),"",CONCATENATE($BC$5,"-",MID($BC$3,3,2),"-M_",A542))</f>
        <v>PTUR-21-M_52021000002885</v>
      </c>
      <c r="T542" s="65" t="str">
        <f aca="false">IF(ISBLANK(B542),"",VLOOKUP(B542,$BI$2:$BJ$5,2,FALSE()))</f>
        <v>E</v>
      </c>
      <c r="U542" s="66" t="str">
        <f aca="false">IF(ISBLANK(Q542),"ES",Q542)</f>
        <v>ES</v>
      </c>
      <c r="V542" s="64" t="n">
        <f aca="false">IF(ISBLANK(K542),"2",VLOOKUP(K542,$BG$2:$BH$3,2,FALSE()))</f>
        <v>2</v>
      </c>
      <c r="W542" s="66" t="str">
        <f aca="false">IF(ISBLANK(R542),"Sin observaciones",R542)</f>
        <v>Sin observaciones</v>
      </c>
      <c r="X542" s="64" t="n">
        <f aca="false">IF(ISERROR(VLOOKUP(J542,$BG$2:$BH$3,2,FALSE())),"",VLOOKUP(J542,$BG$2:$BH$3,2,FALSE()))</f>
        <v>1</v>
      </c>
      <c r="Z542" s="67"/>
    </row>
    <row r="543" customFormat="false" ht="39.6" hidden="false" customHeight="false" outlineLevel="0" collapsed="false">
      <c r="A543" s="54" t="s">
        <v>1558</v>
      </c>
      <c r="B543" s="54" t="s">
        <v>1093</v>
      </c>
      <c r="C543" s="54" t="s">
        <v>1559</v>
      </c>
      <c r="D543" s="79" t="n">
        <v>0.03</v>
      </c>
      <c r="E543" s="56" t="n">
        <v>638.79</v>
      </c>
      <c r="F543" s="57" t="n">
        <v>41.79</v>
      </c>
      <c r="G543" s="56" t="n">
        <v>638.79</v>
      </c>
      <c r="H543" s="56" t="n">
        <v>41.79</v>
      </c>
      <c r="I543" s="58" t="n">
        <v>44397</v>
      </c>
      <c r="J543" s="54" t="s">
        <v>128</v>
      </c>
      <c r="K543" s="59" t="s">
        <v>129</v>
      </c>
      <c r="L543" s="60"/>
      <c r="M543" s="61"/>
      <c r="N543" s="61"/>
      <c r="O543" s="80" t="s">
        <v>1560</v>
      </c>
      <c r="P543" s="80" t="s">
        <v>1561</v>
      </c>
      <c r="Q543" s="62" t="s">
        <v>132</v>
      </c>
      <c r="R543" s="63"/>
      <c r="S543" s="64" t="str">
        <f aca="false">IF(ISBLANK(A543),"",CONCATENATE($BC$5,"-",MID($BC$3,3,2),"-M_",A543))</f>
        <v>PTUR-21-M_52021000003234</v>
      </c>
      <c r="T543" s="65" t="str">
        <f aca="false">IF(ISBLANK(B543),"",VLOOKUP(B543,$BI$2:$BJ$5,2,FALSE()))</f>
        <v>E</v>
      </c>
      <c r="U543" s="66" t="str">
        <f aca="false">IF(ISBLANK(Q543),"ES",Q543)</f>
        <v>ES</v>
      </c>
      <c r="V543" s="64" t="n">
        <f aca="false">IF(ISBLANK(K543),"2",VLOOKUP(K543,$BG$2:$BH$3,2,FALSE()))</f>
        <v>2</v>
      </c>
      <c r="W543" s="66" t="str">
        <f aca="false">IF(ISBLANK(R543),"Sin observaciones",R543)</f>
        <v>Sin observaciones</v>
      </c>
      <c r="X543" s="64" t="n">
        <f aca="false">IF(ISERROR(VLOOKUP(J543,$BG$2:$BH$3,2,FALSE())),"",VLOOKUP(J543,$BG$2:$BH$3,2,FALSE()))</f>
        <v>1</v>
      </c>
      <c r="Z543" s="67"/>
    </row>
    <row r="544" customFormat="false" ht="105.6" hidden="false" customHeight="false" outlineLevel="0" collapsed="false">
      <c r="A544" s="54" t="s">
        <v>1562</v>
      </c>
      <c r="B544" s="54" t="s">
        <v>793</v>
      </c>
      <c r="C544" s="54" t="s">
        <v>1563</v>
      </c>
      <c r="D544" s="79" t="n">
        <v>0.03</v>
      </c>
      <c r="E544" s="56" t="n">
        <v>71.17</v>
      </c>
      <c r="F544" s="57" t="n">
        <v>2.07</v>
      </c>
      <c r="G544" s="56" t="n">
        <v>71.17</v>
      </c>
      <c r="H544" s="56" t="n">
        <v>2.07</v>
      </c>
      <c r="I544" s="58" t="n">
        <v>44397</v>
      </c>
      <c r="J544" s="54" t="s">
        <v>128</v>
      </c>
      <c r="K544" s="59" t="s">
        <v>129</v>
      </c>
      <c r="L544" s="60"/>
      <c r="M544" s="61"/>
      <c r="N544" s="61"/>
      <c r="O544" s="80" t="s">
        <v>156</v>
      </c>
      <c r="P544" s="80" t="s">
        <v>157</v>
      </c>
      <c r="Q544" s="62" t="s">
        <v>132</v>
      </c>
      <c r="R544" s="63"/>
      <c r="S544" s="64" t="str">
        <f aca="false">IF(ISBLANK(A544),"",CONCATENATE($BC$5,"-",MID($BC$3,3,2),"-M_",A544))</f>
        <v>PTUR-21-M_52021000003133</v>
      </c>
      <c r="T544" s="65" t="str">
        <f aca="false">IF(ISBLANK(B544),"",VLOOKUP(B544,$BI$2:$BJ$5,2,FALSE()))</f>
        <v>C</v>
      </c>
      <c r="U544" s="66" t="str">
        <f aca="false">IF(ISBLANK(Q544),"ES",Q544)</f>
        <v>ES</v>
      </c>
      <c r="V544" s="64" t="n">
        <f aca="false">IF(ISBLANK(K544),"2",VLOOKUP(K544,$BG$2:$BH$3,2,FALSE()))</f>
        <v>2</v>
      </c>
      <c r="W544" s="66" t="str">
        <f aca="false">IF(ISBLANK(R544),"Sin observaciones",R544)</f>
        <v>Sin observaciones</v>
      </c>
      <c r="X544" s="64" t="n">
        <f aca="false">IF(ISERROR(VLOOKUP(J544,$BG$2:$BH$3,2,FALSE())),"",VLOOKUP(J544,$BG$2:$BH$3,2,FALSE()))</f>
        <v>1</v>
      </c>
      <c r="Z544" s="67"/>
    </row>
    <row r="545" customFormat="false" ht="92.4" hidden="false" customHeight="false" outlineLevel="0" collapsed="false">
      <c r="A545" s="54" t="s">
        <v>1564</v>
      </c>
      <c r="B545" s="54" t="s">
        <v>1093</v>
      </c>
      <c r="C545" s="54" t="s">
        <v>1565</v>
      </c>
      <c r="D545" s="79" t="n">
        <v>0.03</v>
      </c>
      <c r="E545" s="56" t="n">
        <v>136.05</v>
      </c>
      <c r="F545" s="57" t="n">
        <v>8.9</v>
      </c>
      <c r="G545" s="56" t="n">
        <v>136.05</v>
      </c>
      <c r="H545" s="56" t="n">
        <v>8.9</v>
      </c>
      <c r="I545" s="58" t="n">
        <v>44397</v>
      </c>
      <c r="J545" s="54" t="s">
        <v>128</v>
      </c>
      <c r="K545" s="59" t="s">
        <v>129</v>
      </c>
      <c r="L545" s="60"/>
      <c r="M545" s="61"/>
      <c r="N545" s="61"/>
      <c r="O545" s="80" t="s">
        <v>160</v>
      </c>
      <c r="P545" s="80" t="s">
        <v>161</v>
      </c>
      <c r="Q545" s="62" t="s">
        <v>132</v>
      </c>
      <c r="R545" s="63"/>
      <c r="S545" s="64" t="str">
        <f aca="false">IF(ISBLANK(A545),"",CONCATENATE($BC$5,"-",MID($BC$3,3,2),"-M_",A545))</f>
        <v>PTUR-21-M_52021000003609</v>
      </c>
      <c r="T545" s="65" t="str">
        <f aca="false">IF(ISBLANK(B545),"",VLOOKUP(B545,$BI$2:$BJ$5,2,FALSE()))</f>
        <v>E</v>
      </c>
      <c r="U545" s="66" t="str">
        <f aca="false">IF(ISBLANK(Q545),"ES",Q545)</f>
        <v>ES</v>
      </c>
      <c r="V545" s="64" t="n">
        <f aca="false">IF(ISBLANK(K545),"2",VLOOKUP(K545,$BG$2:$BH$3,2,FALSE()))</f>
        <v>2</v>
      </c>
      <c r="W545" s="66" t="str">
        <f aca="false">IF(ISBLANK(R545),"Sin observaciones",R545)</f>
        <v>Sin observaciones</v>
      </c>
      <c r="X545" s="64" t="n">
        <f aca="false">IF(ISERROR(VLOOKUP(J545,$BG$2:$BH$3,2,FALSE())),"",VLOOKUP(J545,$BG$2:$BH$3,2,FALSE()))</f>
        <v>1</v>
      </c>
      <c r="Z545" s="67"/>
    </row>
    <row r="546" customFormat="false" ht="52.8" hidden="false" customHeight="false" outlineLevel="0" collapsed="false">
      <c r="A546" s="54" t="s">
        <v>1566</v>
      </c>
      <c r="B546" s="54" t="s">
        <v>1093</v>
      </c>
      <c r="C546" s="54" t="s">
        <v>163</v>
      </c>
      <c r="D546" s="79" t="n">
        <v>1</v>
      </c>
      <c r="E546" s="56" t="n">
        <v>214</v>
      </c>
      <c r="F546" s="57" t="n">
        <v>14</v>
      </c>
      <c r="G546" s="56" t="n">
        <v>214</v>
      </c>
      <c r="H546" s="56" t="n">
        <v>14</v>
      </c>
      <c r="I546" s="58" t="n">
        <v>44397</v>
      </c>
      <c r="J546" s="54" t="s">
        <v>128</v>
      </c>
      <c r="K546" s="59" t="s">
        <v>129</v>
      </c>
      <c r="L546" s="60"/>
      <c r="M546" s="61"/>
      <c r="N546" s="61"/>
      <c r="O546" s="80" t="s">
        <v>164</v>
      </c>
      <c r="P546" s="80" t="s">
        <v>165</v>
      </c>
      <c r="Q546" s="62" t="s">
        <v>132</v>
      </c>
      <c r="R546" s="63"/>
      <c r="S546" s="64" t="str">
        <f aca="false">IF(ISBLANK(A546),"",CONCATENATE($BC$5,"-",MID($BC$3,3,2),"-M_",A546))</f>
        <v>PTUR-21-M_52021000002803</v>
      </c>
      <c r="T546" s="65" t="str">
        <f aca="false">IF(ISBLANK(B546),"",VLOOKUP(B546,$BI$2:$BJ$5,2,FALSE()))</f>
        <v>E</v>
      </c>
      <c r="U546" s="66" t="str">
        <f aca="false">IF(ISBLANK(Q546),"ES",Q546)</f>
        <v>ES</v>
      </c>
      <c r="V546" s="64" t="n">
        <f aca="false">IF(ISBLANK(K546),"2",VLOOKUP(K546,$BG$2:$BH$3,2,FALSE()))</f>
        <v>2</v>
      </c>
      <c r="W546" s="66" t="str">
        <f aca="false">IF(ISBLANK(R546),"Sin observaciones",R546)</f>
        <v>Sin observaciones</v>
      </c>
      <c r="X546" s="64" t="n">
        <f aca="false">IF(ISERROR(VLOOKUP(J546,$BG$2:$BH$3,2,FALSE())),"",VLOOKUP(J546,$BG$2:$BH$3,2,FALSE()))</f>
        <v>1</v>
      </c>
      <c r="Z546" s="67"/>
    </row>
    <row r="547" customFormat="false" ht="52.8" hidden="false" customHeight="false" outlineLevel="0" collapsed="false">
      <c r="A547" s="54" t="s">
        <v>1567</v>
      </c>
      <c r="B547" s="54" t="s">
        <v>1093</v>
      </c>
      <c r="C547" s="54" t="s">
        <v>163</v>
      </c>
      <c r="D547" s="79" t="n">
        <v>1</v>
      </c>
      <c r="E547" s="56" t="n">
        <v>214</v>
      </c>
      <c r="F547" s="57" t="n">
        <v>14</v>
      </c>
      <c r="G547" s="56" t="n">
        <v>214</v>
      </c>
      <c r="H547" s="56" t="n">
        <v>14</v>
      </c>
      <c r="I547" s="58" t="n">
        <v>44397</v>
      </c>
      <c r="J547" s="54" t="s">
        <v>128</v>
      </c>
      <c r="K547" s="59" t="s">
        <v>129</v>
      </c>
      <c r="L547" s="60"/>
      <c r="M547" s="61"/>
      <c r="N547" s="61"/>
      <c r="O547" s="80" t="s">
        <v>164</v>
      </c>
      <c r="P547" s="80" t="s">
        <v>165</v>
      </c>
      <c r="Q547" s="62" t="s">
        <v>132</v>
      </c>
      <c r="R547" s="63"/>
      <c r="S547" s="64" t="str">
        <f aca="false">IF(ISBLANK(A547),"",CONCATENATE($BC$5,"-",MID($BC$3,3,2),"-M_",A547))</f>
        <v>PTUR-21-M_52021000003282</v>
      </c>
      <c r="T547" s="65" t="str">
        <f aca="false">IF(ISBLANK(B547),"",VLOOKUP(B547,$BI$2:$BJ$5,2,FALSE()))</f>
        <v>E</v>
      </c>
      <c r="U547" s="66" t="str">
        <f aca="false">IF(ISBLANK(Q547),"ES",Q547)</f>
        <v>ES</v>
      </c>
      <c r="V547" s="64" t="n">
        <f aca="false">IF(ISBLANK(K547),"2",VLOOKUP(K547,$BG$2:$BH$3,2,FALSE()))</f>
        <v>2</v>
      </c>
      <c r="W547" s="66" t="str">
        <f aca="false">IF(ISBLANK(R547),"Sin observaciones",R547)</f>
        <v>Sin observaciones</v>
      </c>
      <c r="X547" s="64" t="n">
        <f aca="false">IF(ISERROR(VLOOKUP(J547,$BG$2:$BH$3,2,FALSE())),"",VLOOKUP(J547,$BG$2:$BH$3,2,FALSE()))</f>
        <v>1</v>
      </c>
      <c r="Z547" s="67"/>
    </row>
    <row r="548" customFormat="false" ht="52.8" hidden="false" customHeight="false" outlineLevel="0" collapsed="false">
      <c r="A548" s="54" t="s">
        <v>1568</v>
      </c>
      <c r="B548" s="54" t="s">
        <v>1093</v>
      </c>
      <c r="C548" s="54" t="s">
        <v>163</v>
      </c>
      <c r="D548" s="79" t="n">
        <v>1</v>
      </c>
      <c r="E548" s="56" t="n">
        <v>214</v>
      </c>
      <c r="F548" s="57" t="n">
        <v>14</v>
      </c>
      <c r="G548" s="56" t="n">
        <v>214</v>
      </c>
      <c r="H548" s="56" t="n">
        <v>14</v>
      </c>
      <c r="I548" s="58" t="n">
        <v>44397</v>
      </c>
      <c r="J548" s="54" t="s">
        <v>128</v>
      </c>
      <c r="K548" s="60" t="s">
        <v>129</v>
      </c>
      <c r="L548" s="60"/>
      <c r="M548" s="61"/>
      <c r="N548" s="61"/>
      <c r="O548" s="80" t="s">
        <v>164</v>
      </c>
      <c r="P548" s="80" t="s">
        <v>165</v>
      </c>
      <c r="Q548" s="62" t="s">
        <v>132</v>
      </c>
      <c r="R548" s="63"/>
      <c r="S548" s="64" t="str">
        <f aca="false">IF(ISBLANK(A548),"",CONCATENATE($BC$5,"-",MID($BC$3,3,2),"-M_",A548))</f>
        <v>PTUR-21-M_52021000003604</v>
      </c>
      <c r="T548" s="65" t="str">
        <f aca="false">IF(ISBLANK(B548),"",VLOOKUP(B548,$BI$2:$BJ$5,2,FALSE()))</f>
        <v>E</v>
      </c>
      <c r="U548" s="66" t="str">
        <f aca="false">IF(ISBLANK(Q548),"ES",Q548)</f>
        <v>ES</v>
      </c>
      <c r="V548" s="64" t="n">
        <f aca="false">IF(ISBLANK(K548),"2",VLOOKUP(K548,$BG$2:$BH$3,2,FALSE()))</f>
        <v>2</v>
      </c>
      <c r="W548" s="66" t="str">
        <f aca="false">IF(ISBLANK(R548),"Sin observaciones",R548)</f>
        <v>Sin observaciones</v>
      </c>
      <c r="X548" s="64" t="n">
        <f aca="false">IF(ISERROR(VLOOKUP(J548,$BG$2:$BH$3,2,FALSE())),"",VLOOKUP(J548,$BG$2:$BH$3,2,FALSE()))</f>
        <v>1</v>
      </c>
      <c r="Z548" s="67"/>
    </row>
    <row r="549" customFormat="false" ht="52.8" hidden="false" customHeight="false" outlineLevel="0" collapsed="false">
      <c r="A549" s="54" t="s">
        <v>1569</v>
      </c>
      <c r="B549" s="54" t="s">
        <v>1093</v>
      </c>
      <c r="C549" s="54" t="s">
        <v>1570</v>
      </c>
      <c r="D549" s="79" t="n">
        <v>0.03</v>
      </c>
      <c r="E549" s="56" t="n">
        <v>256.8</v>
      </c>
      <c r="F549" s="57" t="n">
        <v>16.8</v>
      </c>
      <c r="G549" s="56" t="n">
        <v>256.8</v>
      </c>
      <c r="H549" s="56" t="n">
        <v>16.8</v>
      </c>
      <c r="I549" s="58" t="n">
        <v>44397</v>
      </c>
      <c r="J549" s="54" t="s">
        <v>128</v>
      </c>
      <c r="K549" s="60" t="s">
        <v>129</v>
      </c>
      <c r="L549" s="60"/>
      <c r="M549" s="61"/>
      <c r="N549" s="61"/>
      <c r="O549" s="80" t="s">
        <v>1571</v>
      </c>
      <c r="P549" s="80" t="s">
        <v>1572</v>
      </c>
      <c r="Q549" s="62" t="s">
        <v>132</v>
      </c>
      <c r="R549" s="63"/>
      <c r="S549" s="64" t="str">
        <f aca="false">IF(ISBLANK(A549),"",CONCATENATE($BC$5,"-",MID($BC$3,3,2),"-M_",A549))</f>
        <v>PTUR-21-M_52021000002598</v>
      </c>
      <c r="T549" s="65" t="str">
        <f aca="false">IF(ISBLANK(B549),"",VLOOKUP(B549,$BI$2:$BJ$5,2,FALSE()))</f>
        <v>E</v>
      </c>
      <c r="U549" s="66" t="str">
        <f aca="false">IF(ISBLANK(Q549),"ES",Q549)</f>
        <v>ES</v>
      </c>
      <c r="V549" s="64" t="n">
        <f aca="false">IF(ISBLANK(K549),"2",VLOOKUP(K549,$BG$2:$BH$3,2,FALSE()))</f>
        <v>2</v>
      </c>
      <c r="W549" s="66" t="str">
        <f aca="false">IF(ISBLANK(R549),"Sin observaciones",R549)</f>
        <v>Sin observaciones</v>
      </c>
      <c r="X549" s="64" t="n">
        <f aca="false">IF(ISERROR(VLOOKUP(J549,$BG$2:$BH$3,2,FALSE())),"",VLOOKUP(J549,$BG$2:$BH$3,2,FALSE()))</f>
        <v>1</v>
      </c>
      <c r="Z549" s="67"/>
    </row>
    <row r="550" customFormat="false" ht="52.8" hidden="false" customHeight="false" outlineLevel="0" collapsed="false">
      <c r="A550" s="54" t="s">
        <v>1573</v>
      </c>
      <c r="B550" s="54" t="s">
        <v>1093</v>
      </c>
      <c r="C550" s="54" t="s">
        <v>1574</v>
      </c>
      <c r="D550" s="79" t="n">
        <v>0.03</v>
      </c>
      <c r="E550" s="56" t="n">
        <v>98.5</v>
      </c>
      <c r="F550" s="57" t="n">
        <v>0</v>
      </c>
      <c r="G550" s="56" t="n">
        <v>98.5</v>
      </c>
      <c r="H550" s="56" t="n">
        <v>0</v>
      </c>
      <c r="I550" s="58" t="n">
        <v>44397</v>
      </c>
      <c r="J550" s="54" t="s">
        <v>128</v>
      </c>
      <c r="K550" s="60" t="s">
        <v>129</v>
      </c>
      <c r="L550" s="60"/>
      <c r="M550" s="61"/>
      <c r="N550" s="61"/>
      <c r="O550" s="80" t="s">
        <v>1575</v>
      </c>
      <c r="P550" s="80" t="s">
        <v>1576</v>
      </c>
      <c r="Q550" s="62" t="s">
        <v>132</v>
      </c>
      <c r="R550" s="63"/>
      <c r="S550" s="64" t="str">
        <f aca="false">IF(ISBLANK(A550),"",CONCATENATE($BC$5,"-",MID($BC$3,3,2),"-M_",A550))</f>
        <v>PTUR-21-M_52021000002828</v>
      </c>
      <c r="T550" s="65" t="str">
        <f aca="false">IF(ISBLANK(B550),"",VLOOKUP(B550,$BI$2:$BJ$5,2,FALSE()))</f>
        <v>E</v>
      </c>
      <c r="U550" s="66" t="str">
        <f aca="false">IF(ISBLANK(Q550),"ES",Q550)</f>
        <v>ES</v>
      </c>
      <c r="V550" s="64" t="n">
        <f aca="false">IF(ISBLANK(K550),"2",VLOOKUP(K550,$BG$2:$BH$3,2,FALSE()))</f>
        <v>2</v>
      </c>
      <c r="W550" s="66" t="str">
        <f aca="false">IF(ISBLANK(R550),"Sin observaciones",R550)</f>
        <v>Sin observaciones</v>
      </c>
      <c r="X550" s="64" t="n">
        <f aca="false">IF(ISERROR(VLOOKUP(J550,$BG$2:$BH$3,2,FALSE())),"",VLOOKUP(J550,$BG$2:$BH$3,2,FALSE()))</f>
        <v>1</v>
      </c>
      <c r="Z550" s="67"/>
    </row>
    <row r="551" customFormat="false" ht="198" hidden="false" customHeight="false" outlineLevel="0" collapsed="false">
      <c r="A551" s="54" t="s">
        <v>1577</v>
      </c>
      <c r="B551" s="54" t="s">
        <v>1093</v>
      </c>
      <c r="C551" s="54" t="s">
        <v>1578</v>
      </c>
      <c r="D551" s="79" t="n">
        <v>0.03</v>
      </c>
      <c r="E551" s="56" t="n">
        <v>7821.7</v>
      </c>
      <c r="F551" s="57" t="n">
        <v>511.7</v>
      </c>
      <c r="G551" s="56" t="n">
        <v>7821.7</v>
      </c>
      <c r="H551" s="56" t="n">
        <v>511.7</v>
      </c>
      <c r="I551" s="58" t="n">
        <v>44397</v>
      </c>
      <c r="J551" s="54" t="s">
        <v>128</v>
      </c>
      <c r="K551" s="60" t="s">
        <v>129</v>
      </c>
      <c r="L551" s="60"/>
      <c r="M551" s="61"/>
      <c r="N551" s="61"/>
      <c r="O551" s="80" t="s">
        <v>178</v>
      </c>
      <c r="P551" s="80" t="s">
        <v>179</v>
      </c>
      <c r="Q551" s="62" t="s">
        <v>132</v>
      </c>
      <c r="R551" s="63"/>
      <c r="S551" s="64" t="str">
        <f aca="false">IF(ISBLANK(A551),"",CONCATENATE($BC$5,"-",MID($BC$3,3,2),"-M_",A551))</f>
        <v>PTUR-21-M_52021000002749</v>
      </c>
      <c r="T551" s="65" t="str">
        <f aca="false">IF(ISBLANK(B551),"",VLOOKUP(B551,$BI$2:$BJ$5,2,FALSE()))</f>
        <v>E</v>
      </c>
      <c r="U551" s="66" t="str">
        <f aca="false">IF(ISBLANK(Q551),"ES",Q551)</f>
        <v>ES</v>
      </c>
      <c r="V551" s="64" t="n">
        <f aca="false">IF(ISBLANK(K551),"2",VLOOKUP(K551,$BG$2:$BH$3,2,FALSE()))</f>
        <v>2</v>
      </c>
      <c r="W551" s="66" t="str">
        <f aca="false">IF(ISBLANK(R551),"Sin observaciones",R551)</f>
        <v>Sin observaciones</v>
      </c>
      <c r="X551" s="64" t="n">
        <f aca="false">IF(ISERROR(VLOOKUP(J551,$BG$2:$BH$3,2,FALSE())),"",VLOOKUP(J551,$BG$2:$BH$3,2,FALSE()))</f>
        <v>1</v>
      </c>
      <c r="Z551" s="67"/>
    </row>
    <row r="552" customFormat="false" ht="118.8" hidden="false" customHeight="false" outlineLevel="0" collapsed="false">
      <c r="A552" s="54" t="s">
        <v>1579</v>
      </c>
      <c r="B552" s="54" t="s">
        <v>1093</v>
      </c>
      <c r="C552" s="54" t="s">
        <v>1580</v>
      </c>
      <c r="D552" s="79" t="n">
        <v>0.03</v>
      </c>
      <c r="E552" s="56" t="n">
        <v>339.9</v>
      </c>
      <c r="F552" s="56" t="n">
        <v>339.9</v>
      </c>
      <c r="G552" s="56" t="n">
        <v>339.9</v>
      </c>
      <c r="H552" s="56" t="n">
        <v>9.9</v>
      </c>
      <c r="I552" s="58" t="n">
        <v>44397</v>
      </c>
      <c r="J552" s="54" t="s">
        <v>128</v>
      </c>
      <c r="K552" s="60" t="s">
        <v>129</v>
      </c>
      <c r="L552" s="60"/>
      <c r="M552" s="61"/>
      <c r="N552" s="61"/>
      <c r="O552" s="80" t="s">
        <v>1581</v>
      </c>
      <c r="P552" s="80" t="s">
        <v>1582</v>
      </c>
      <c r="Q552" s="62" t="s">
        <v>132</v>
      </c>
      <c r="R552" s="63"/>
      <c r="S552" s="64" t="str">
        <f aca="false">IF(ISBLANK(A552),"",CONCATENATE($BC$5,"-",MID($BC$3,3,2),"-M_",A552))</f>
        <v>PTUR-21-M_52021000002947</v>
      </c>
      <c r="T552" s="65" t="str">
        <f aca="false">IF(ISBLANK(B552),"",VLOOKUP(B552,$BI$2:$BJ$5,2,FALSE()))</f>
        <v>E</v>
      </c>
      <c r="U552" s="66" t="str">
        <f aca="false">IF(ISBLANK(Q552),"ES",Q552)</f>
        <v>ES</v>
      </c>
      <c r="V552" s="64" t="n">
        <f aca="false">IF(ISBLANK(K552),"2",VLOOKUP(K552,$BG$2:$BH$3,2,FALSE()))</f>
        <v>2</v>
      </c>
      <c r="W552" s="66" t="str">
        <f aca="false">IF(ISBLANK(R552),"Sin observaciones",R552)</f>
        <v>Sin observaciones</v>
      </c>
      <c r="X552" s="64" t="n">
        <f aca="false">IF(ISERROR(VLOOKUP(J552,$BG$2:$BH$3,2,FALSE())),"",VLOOKUP(J552,$BG$2:$BH$3,2,FALSE()))</f>
        <v>1</v>
      </c>
      <c r="Z552" s="67"/>
    </row>
    <row r="553" customFormat="false" ht="26.4" hidden="false" customHeight="false" outlineLevel="0" collapsed="false">
      <c r="A553" s="54" t="s">
        <v>1583</v>
      </c>
      <c r="B553" s="54" t="s">
        <v>793</v>
      </c>
      <c r="C553" s="54" t="s">
        <v>1584</v>
      </c>
      <c r="D553" s="79" t="n">
        <v>0.03</v>
      </c>
      <c r="E553" s="56" t="n">
        <v>194.47</v>
      </c>
      <c r="F553" s="57" t="n">
        <v>0</v>
      </c>
      <c r="G553" s="56" t="n">
        <v>194.47</v>
      </c>
      <c r="H553" s="56" t="n">
        <v>0</v>
      </c>
      <c r="I553" s="58" t="n">
        <v>44397</v>
      </c>
      <c r="J553" s="54" t="s">
        <v>128</v>
      </c>
      <c r="K553" s="60" t="s">
        <v>129</v>
      </c>
      <c r="L553" s="60"/>
      <c r="M553" s="61"/>
      <c r="N553" s="61"/>
      <c r="O553" s="80" t="s">
        <v>182</v>
      </c>
      <c r="P553" s="80" t="s">
        <v>183</v>
      </c>
      <c r="Q553" s="62" t="s">
        <v>132</v>
      </c>
      <c r="R553" s="63"/>
      <c r="S553" s="64" t="str">
        <f aca="false">IF(ISBLANK(A553),"",CONCATENATE($BC$5,"-",MID($BC$3,3,2),"-M_",A553))</f>
        <v>PTUR-21-M_52021000003414</v>
      </c>
      <c r="T553" s="65" t="str">
        <f aca="false">IF(ISBLANK(B553),"",VLOOKUP(B553,$BI$2:$BJ$5,2,FALSE()))</f>
        <v>C</v>
      </c>
      <c r="U553" s="66" t="str">
        <f aca="false">IF(ISBLANK(Q553),"ES",Q553)</f>
        <v>ES</v>
      </c>
      <c r="V553" s="64" t="n">
        <f aca="false">IF(ISBLANK(K553),"2",VLOOKUP(K553,$BG$2:$BH$3,2,FALSE()))</f>
        <v>2</v>
      </c>
      <c r="W553" s="66" t="str">
        <f aca="false">IF(ISBLANK(R553),"Sin observaciones",R553)</f>
        <v>Sin observaciones</v>
      </c>
      <c r="X553" s="64" t="n">
        <f aca="false">IF(ISERROR(VLOOKUP(J553,$BG$2:$BH$3,2,FALSE())),"",VLOOKUP(J553,$BG$2:$BH$3,2,FALSE()))</f>
        <v>1</v>
      </c>
      <c r="Z553" s="67"/>
    </row>
    <row r="554" customFormat="false" ht="26.4" hidden="false" customHeight="false" outlineLevel="0" collapsed="false">
      <c r="A554" s="54" t="s">
        <v>1585</v>
      </c>
      <c r="B554" s="54" t="s">
        <v>793</v>
      </c>
      <c r="C554" s="54" t="s">
        <v>1586</v>
      </c>
      <c r="D554" s="79" t="n">
        <v>0.03</v>
      </c>
      <c r="E554" s="56" t="n">
        <v>9.5</v>
      </c>
      <c r="F554" s="57" t="n">
        <v>0</v>
      </c>
      <c r="G554" s="56" t="n">
        <v>9.5</v>
      </c>
      <c r="H554" s="56" t="n">
        <v>0</v>
      </c>
      <c r="I554" s="58" t="n">
        <v>44397</v>
      </c>
      <c r="J554" s="54" t="s">
        <v>128</v>
      </c>
      <c r="K554" s="60" t="s">
        <v>129</v>
      </c>
      <c r="L554" s="60"/>
      <c r="M554" s="61"/>
      <c r="N554" s="61"/>
      <c r="O554" s="80" t="s">
        <v>182</v>
      </c>
      <c r="P554" s="80" t="s">
        <v>183</v>
      </c>
      <c r="Q554" s="62" t="s">
        <v>132</v>
      </c>
      <c r="R554" s="63"/>
      <c r="S554" s="64" t="str">
        <f aca="false">IF(ISBLANK(A554),"",CONCATENATE($BC$5,"-",MID($BC$3,3,2),"-M_",A554))</f>
        <v>PTUR-21-M_52021000003415</v>
      </c>
      <c r="T554" s="65" t="str">
        <f aca="false">IF(ISBLANK(B554),"",VLOOKUP(B554,$BI$2:$BJ$5,2,FALSE()))</f>
        <v>C</v>
      </c>
      <c r="U554" s="66" t="str">
        <f aca="false">IF(ISBLANK(Q554),"ES",Q554)</f>
        <v>ES</v>
      </c>
      <c r="V554" s="64" t="n">
        <f aca="false">IF(ISBLANK(K554),"2",VLOOKUP(K554,$BG$2:$BH$3,2,FALSE()))</f>
        <v>2</v>
      </c>
      <c r="W554" s="66" t="str">
        <f aca="false">IF(ISBLANK(R554),"Sin observaciones",R554)</f>
        <v>Sin observaciones</v>
      </c>
      <c r="X554" s="64" t="n">
        <f aca="false">IF(ISERROR(VLOOKUP(J554,$BG$2:$BH$3,2,FALSE())),"",VLOOKUP(J554,$BG$2:$BH$3,2,FALSE()))</f>
        <v>1</v>
      </c>
      <c r="Z554" s="67"/>
    </row>
    <row r="555" customFormat="false" ht="158.4" hidden="false" customHeight="false" outlineLevel="0" collapsed="false">
      <c r="A555" s="54" t="s">
        <v>1587</v>
      </c>
      <c r="B555" s="54" t="s">
        <v>1093</v>
      </c>
      <c r="C555" s="54" t="s">
        <v>1588</v>
      </c>
      <c r="D555" s="79" t="n">
        <v>0.03</v>
      </c>
      <c r="E555" s="56" t="n">
        <v>5000</v>
      </c>
      <c r="F555" s="57" t="n">
        <v>0</v>
      </c>
      <c r="G555" s="56" t="n">
        <v>5000</v>
      </c>
      <c r="H555" s="56" t="n">
        <v>0</v>
      </c>
      <c r="I555" s="58" t="n">
        <v>44397</v>
      </c>
      <c r="J555" s="54" t="s">
        <v>128</v>
      </c>
      <c r="K555" s="60" t="s">
        <v>129</v>
      </c>
      <c r="L555" s="60"/>
      <c r="M555" s="61"/>
      <c r="N555" s="61"/>
      <c r="O555" s="80" t="s">
        <v>858</v>
      </c>
      <c r="P555" s="80" t="s">
        <v>859</v>
      </c>
      <c r="Q555" s="62" t="s">
        <v>132</v>
      </c>
      <c r="R555" s="63"/>
      <c r="S555" s="64" t="str">
        <f aca="false">IF(ISBLANK(A555),"",CONCATENATE($BC$5,"-",MID($BC$3,3,2),"-M_",A555))</f>
        <v>PTUR-21-M_52021000003292</v>
      </c>
      <c r="T555" s="65" t="str">
        <f aca="false">IF(ISBLANK(B555),"",VLOOKUP(B555,$BI$2:$BJ$5,2,FALSE()))</f>
        <v>E</v>
      </c>
      <c r="U555" s="66" t="str">
        <f aca="false">IF(ISBLANK(Q555),"ES",Q555)</f>
        <v>ES</v>
      </c>
      <c r="V555" s="64" t="n">
        <f aca="false">IF(ISBLANK(K555),"2",VLOOKUP(K555,$BG$2:$BH$3,2,FALSE()))</f>
        <v>2</v>
      </c>
      <c r="W555" s="66" t="str">
        <f aca="false">IF(ISBLANK(R555),"Sin observaciones",R555)</f>
        <v>Sin observaciones</v>
      </c>
      <c r="X555" s="64" t="n">
        <f aca="false">IF(ISERROR(VLOOKUP(J555,$BG$2:$BH$3,2,FALSE())),"",VLOOKUP(J555,$BG$2:$BH$3,2,FALSE()))</f>
        <v>1</v>
      </c>
      <c r="Z555" s="67"/>
    </row>
    <row r="556" customFormat="false" ht="39.6" hidden="false" customHeight="false" outlineLevel="0" collapsed="false">
      <c r="A556" s="54" t="s">
        <v>1589</v>
      </c>
      <c r="B556" s="54" t="s">
        <v>1093</v>
      </c>
      <c r="C556" s="54" t="s">
        <v>1590</v>
      </c>
      <c r="D556" s="79" t="n">
        <v>1</v>
      </c>
      <c r="E556" s="56" t="n">
        <v>12840</v>
      </c>
      <c r="F556" s="57" t="n">
        <v>840</v>
      </c>
      <c r="G556" s="56" t="n">
        <v>12840</v>
      </c>
      <c r="H556" s="56" t="n">
        <v>840</v>
      </c>
      <c r="I556" s="58" t="n">
        <v>44397</v>
      </c>
      <c r="J556" s="54" t="s">
        <v>128</v>
      </c>
      <c r="K556" s="60" t="s">
        <v>129</v>
      </c>
      <c r="L556" s="60"/>
      <c r="M556" s="61"/>
      <c r="N556" s="61"/>
      <c r="O556" s="80" t="s">
        <v>1591</v>
      </c>
      <c r="P556" s="80" t="s">
        <v>1592</v>
      </c>
      <c r="Q556" s="62" t="s">
        <v>132</v>
      </c>
      <c r="R556" s="63"/>
      <c r="S556" s="64" t="str">
        <f aca="false">IF(ISBLANK(A556),"",CONCATENATE($BC$5,"-",MID($BC$3,3,2),"-M_",A556))</f>
        <v>PTUR-21-M_52021000002956</v>
      </c>
      <c r="T556" s="65" t="str">
        <f aca="false">IF(ISBLANK(B556),"",VLOOKUP(B556,$BI$2:$BJ$5,2,FALSE()))</f>
        <v>E</v>
      </c>
      <c r="U556" s="66" t="str">
        <f aca="false">IF(ISBLANK(Q556),"ES",Q556)</f>
        <v>ES</v>
      </c>
      <c r="V556" s="64" t="n">
        <f aca="false">IF(ISBLANK(K556),"2",VLOOKUP(K556,$BG$2:$BH$3,2,FALSE()))</f>
        <v>2</v>
      </c>
      <c r="W556" s="66" t="str">
        <f aca="false">IF(ISBLANK(R556),"Sin observaciones",R556)</f>
        <v>Sin observaciones</v>
      </c>
      <c r="X556" s="64" t="n">
        <f aca="false">IF(ISERROR(VLOOKUP(J556,$BG$2:$BH$3,2,FALSE())),"",VLOOKUP(J556,$BG$2:$BH$3,2,FALSE()))</f>
        <v>1</v>
      </c>
      <c r="Z556" s="67"/>
    </row>
    <row r="557" customFormat="false" ht="92.4" hidden="false" customHeight="false" outlineLevel="0" collapsed="false">
      <c r="A557" s="54" t="s">
        <v>1593</v>
      </c>
      <c r="B557" s="54" t="s">
        <v>1093</v>
      </c>
      <c r="C557" s="54" t="s">
        <v>1594</v>
      </c>
      <c r="D557" s="79" t="n">
        <v>1</v>
      </c>
      <c r="E557" s="56" t="n">
        <v>1317.59</v>
      </c>
      <c r="F557" s="57" t="n">
        <v>86.2</v>
      </c>
      <c r="G557" s="56" t="n">
        <v>1317.59</v>
      </c>
      <c r="H557" s="56" t="n">
        <v>86.2</v>
      </c>
      <c r="I557" s="58" t="n">
        <v>44397</v>
      </c>
      <c r="J557" s="54" t="s">
        <v>128</v>
      </c>
      <c r="K557" s="60" t="s">
        <v>129</v>
      </c>
      <c r="L557" s="60"/>
      <c r="M557" s="61"/>
      <c r="N557" s="61"/>
      <c r="O557" s="80" t="s">
        <v>202</v>
      </c>
      <c r="P557" s="80" t="s">
        <v>203</v>
      </c>
      <c r="Q557" s="62" t="s">
        <v>132</v>
      </c>
      <c r="R557" s="63"/>
      <c r="S557" s="64" t="str">
        <f aca="false">IF(ISBLANK(A557),"",CONCATENATE($BC$5,"-",MID($BC$3,3,2),"-M_",A557))</f>
        <v>PTUR-21-M_52021000002514</v>
      </c>
      <c r="T557" s="65" t="str">
        <f aca="false">IF(ISBLANK(B557),"",VLOOKUP(B557,$BI$2:$BJ$5,2,FALSE()))</f>
        <v>E</v>
      </c>
      <c r="U557" s="66" t="str">
        <f aca="false">IF(ISBLANK(Q557),"ES",Q557)</f>
        <v>ES</v>
      </c>
      <c r="V557" s="64" t="n">
        <f aca="false">IF(ISBLANK(K557),"2",VLOOKUP(K557,$BG$2:$BH$3,2,FALSE()))</f>
        <v>2</v>
      </c>
      <c r="W557" s="66" t="str">
        <f aca="false">IF(ISBLANK(R557),"Sin observaciones",R557)</f>
        <v>Sin observaciones</v>
      </c>
      <c r="X557" s="64" t="n">
        <f aca="false">IF(ISERROR(VLOOKUP(J557,$BG$2:$BH$3,2,FALSE())),"",VLOOKUP(J557,$BG$2:$BH$3,2,FALSE()))</f>
        <v>1</v>
      </c>
      <c r="Z557" s="67"/>
    </row>
    <row r="558" customFormat="false" ht="92.4" hidden="false" customHeight="false" outlineLevel="0" collapsed="false">
      <c r="A558" s="54" t="s">
        <v>1595</v>
      </c>
      <c r="B558" s="54" t="s">
        <v>1093</v>
      </c>
      <c r="C558" s="54" t="s">
        <v>1596</v>
      </c>
      <c r="D558" s="79" t="n">
        <v>1</v>
      </c>
      <c r="E558" s="56" t="n">
        <v>1317.59</v>
      </c>
      <c r="F558" s="57" t="n">
        <v>86.2</v>
      </c>
      <c r="G558" s="56" t="n">
        <v>1317.59</v>
      </c>
      <c r="H558" s="56" t="n">
        <v>86.2</v>
      </c>
      <c r="I558" s="58" t="n">
        <v>44397</v>
      </c>
      <c r="J558" s="54" t="s">
        <v>128</v>
      </c>
      <c r="K558" s="60" t="s">
        <v>129</v>
      </c>
      <c r="L558" s="60"/>
      <c r="M558" s="61"/>
      <c r="N558" s="61"/>
      <c r="O558" s="80" t="s">
        <v>202</v>
      </c>
      <c r="P558" s="80" t="s">
        <v>203</v>
      </c>
      <c r="Q558" s="62" t="s">
        <v>132</v>
      </c>
      <c r="R558" s="63"/>
      <c r="S558" s="64" t="str">
        <f aca="false">IF(ISBLANK(A558),"",CONCATENATE($BC$5,"-",MID($BC$3,3,2),"-M_",A558))</f>
        <v>PTUR-21-M_52021000003224</v>
      </c>
      <c r="T558" s="65" t="str">
        <f aca="false">IF(ISBLANK(B558),"",VLOOKUP(B558,$BI$2:$BJ$5,2,FALSE()))</f>
        <v>E</v>
      </c>
      <c r="U558" s="66" t="str">
        <f aca="false">IF(ISBLANK(Q558),"ES",Q558)</f>
        <v>ES</v>
      </c>
      <c r="V558" s="64" t="n">
        <f aca="false">IF(ISBLANK(K558),"2",VLOOKUP(K558,$BG$2:$BH$3,2,FALSE()))</f>
        <v>2</v>
      </c>
      <c r="W558" s="66" t="str">
        <f aca="false">IF(ISBLANK(R558),"Sin observaciones",R558)</f>
        <v>Sin observaciones</v>
      </c>
      <c r="X558" s="64" t="n">
        <f aca="false">IF(ISERROR(VLOOKUP(J558,$BG$2:$BH$3,2,FALSE())),"",VLOOKUP(J558,$BG$2:$BH$3,2,FALSE()))</f>
        <v>1</v>
      </c>
      <c r="Z558" s="67"/>
    </row>
    <row r="559" customFormat="false" ht="92.4" hidden="false" customHeight="false" outlineLevel="0" collapsed="false">
      <c r="A559" s="54" t="s">
        <v>1597</v>
      </c>
      <c r="B559" s="54" t="s">
        <v>1093</v>
      </c>
      <c r="C559" s="54" t="s">
        <v>1598</v>
      </c>
      <c r="D559" s="79" t="n">
        <v>1</v>
      </c>
      <c r="E559" s="56" t="n">
        <v>1317.59</v>
      </c>
      <c r="F559" s="57" t="n">
        <v>86.2</v>
      </c>
      <c r="G559" s="56" t="n">
        <v>1317.59</v>
      </c>
      <c r="H559" s="56" t="n">
        <v>86.2</v>
      </c>
      <c r="I559" s="58" t="n">
        <v>44397</v>
      </c>
      <c r="J559" s="54" t="s">
        <v>128</v>
      </c>
      <c r="K559" s="60" t="s">
        <v>129</v>
      </c>
      <c r="L559" s="60"/>
      <c r="M559" s="61"/>
      <c r="N559" s="61"/>
      <c r="O559" s="80" t="s">
        <v>202</v>
      </c>
      <c r="P559" s="80" t="s">
        <v>203</v>
      </c>
      <c r="Q559" s="62" t="s">
        <v>132</v>
      </c>
      <c r="R559" s="63"/>
      <c r="S559" s="64" t="str">
        <f aca="false">IF(ISBLANK(A559),"",CONCATENATE($BC$5,"-",MID($BC$3,3,2),"-M_",A559))</f>
        <v>PTUR-21-M_52021000003235</v>
      </c>
      <c r="T559" s="65" t="str">
        <f aca="false">IF(ISBLANK(B559),"",VLOOKUP(B559,$BI$2:$BJ$5,2,FALSE()))</f>
        <v>E</v>
      </c>
      <c r="U559" s="66" t="str">
        <f aca="false">IF(ISBLANK(Q559),"ES",Q559)</f>
        <v>ES</v>
      </c>
      <c r="V559" s="64" t="n">
        <f aca="false">IF(ISBLANK(K559),"2",VLOOKUP(K559,$BG$2:$BH$3,2,FALSE()))</f>
        <v>2</v>
      </c>
      <c r="W559" s="66" t="str">
        <f aca="false">IF(ISBLANK(R559),"Sin observaciones",R559)</f>
        <v>Sin observaciones</v>
      </c>
      <c r="X559" s="64" t="n">
        <f aca="false">IF(ISERROR(VLOOKUP(J559,$BG$2:$BH$3,2,FALSE())),"",VLOOKUP(J559,$BG$2:$BH$3,2,FALSE()))</f>
        <v>1</v>
      </c>
      <c r="Z559" s="67"/>
    </row>
    <row r="560" customFormat="false" ht="39.6" hidden="false" customHeight="false" outlineLevel="0" collapsed="false">
      <c r="A560" s="54" t="s">
        <v>1599</v>
      </c>
      <c r="B560" s="54" t="s">
        <v>1093</v>
      </c>
      <c r="C560" s="54" t="s">
        <v>1600</v>
      </c>
      <c r="D560" s="79" t="n">
        <v>0.03</v>
      </c>
      <c r="E560" s="56" t="n">
        <v>523.37</v>
      </c>
      <c r="F560" s="57" t="n">
        <v>34.24</v>
      </c>
      <c r="G560" s="56" t="n">
        <v>523.37</v>
      </c>
      <c r="H560" s="56" t="n">
        <v>34.24</v>
      </c>
      <c r="I560" s="58" t="n">
        <v>44397</v>
      </c>
      <c r="J560" s="54" t="s">
        <v>128</v>
      </c>
      <c r="K560" s="60" t="s">
        <v>129</v>
      </c>
      <c r="L560" s="60"/>
      <c r="M560" s="61"/>
      <c r="N560" s="61"/>
      <c r="O560" s="80" t="s">
        <v>1601</v>
      </c>
      <c r="P560" s="80" t="s">
        <v>1602</v>
      </c>
      <c r="Q560" s="62" t="s">
        <v>132</v>
      </c>
      <c r="R560" s="63"/>
      <c r="S560" s="64" t="str">
        <f aca="false">IF(ISBLANK(A560),"",CONCATENATE($BC$5,"-",MID($BC$3,3,2),"-M_",A560))</f>
        <v>PTUR-21-M_52021000002893</v>
      </c>
      <c r="T560" s="65" t="str">
        <f aca="false">IF(ISBLANK(B560),"",VLOOKUP(B560,$BI$2:$BJ$5,2,FALSE()))</f>
        <v>E</v>
      </c>
      <c r="U560" s="66" t="str">
        <f aca="false">IF(ISBLANK(Q560),"ES",Q560)</f>
        <v>ES</v>
      </c>
      <c r="V560" s="64" t="n">
        <f aca="false">IF(ISBLANK(K560),"2",VLOOKUP(K560,$BG$2:$BH$3,2,FALSE()))</f>
        <v>2</v>
      </c>
      <c r="W560" s="66" t="str">
        <f aca="false">IF(ISBLANK(R560),"Sin observaciones",R560)</f>
        <v>Sin observaciones</v>
      </c>
      <c r="X560" s="64" t="n">
        <f aca="false">IF(ISERROR(VLOOKUP(J560,$BG$2:$BH$3,2,FALSE())),"",VLOOKUP(J560,$BG$2:$BH$3,2,FALSE()))</f>
        <v>1</v>
      </c>
      <c r="Z560" s="67"/>
    </row>
    <row r="561" customFormat="false" ht="92.4" hidden="false" customHeight="false" outlineLevel="0" collapsed="false">
      <c r="A561" s="54" t="s">
        <v>1603</v>
      </c>
      <c r="B561" s="54" t="s">
        <v>1093</v>
      </c>
      <c r="C561" s="54" t="s">
        <v>1604</v>
      </c>
      <c r="D561" s="79" t="n">
        <v>0.03</v>
      </c>
      <c r="E561" s="56" t="n">
        <v>360</v>
      </c>
      <c r="F561" s="57" t="n">
        <v>0</v>
      </c>
      <c r="G561" s="56" t="n">
        <v>360</v>
      </c>
      <c r="H561" s="56" t="n">
        <v>0</v>
      </c>
      <c r="I561" s="58" t="n">
        <v>44397</v>
      </c>
      <c r="J561" s="54" t="s">
        <v>128</v>
      </c>
      <c r="K561" s="60" t="s">
        <v>129</v>
      </c>
      <c r="L561" s="60"/>
      <c r="M561" s="61"/>
      <c r="N561" s="61"/>
      <c r="O561" s="80" t="s">
        <v>888</v>
      </c>
      <c r="P561" s="80" t="s">
        <v>889</v>
      </c>
      <c r="Q561" s="62" t="s">
        <v>132</v>
      </c>
      <c r="R561" s="63"/>
      <c r="S561" s="64" t="str">
        <f aca="false">IF(ISBLANK(A561),"",CONCATENATE($BC$5,"-",MID($BC$3,3,2),"-M_",A561))</f>
        <v>PTUR-21-M_52021000003225</v>
      </c>
      <c r="T561" s="65" t="str">
        <f aca="false">IF(ISBLANK(B561),"",VLOOKUP(B561,$BI$2:$BJ$5,2,FALSE()))</f>
        <v>E</v>
      </c>
      <c r="U561" s="66" t="str">
        <f aca="false">IF(ISBLANK(Q561),"ES",Q561)</f>
        <v>ES</v>
      </c>
      <c r="V561" s="64" t="n">
        <f aca="false">IF(ISBLANK(K561),"2",VLOOKUP(K561,$BG$2:$BH$3,2,FALSE()))</f>
        <v>2</v>
      </c>
      <c r="W561" s="66" t="str">
        <f aca="false">IF(ISBLANK(R561),"Sin observaciones",R561)</f>
        <v>Sin observaciones</v>
      </c>
      <c r="X561" s="64" t="n">
        <f aca="false">IF(ISERROR(VLOOKUP(J561,$BG$2:$BH$3,2,FALSE())),"",VLOOKUP(J561,$BG$2:$BH$3,2,FALSE()))</f>
        <v>1</v>
      </c>
      <c r="Z561" s="67"/>
    </row>
    <row r="562" customFormat="false" ht="26.4" hidden="false" customHeight="false" outlineLevel="0" collapsed="false">
      <c r="A562" s="54" t="s">
        <v>1605</v>
      </c>
      <c r="B562" s="54" t="s">
        <v>1093</v>
      </c>
      <c r="C562" s="54" t="s">
        <v>1606</v>
      </c>
      <c r="D562" s="79" t="n">
        <v>0.03</v>
      </c>
      <c r="E562" s="56" t="n">
        <v>117.2</v>
      </c>
      <c r="F562" s="57" t="n">
        <v>7.67</v>
      </c>
      <c r="G562" s="56" t="n">
        <v>117.2</v>
      </c>
      <c r="H562" s="56" t="n">
        <v>7.67</v>
      </c>
      <c r="I562" s="58" t="n">
        <v>44397</v>
      </c>
      <c r="J562" s="54" t="s">
        <v>128</v>
      </c>
      <c r="K562" s="60" t="s">
        <v>129</v>
      </c>
      <c r="L562" s="60"/>
      <c r="M562" s="61"/>
      <c r="N562" s="61"/>
      <c r="O562" s="80" t="s">
        <v>212</v>
      </c>
      <c r="P562" s="80" t="s">
        <v>213</v>
      </c>
      <c r="Q562" s="62" t="s">
        <v>132</v>
      </c>
      <c r="R562" s="63"/>
      <c r="S562" s="64" t="str">
        <f aca="false">IF(ISBLANK(A562),"",CONCATENATE($BC$5,"-",MID($BC$3,3,2),"-M_",A562))</f>
        <v>PTUR-21-M_52021000003614</v>
      </c>
      <c r="T562" s="65" t="str">
        <f aca="false">IF(ISBLANK(B562),"",VLOOKUP(B562,$BI$2:$BJ$5,2,FALSE()))</f>
        <v>E</v>
      </c>
      <c r="U562" s="66" t="str">
        <f aca="false">IF(ISBLANK(Q562),"ES",Q562)</f>
        <v>ES</v>
      </c>
      <c r="V562" s="64" t="n">
        <f aca="false">IF(ISBLANK(K562),"2",VLOOKUP(K562,$BG$2:$BH$3,2,FALSE()))</f>
        <v>2</v>
      </c>
      <c r="W562" s="66" t="str">
        <f aca="false">IF(ISBLANK(R562),"Sin observaciones",R562)</f>
        <v>Sin observaciones</v>
      </c>
      <c r="X562" s="64" t="n">
        <f aca="false">IF(ISERROR(VLOOKUP(J562,$BG$2:$BH$3,2,FALSE())),"",VLOOKUP(J562,$BG$2:$BH$3,2,FALSE()))</f>
        <v>1</v>
      </c>
      <c r="Z562" s="67"/>
    </row>
    <row r="563" customFormat="false" ht="66" hidden="false" customHeight="false" outlineLevel="0" collapsed="false">
      <c r="A563" s="54" t="s">
        <v>1607</v>
      </c>
      <c r="B563" s="54" t="s">
        <v>1093</v>
      </c>
      <c r="C563" s="54" t="s">
        <v>1608</v>
      </c>
      <c r="D563" s="79" t="n">
        <v>0.03</v>
      </c>
      <c r="E563" s="56" t="n">
        <v>340</v>
      </c>
      <c r="F563" s="57" t="n">
        <v>0</v>
      </c>
      <c r="G563" s="56" t="n">
        <v>340</v>
      </c>
      <c r="H563" s="56" t="n">
        <v>0</v>
      </c>
      <c r="I563" s="58" t="n">
        <v>44397</v>
      </c>
      <c r="J563" s="54" t="s">
        <v>128</v>
      </c>
      <c r="K563" s="60" t="s">
        <v>129</v>
      </c>
      <c r="L563" s="60"/>
      <c r="M563" s="61"/>
      <c r="N563" s="61"/>
      <c r="O563" s="80" t="s">
        <v>216</v>
      </c>
      <c r="P563" s="80" t="s">
        <v>217</v>
      </c>
      <c r="Q563" s="62" t="s">
        <v>132</v>
      </c>
      <c r="R563" s="63"/>
      <c r="S563" s="64" t="str">
        <f aca="false">IF(ISBLANK(A563),"",CONCATENATE($BC$5,"-",MID($BC$3,3,2),"-M_",A563))</f>
        <v>PTUR-21-M_52021000002462</v>
      </c>
      <c r="T563" s="65" t="str">
        <f aca="false">IF(ISBLANK(B563),"",VLOOKUP(B563,$BI$2:$BJ$5,2,FALSE()))</f>
        <v>E</v>
      </c>
      <c r="U563" s="66" t="str">
        <f aca="false">IF(ISBLANK(Q563),"ES",Q563)</f>
        <v>ES</v>
      </c>
      <c r="V563" s="64" t="n">
        <f aca="false">IF(ISBLANK(K563),"2",VLOOKUP(K563,$BG$2:$BH$3,2,FALSE()))</f>
        <v>2</v>
      </c>
      <c r="W563" s="66" t="str">
        <f aca="false">IF(ISBLANK(R563),"Sin observaciones",R563)</f>
        <v>Sin observaciones</v>
      </c>
      <c r="X563" s="64" t="n">
        <f aca="false">IF(ISERROR(VLOOKUP(J563,$BG$2:$BH$3,2,FALSE())),"",VLOOKUP(J563,$BG$2:$BH$3,2,FALSE()))</f>
        <v>1</v>
      </c>
      <c r="Z563" s="67"/>
    </row>
    <row r="564" customFormat="false" ht="52.8" hidden="false" customHeight="false" outlineLevel="0" collapsed="false">
      <c r="A564" s="54" t="s">
        <v>1609</v>
      </c>
      <c r="B564" s="54" t="s">
        <v>1093</v>
      </c>
      <c r="C564" s="54" t="s">
        <v>1610</v>
      </c>
      <c r="D564" s="79" t="n">
        <v>0.03</v>
      </c>
      <c r="E564" s="56" t="n">
        <v>160.5</v>
      </c>
      <c r="F564" s="57" t="n">
        <v>10.5</v>
      </c>
      <c r="G564" s="56" t="n">
        <v>160.5</v>
      </c>
      <c r="H564" s="56" t="n">
        <v>10.5</v>
      </c>
      <c r="I564" s="58" t="n">
        <v>44397</v>
      </c>
      <c r="J564" s="54" t="s">
        <v>128</v>
      </c>
      <c r="K564" s="60" t="s">
        <v>129</v>
      </c>
      <c r="L564" s="60"/>
      <c r="M564" s="61"/>
      <c r="N564" s="61"/>
      <c r="O564" s="80" t="s">
        <v>220</v>
      </c>
      <c r="P564" s="80" t="s">
        <v>221</v>
      </c>
      <c r="Q564" s="62" t="s">
        <v>132</v>
      </c>
      <c r="R564" s="63"/>
      <c r="S564" s="64" t="str">
        <f aca="false">IF(ISBLANK(A564),"",CONCATENATE($BC$5,"-",MID($BC$3,3,2),"-M_",A564))</f>
        <v>PTUR-21-M_52021000002626</v>
      </c>
      <c r="T564" s="65" t="str">
        <f aca="false">IF(ISBLANK(B564),"",VLOOKUP(B564,$BI$2:$BJ$5,2,FALSE()))</f>
        <v>E</v>
      </c>
      <c r="U564" s="66" t="str">
        <f aca="false">IF(ISBLANK(Q564),"ES",Q564)</f>
        <v>ES</v>
      </c>
      <c r="V564" s="64" t="n">
        <f aca="false">IF(ISBLANK(K564),"2",VLOOKUP(K564,$BG$2:$BH$3,2,FALSE()))</f>
        <v>2</v>
      </c>
      <c r="W564" s="66" t="str">
        <f aca="false">IF(ISBLANK(R564),"Sin observaciones",R564)</f>
        <v>Sin observaciones</v>
      </c>
      <c r="X564" s="64" t="n">
        <f aca="false">IF(ISERROR(VLOOKUP(J564,$BG$2:$BH$3,2,FALSE())),"",VLOOKUP(J564,$BG$2:$BH$3,2,FALSE()))</f>
        <v>1</v>
      </c>
      <c r="Z564" s="67"/>
    </row>
    <row r="565" customFormat="false" ht="118.8" hidden="false" customHeight="false" outlineLevel="0" collapsed="false">
      <c r="A565" s="54" t="s">
        <v>1611</v>
      </c>
      <c r="B565" s="54" t="s">
        <v>1093</v>
      </c>
      <c r="C565" s="54" t="s">
        <v>1612</v>
      </c>
      <c r="D565" s="79" t="n">
        <v>0.03</v>
      </c>
      <c r="E565" s="56" t="n">
        <v>315.65</v>
      </c>
      <c r="F565" s="57" t="n">
        <v>20.65</v>
      </c>
      <c r="G565" s="56" t="n">
        <v>315.65</v>
      </c>
      <c r="H565" s="56" t="n">
        <v>20.65</v>
      </c>
      <c r="I565" s="58" t="n">
        <v>44397</v>
      </c>
      <c r="J565" s="54" t="s">
        <v>128</v>
      </c>
      <c r="K565" s="60" t="s">
        <v>129</v>
      </c>
      <c r="L565" s="60"/>
      <c r="M565" s="61"/>
      <c r="N565" s="61"/>
      <c r="O565" s="80" t="s">
        <v>220</v>
      </c>
      <c r="P565" s="80" t="s">
        <v>221</v>
      </c>
      <c r="Q565" s="62" t="s">
        <v>132</v>
      </c>
      <c r="R565" s="63"/>
      <c r="S565" s="64" t="str">
        <f aca="false">IF(ISBLANK(A565),"",CONCATENATE($BC$5,"-",MID($BC$3,3,2),"-M_",A565))</f>
        <v>PTUR-21-M_52021000003506</v>
      </c>
      <c r="T565" s="65" t="str">
        <f aca="false">IF(ISBLANK(B565),"",VLOOKUP(B565,$BI$2:$BJ$5,2,FALSE()))</f>
        <v>E</v>
      </c>
      <c r="U565" s="66" t="str">
        <f aca="false">IF(ISBLANK(Q565),"ES",Q565)</f>
        <v>ES</v>
      </c>
      <c r="V565" s="64" t="n">
        <f aca="false">IF(ISBLANK(K565),"2",VLOOKUP(K565,$BG$2:$BH$3,2,FALSE()))</f>
        <v>2</v>
      </c>
      <c r="W565" s="66" t="str">
        <f aca="false">IF(ISBLANK(R565),"Sin observaciones",R565)</f>
        <v>Sin observaciones</v>
      </c>
      <c r="X565" s="64" t="n">
        <f aca="false">IF(ISERROR(VLOOKUP(J565,$BG$2:$BH$3,2,FALSE())),"",VLOOKUP(J565,$BG$2:$BH$3,2,FALSE()))</f>
        <v>1</v>
      </c>
      <c r="Z565" s="67"/>
    </row>
    <row r="566" customFormat="false" ht="132" hidden="false" customHeight="false" outlineLevel="0" collapsed="false">
      <c r="A566" s="54" t="s">
        <v>1613</v>
      </c>
      <c r="B566" s="54" t="s">
        <v>1093</v>
      </c>
      <c r="C566" s="54" t="s">
        <v>1614</v>
      </c>
      <c r="D566" s="79" t="n">
        <v>0.03</v>
      </c>
      <c r="E566" s="56" t="n">
        <v>155.15</v>
      </c>
      <c r="F566" s="57" t="n">
        <v>10.15</v>
      </c>
      <c r="G566" s="56" t="n">
        <v>155.15</v>
      </c>
      <c r="H566" s="56" t="n">
        <v>10.15</v>
      </c>
      <c r="I566" s="58" t="n">
        <v>44397</v>
      </c>
      <c r="J566" s="54" t="s">
        <v>128</v>
      </c>
      <c r="K566" s="60" t="s">
        <v>129</v>
      </c>
      <c r="L566" s="60"/>
      <c r="M566" s="61"/>
      <c r="N566" s="61"/>
      <c r="O566" s="80" t="s">
        <v>220</v>
      </c>
      <c r="P566" s="80" t="s">
        <v>221</v>
      </c>
      <c r="Q566" s="62" t="s">
        <v>132</v>
      </c>
      <c r="R566" s="63"/>
      <c r="S566" s="64" t="str">
        <f aca="false">IF(ISBLANK(A566),"",CONCATENATE($BC$5,"-",MID($BC$3,3,2),"-M_",A566))</f>
        <v>PTUR-21-M_52021000003507</v>
      </c>
      <c r="T566" s="65" t="str">
        <f aca="false">IF(ISBLANK(B566),"",VLOOKUP(B566,$BI$2:$BJ$5,2,FALSE()))</f>
        <v>E</v>
      </c>
      <c r="U566" s="66" t="str">
        <f aca="false">IF(ISBLANK(Q566),"ES",Q566)</f>
        <v>ES</v>
      </c>
      <c r="V566" s="64" t="n">
        <f aca="false">IF(ISBLANK(K566),"2",VLOOKUP(K566,$BG$2:$BH$3,2,FALSE()))</f>
        <v>2</v>
      </c>
      <c r="W566" s="66" t="str">
        <f aca="false">IF(ISBLANK(R566),"Sin observaciones",R566)</f>
        <v>Sin observaciones</v>
      </c>
      <c r="X566" s="64" t="n">
        <f aca="false">IF(ISERROR(VLOOKUP(J566,$BG$2:$BH$3,2,FALSE())),"",VLOOKUP(J566,$BG$2:$BH$3,2,FALSE()))</f>
        <v>1</v>
      </c>
      <c r="Z566" s="67"/>
    </row>
    <row r="567" customFormat="false" ht="39.6" hidden="false" customHeight="false" outlineLevel="0" collapsed="false">
      <c r="A567" s="54" t="s">
        <v>1615</v>
      </c>
      <c r="B567" s="54" t="s">
        <v>1093</v>
      </c>
      <c r="C567" s="54" t="s">
        <v>1616</v>
      </c>
      <c r="D567" s="79" t="n">
        <v>0.03</v>
      </c>
      <c r="E567" s="56" t="n">
        <v>450</v>
      </c>
      <c r="F567" s="57" t="n">
        <v>0</v>
      </c>
      <c r="G567" s="56" t="n">
        <v>450</v>
      </c>
      <c r="H567" s="56" t="n">
        <v>0</v>
      </c>
      <c r="I567" s="58" t="n">
        <v>44397</v>
      </c>
      <c r="J567" s="54" t="s">
        <v>128</v>
      </c>
      <c r="K567" s="60" t="s">
        <v>129</v>
      </c>
      <c r="L567" s="60"/>
      <c r="M567" s="61"/>
      <c r="N567" s="61"/>
      <c r="O567" s="80" t="s">
        <v>224</v>
      </c>
      <c r="P567" s="80" t="s">
        <v>225</v>
      </c>
      <c r="Q567" s="62" t="s">
        <v>132</v>
      </c>
      <c r="R567" s="63"/>
      <c r="S567" s="64" t="str">
        <f aca="false">IF(ISBLANK(A567),"",CONCATENATE($BC$5,"-",MID($BC$3,3,2),"-M_",A567))</f>
        <v>PTUR-21-M_52021000002889</v>
      </c>
      <c r="T567" s="65" t="str">
        <f aca="false">IF(ISBLANK(B567),"",VLOOKUP(B567,$BI$2:$BJ$5,2,FALSE()))</f>
        <v>E</v>
      </c>
      <c r="U567" s="66" t="str">
        <f aca="false">IF(ISBLANK(Q567),"ES",Q567)</f>
        <v>ES</v>
      </c>
      <c r="V567" s="64" t="n">
        <f aca="false">IF(ISBLANK(K567),"2",VLOOKUP(K567,$BG$2:$BH$3,2,FALSE()))</f>
        <v>2</v>
      </c>
      <c r="W567" s="66" t="str">
        <f aca="false">IF(ISBLANK(R567),"Sin observaciones",R567)</f>
        <v>Sin observaciones</v>
      </c>
      <c r="X567" s="64" t="n">
        <f aca="false">IF(ISERROR(VLOOKUP(J567,$BG$2:$BH$3,2,FALSE())),"",VLOOKUP(J567,$BG$2:$BH$3,2,FALSE()))</f>
        <v>1</v>
      </c>
      <c r="Z567" s="67"/>
    </row>
    <row r="568" customFormat="false" ht="66" hidden="false" customHeight="false" outlineLevel="0" collapsed="false">
      <c r="A568" s="54" t="s">
        <v>1617</v>
      </c>
      <c r="B568" s="54" t="s">
        <v>1093</v>
      </c>
      <c r="C568" s="54" t="s">
        <v>1618</v>
      </c>
      <c r="D568" s="79" t="n">
        <v>0.21</v>
      </c>
      <c r="E568" s="56" t="n">
        <v>962.5</v>
      </c>
      <c r="F568" s="57" t="n">
        <v>0</v>
      </c>
      <c r="G568" s="56" t="n">
        <v>962.5</v>
      </c>
      <c r="H568" s="56" t="n">
        <v>0</v>
      </c>
      <c r="I568" s="58" t="n">
        <v>44397</v>
      </c>
      <c r="J568" s="54" t="s">
        <v>128</v>
      </c>
      <c r="K568" s="60" t="s">
        <v>129</v>
      </c>
      <c r="L568" s="60"/>
      <c r="M568" s="61"/>
      <c r="N568" s="61"/>
      <c r="O568" s="80" t="s">
        <v>1619</v>
      </c>
      <c r="P568" s="80" t="s">
        <v>1620</v>
      </c>
      <c r="Q568" s="62" t="s">
        <v>132</v>
      </c>
      <c r="R568" s="63"/>
      <c r="S568" s="64" t="str">
        <f aca="false">IF(ISBLANK(A568),"",CONCATENATE($BC$5,"-",MID($BC$3,3,2),"-M_",A568))</f>
        <v>PTUR-21-M_52021000003001</v>
      </c>
      <c r="T568" s="65" t="str">
        <f aca="false">IF(ISBLANK(B568),"",VLOOKUP(B568,$BI$2:$BJ$5,2,FALSE()))</f>
        <v>E</v>
      </c>
      <c r="U568" s="66" t="str">
        <f aca="false">IF(ISBLANK(Q568),"ES",Q568)</f>
        <v>ES</v>
      </c>
      <c r="V568" s="64" t="n">
        <f aca="false">IF(ISBLANK(K568),"2",VLOOKUP(K568,$BG$2:$BH$3,2,FALSE()))</f>
        <v>2</v>
      </c>
      <c r="W568" s="66" t="str">
        <f aca="false">IF(ISBLANK(R568),"Sin observaciones",R568)</f>
        <v>Sin observaciones</v>
      </c>
      <c r="X568" s="64" t="n">
        <f aca="false">IF(ISERROR(VLOOKUP(J568,$BG$2:$BH$3,2,FALSE())),"",VLOOKUP(J568,$BG$2:$BH$3,2,FALSE()))</f>
        <v>1</v>
      </c>
      <c r="Z568" s="67"/>
    </row>
    <row r="569" customFormat="false" ht="26.4" hidden="false" customHeight="false" outlineLevel="0" collapsed="false">
      <c r="A569" s="54" t="s">
        <v>1621</v>
      </c>
      <c r="B569" s="54" t="s">
        <v>1093</v>
      </c>
      <c r="C569" s="54" t="s">
        <v>1622</v>
      </c>
      <c r="D569" s="79" t="n">
        <v>0.03</v>
      </c>
      <c r="E569" s="56" t="n">
        <v>350</v>
      </c>
      <c r="F569" s="57" t="n">
        <v>0</v>
      </c>
      <c r="G569" s="56" t="n">
        <v>350</v>
      </c>
      <c r="H569" s="56" t="n">
        <v>0</v>
      </c>
      <c r="I569" s="58" t="n">
        <v>44397</v>
      </c>
      <c r="J569" s="54" t="s">
        <v>128</v>
      </c>
      <c r="K569" s="60" t="s">
        <v>129</v>
      </c>
      <c r="L569" s="60"/>
      <c r="M569" s="61"/>
      <c r="N569" s="61"/>
      <c r="O569" s="80" t="s">
        <v>1623</v>
      </c>
      <c r="P569" s="80" t="s">
        <v>1624</v>
      </c>
      <c r="Q569" s="62" t="s">
        <v>132</v>
      </c>
      <c r="R569" s="63"/>
      <c r="S569" s="64" t="str">
        <f aca="false">IF(ISBLANK(A569),"",CONCATENATE($BC$5,"-",MID($BC$3,3,2),"-M_",A569))</f>
        <v>PTUR-21-M_52021000003421</v>
      </c>
      <c r="T569" s="65" t="str">
        <f aca="false">IF(ISBLANK(B569),"",VLOOKUP(B569,$BI$2:$BJ$5,2,FALSE()))</f>
        <v>E</v>
      </c>
      <c r="U569" s="66" t="str">
        <f aca="false">IF(ISBLANK(Q569),"ES",Q569)</f>
        <v>ES</v>
      </c>
      <c r="V569" s="64" t="n">
        <f aca="false">IF(ISBLANK(K569),"2",VLOOKUP(K569,$BG$2:$BH$3,2,FALSE()))</f>
        <v>2</v>
      </c>
      <c r="W569" s="66" t="str">
        <f aca="false">IF(ISBLANK(R569),"Sin observaciones",R569)</f>
        <v>Sin observaciones</v>
      </c>
      <c r="X569" s="64" t="n">
        <f aca="false">IF(ISERROR(VLOOKUP(J569,$BG$2:$BH$3,2,FALSE())),"",VLOOKUP(J569,$BG$2:$BH$3,2,FALSE()))</f>
        <v>1</v>
      </c>
      <c r="Z569" s="67"/>
    </row>
    <row r="570" customFormat="false" ht="26.4" hidden="false" customHeight="false" outlineLevel="0" collapsed="false">
      <c r="A570" s="54" t="s">
        <v>1625</v>
      </c>
      <c r="B570" s="54" t="s">
        <v>1093</v>
      </c>
      <c r="C570" s="54" t="s">
        <v>1626</v>
      </c>
      <c r="D570" s="79" t="n">
        <v>0.03</v>
      </c>
      <c r="E570" s="56" t="n">
        <v>119.84</v>
      </c>
      <c r="F570" s="57" t="n">
        <v>7.84</v>
      </c>
      <c r="G570" s="56" t="n">
        <v>119.84</v>
      </c>
      <c r="H570" s="56" t="n">
        <v>7.84</v>
      </c>
      <c r="I570" s="58" t="n">
        <v>44397</v>
      </c>
      <c r="J570" s="54" t="s">
        <v>128</v>
      </c>
      <c r="K570" s="60" t="s">
        <v>129</v>
      </c>
      <c r="L570" s="60"/>
      <c r="M570" s="61"/>
      <c r="N570" s="61"/>
      <c r="O570" s="80" t="s">
        <v>1627</v>
      </c>
      <c r="P570" s="80" t="s">
        <v>1628</v>
      </c>
      <c r="Q570" s="62" t="s">
        <v>132</v>
      </c>
      <c r="R570" s="63"/>
      <c r="S570" s="64" t="str">
        <f aca="false">IF(ISBLANK(A570),"",CONCATENATE($BC$5,"-",MID($BC$3,3,2),"-M_",A570))</f>
        <v>PTUR-21-M_52021000002967</v>
      </c>
      <c r="T570" s="65" t="str">
        <f aca="false">IF(ISBLANK(B570),"",VLOOKUP(B570,$BI$2:$BJ$5,2,FALSE()))</f>
        <v>E</v>
      </c>
      <c r="U570" s="66" t="str">
        <f aca="false">IF(ISBLANK(Q570),"ES",Q570)</f>
        <v>ES</v>
      </c>
      <c r="V570" s="64" t="n">
        <f aca="false">IF(ISBLANK(K570),"2",VLOOKUP(K570,$BG$2:$BH$3,2,FALSE()))</f>
        <v>2</v>
      </c>
      <c r="W570" s="66" t="str">
        <f aca="false">IF(ISBLANK(R570),"Sin observaciones",R570)</f>
        <v>Sin observaciones</v>
      </c>
      <c r="X570" s="64" t="n">
        <f aca="false">IF(ISERROR(VLOOKUP(J570,$BG$2:$BH$3,2,FALSE())),"",VLOOKUP(J570,$BG$2:$BH$3,2,FALSE()))</f>
        <v>1</v>
      </c>
      <c r="Z570" s="67"/>
    </row>
    <row r="571" customFormat="false" ht="66" hidden="false" customHeight="false" outlineLevel="0" collapsed="false">
      <c r="A571" s="54" t="s">
        <v>1629</v>
      </c>
      <c r="B571" s="54" t="s">
        <v>1093</v>
      </c>
      <c r="C571" s="54" t="s">
        <v>1630</v>
      </c>
      <c r="D571" s="79" t="n">
        <v>0.21</v>
      </c>
      <c r="E571" s="56" t="n">
        <v>990</v>
      </c>
      <c r="F571" s="57" t="n">
        <v>0</v>
      </c>
      <c r="G571" s="56" t="n">
        <v>990</v>
      </c>
      <c r="H571" s="56" t="n">
        <v>0</v>
      </c>
      <c r="I571" s="58" t="n">
        <v>44397</v>
      </c>
      <c r="J571" s="54" t="s">
        <v>128</v>
      </c>
      <c r="K571" s="60" t="s">
        <v>129</v>
      </c>
      <c r="L571" s="60"/>
      <c r="M571" s="61"/>
      <c r="N571" s="61"/>
      <c r="O571" s="80" t="s">
        <v>1631</v>
      </c>
      <c r="P571" s="80" t="s">
        <v>1632</v>
      </c>
      <c r="Q571" s="62" t="s">
        <v>132</v>
      </c>
      <c r="R571" s="63"/>
      <c r="S571" s="64" t="str">
        <f aca="false">IF(ISBLANK(A571),"",CONCATENATE($BC$5,"-",MID($BC$3,3,2),"-M_",A571))</f>
        <v>PTUR-21-M_52021000002748</v>
      </c>
      <c r="T571" s="65" t="str">
        <f aca="false">IF(ISBLANK(B571),"",VLOOKUP(B571,$BI$2:$BJ$5,2,FALSE()))</f>
        <v>E</v>
      </c>
      <c r="U571" s="66" t="str">
        <f aca="false">IF(ISBLANK(Q571),"ES",Q571)</f>
        <v>ES</v>
      </c>
      <c r="V571" s="64" t="n">
        <f aca="false">IF(ISBLANK(K571),"2",VLOOKUP(K571,$BG$2:$BH$3,2,FALSE()))</f>
        <v>2</v>
      </c>
      <c r="W571" s="66" t="str">
        <f aca="false">IF(ISBLANK(R571),"Sin observaciones",R571)</f>
        <v>Sin observaciones</v>
      </c>
      <c r="X571" s="64" t="n">
        <f aca="false">IF(ISERROR(VLOOKUP(J571,$BG$2:$BH$3,2,FALSE())),"",VLOOKUP(J571,$BG$2:$BH$3,2,FALSE()))</f>
        <v>1</v>
      </c>
      <c r="Z571" s="67"/>
    </row>
    <row r="572" customFormat="false" ht="66" hidden="false" customHeight="false" outlineLevel="0" collapsed="false">
      <c r="A572" s="54" t="s">
        <v>1633</v>
      </c>
      <c r="B572" s="54" t="s">
        <v>1093</v>
      </c>
      <c r="C572" s="54" t="s">
        <v>1634</v>
      </c>
      <c r="D572" s="79" t="n">
        <v>0.03</v>
      </c>
      <c r="E572" s="56" t="n">
        <v>2500</v>
      </c>
      <c r="F572" s="57" t="n">
        <v>0</v>
      </c>
      <c r="G572" s="56" t="n">
        <v>2500</v>
      </c>
      <c r="H572" s="56" t="n">
        <v>0</v>
      </c>
      <c r="I572" s="58" t="n">
        <v>44397</v>
      </c>
      <c r="J572" s="54" t="s">
        <v>128</v>
      </c>
      <c r="K572" s="60" t="s">
        <v>129</v>
      </c>
      <c r="L572" s="60"/>
      <c r="M572" s="61"/>
      <c r="N572" s="61"/>
      <c r="O572" s="80" t="s">
        <v>915</v>
      </c>
      <c r="P572" s="80" t="s">
        <v>916</v>
      </c>
      <c r="Q572" s="62" t="s">
        <v>132</v>
      </c>
      <c r="R572" s="63"/>
      <c r="S572" s="64" t="str">
        <f aca="false">IF(ISBLANK(A572),"",CONCATENATE($BC$5,"-",MID($BC$3,3,2),"-M_",A572))</f>
        <v>PTUR-21-M_52021000002801</v>
      </c>
      <c r="T572" s="65" t="str">
        <f aca="false">IF(ISBLANK(B572),"",VLOOKUP(B572,$BI$2:$BJ$5,2,FALSE()))</f>
        <v>E</v>
      </c>
      <c r="U572" s="66" t="str">
        <f aca="false">IF(ISBLANK(Q572),"ES",Q572)</f>
        <v>ES</v>
      </c>
      <c r="V572" s="64" t="n">
        <f aca="false">IF(ISBLANK(K572),"2",VLOOKUP(K572,$BG$2:$BH$3,2,FALSE()))</f>
        <v>2</v>
      </c>
      <c r="W572" s="66" t="str">
        <f aca="false">IF(ISBLANK(R572),"Sin observaciones",R572)</f>
        <v>Sin observaciones</v>
      </c>
      <c r="X572" s="64" t="n">
        <f aca="false">IF(ISERROR(VLOOKUP(J572,$BG$2:$BH$3,2,FALSE())),"",VLOOKUP(J572,$BG$2:$BH$3,2,FALSE()))</f>
        <v>1</v>
      </c>
      <c r="Z572" s="67"/>
    </row>
    <row r="573" customFormat="false" ht="66" hidden="false" customHeight="false" outlineLevel="0" collapsed="false">
      <c r="A573" s="54" t="s">
        <v>1635</v>
      </c>
      <c r="B573" s="54" t="s">
        <v>1093</v>
      </c>
      <c r="C573" s="54" t="s">
        <v>1636</v>
      </c>
      <c r="D573" s="79" t="n">
        <v>0.03</v>
      </c>
      <c r="E573" s="56" t="n">
        <v>1898</v>
      </c>
      <c r="F573" s="57" t="n">
        <v>0</v>
      </c>
      <c r="G573" s="56" t="n">
        <v>1898</v>
      </c>
      <c r="H573" s="56" t="n">
        <v>0</v>
      </c>
      <c r="I573" s="58" t="n">
        <v>44397</v>
      </c>
      <c r="J573" s="54" t="s">
        <v>128</v>
      </c>
      <c r="K573" s="60" t="s">
        <v>129</v>
      </c>
      <c r="L573" s="60"/>
      <c r="M573" s="61"/>
      <c r="N573" s="61"/>
      <c r="O573" s="80" t="s">
        <v>919</v>
      </c>
      <c r="P573" s="80" t="s">
        <v>920</v>
      </c>
      <c r="Q573" s="62" t="s">
        <v>132</v>
      </c>
      <c r="R573" s="63"/>
      <c r="S573" s="64" t="str">
        <f aca="false">IF(ISBLANK(A573),"",CONCATENATE($BC$5,"-",MID($BC$3,3,2),"-M_",A573))</f>
        <v>PTUR-21-M_52021000003240</v>
      </c>
      <c r="T573" s="65" t="str">
        <f aca="false">IF(ISBLANK(B573),"",VLOOKUP(B573,$BI$2:$BJ$5,2,FALSE()))</f>
        <v>E</v>
      </c>
      <c r="U573" s="66" t="str">
        <f aca="false">IF(ISBLANK(Q573),"ES",Q573)</f>
        <v>ES</v>
      </c>
      <c r="V573" s="64" t="n">
        <f aca="false">IF(ISBLANK(K573),"2",VLOOKUP(K573,$BG$2:$BH$3,2,FALSE()))</f>
        <v>2</v>
      </c>
      <c r="W573" s="66" t="str">
        <f aca="false">IF(ISBLANK(R573),"Sin observaciones",R573)</f>
        <v>Sin observaciones</v>
      </c>
      <c r="X573" s="64" t="n">
        <f aca="false">IF(ISERROR(VLOOKUP(J573,$BG$2:$BH$3,2,FALSE())),"",VLOOKUP(J573,$BG$2:$BH$3,2,FALSE()))</f>
        <v>1</v>
      </c>
      <c r="Z573" s="67"/>
    </row>
    <row r="574" customFormat="false" ht="52.8" hidden="false" customHeight="false" outlineLevel="0" collapsed="false">
      <c r="A574" s="54" t="s">
        <v>1637</v>
      </c>
      <c r="B574" s="54" t="s">
        <v>1093</v>
      </c>
      <c r="C574" s="54" t="s">
        <v>1638</v>
      </c>
      <c r="D574" s="79" t="n">
        <v>0.03</v>
      </c>
      <c r="E574" s="56" t="n">
        <v>1125</v>
      </c>
      <c r="F574" s="57" t="n">
        <v>0</v>
      </c>
      <c r="G574" s="56" t="n">
        <v>1125</v>
      </c>
      <c r="H574" s="56" t="n">
        <v>0</v>
      </c>
      <c r="I574" s="58" t="n">
        <v>44397</v>
      </c>
      <c r="J574" s="54" t="s">
        <v>128</v>
      </c>
      <c r="K574" s="60" t="s">
        <v>129</v>
      </c>
      <c r="L574" s="60"/>
      <c r="M574" s="61"/>
      <c r="N574" s="61"/>
      <c r="O574" s="80" t="s">
        <v>1639</v>
      </c>
      <c r="P574" s="80" t="s">
        <v>1640</v>
      </c>
      <c r="Q574" s="62" t="s">
        <v>132</v>
      </c>
      <c r="R574" s="63"/>
      <c r="S574" s="64" t="str">
        <f aca="false">IF(ISBLANK(A574),"",CONCATENATE($BC$5,"-",MID($BC$3,3,2),"-M_",A574))</f>
        <v>PTUR-21-M_52021000002761</v>
      </c>
      <c r="T574" s="65" t="str">
        <f aca="false">IF(ISBLANK(B574),"",VLOOKUP(B574,$BI$2:$BJ$5,2,FALSE()))</f>
        <v>E</v>
      </c>
      <c r="U574" s="66" t="str">
        <f aca="false">IF(ISBLANK(Q574),"ES",Q574)</f>
        <v>ES</v>
      </c>
      <c r="V574" s="64" t="n">
        <f aca="false">IF(ISBLANK(K574),"2",VLOOKUP(K574,$BG$2:$BH$3,2,FALSE()))</f>
        <v>2</v>
      </c>
      <c r="W574" s="66" t="str">
        <f aca="false">IF(ISBLANK(R574),"Sin observaciones",R574)</f>
        <v>Sin observaciones</v>
      </c>
      <c r="X574" s="64" t="n">
        <f aca="false">IF(ISERROR(VLOOKUP(J574,$BG$2:$BH$3,2,FALSE())),"",VLOOKUP(J574,$BG$2:$BH$3,2,FALSE()))</f>
        <v>1</v>
      </c>
      <c r="Z574" s="67"/>
    </row>
    <row r="575" customFormat="false" ht="26.4" hidden="false" customHeight="false" outlineLevel="0" collapsed="false">
      <c r="A575" s="54" t="s">
        <v>1641</v>
      </c>
      <c r="B575" s="54" t="s">
        <v>1093</v>
      </c>
      <c r="C575" s="54" t="s">
        <v>1642</v>
      </c>
      <c r="D575" s="79" t="n">
        <v>0.03</v>
      </c>
      <c r="E575" s="56" t="n">
        <v>181.58</v>
      </c>
      <c r="F575" s="57" t="n">
        <v>11.88</v>
      </c>
      <c r="G575" s="56" t="n">
        <v>181.58</v>
      </c>
      <c r="H575" s="56" t="n">
        <v>11.88</v>
      </c>
      <c r="I575" s="58" t="n">
        <v>44397</v>
      </c>
      <c r="J575" s="54" t="s">
        <v>128</v>
      </c>
      <c r="K575" s="60" t="s">
        <v>129</v>
      </c>
      <c r="L575" s="60"/>
      <c r="M575" s="61"/>
      <c r="N575" s="61"/>
      <c r="O575" s="80" t="s">
        <v>1643</v>
      </c>
      <c r="P575" s="80" t="s">
        <v>1644</v>
      </c>
      <c r="Q575" s="62" t="s">
        <v>132</v>
      </c>
      <c r="R575" s="63"/>
      <c r="S575" s="64" t="str">
        <f aca="false">IF(ISBLANK(A575),"",CONCATENATE($BC$5,"-",MID($BC$3,3,2),"-M_",A575))</f>
        <v>PTUR-21-M_52021000003238</v>
      </c>
      <c r="T575" s="65" t="str">
        <f aca="false">IF(ISBLANK(B575),"",VLOOKUP(B575,$BI$2:$BJ$5,2,FALSE()))</f>
        <v>E</v>
      </c>
      <c r="U575" s="66" t="str">
        <f aca="false">IF(ISBLANK(Q575),"ES",Q575)</f>
        <v>ES</v>
      </c>
      <c r="V575" s="64" t="n">
        <f aca="false">IF(ISBLANK(K575),"2",VLOOKUP(K575,$BG$2:$BH$3,2,FALSE()))</f>
        <v>2</v>
      </c>
      <c r="W575" s="66" t="str">
        <f aca="false">IF(ISBLANK(R575),"Sin observaciones",R575)</f>
        <v>Sin observaciones</v>
      </c>
      <c r="X575" s="64" t="n">
        <f aca="false">IF(ISERROR(VLOOKUP(J575,$BG$2:$BH$3,2,FALSE())),"",VLOOKUP(J575,$BG$2:$BH$3,2,FALSE()))</f>
        <v>1</v>
      </c>
      <c r="Z575" s="67"/>
    </row>
    <row r="576" customFormat="false" ht="26.4" hidden="false" customHeight="false" outlineLevel="0" collapsed="false">
      <c r="A576" s="54" t="s">
        <v>1645</v>
      </c>
      <c r="B576" s="54" t="s">
        <v>1093</v>
      </c>
      <c r="C576" s="54" t="s">
        <v>1646</v>
      </c>
      <c r="D576" s="79" t="n">
        <v>0.03</v>
      </c>
      <c r="E576" s="56" t="n">
        <v>197.47</v>
      </c>
      <c r="F576" s="57" t="n">
        <v>12.92</v>
      </c>
      <c r="G576" s="56" t="n">
        <v>197.47</v>
      </c>
      <c r="H576" s="56" t="n">
        <v>12.92</v>
      </c>
      <c r="I576" s="58" t="n">
        <v>44397</v>
      </c>
      <c r="J576" s="54" t="s">
        <v>128</v>
      </c>
      <c r="K576" s="60" t="s">
        <v>129</v>
      </c>
      <c r="L576" s="60"/>
      <c r="M576" s="61"/>
      <c r="N576" s="61"/>
      <c r="O576" s="80" t="s">
        <v>1643</v>
      </c>
      <c r="P576" s="80" t="s">
        <v>1644</v>
      </c>
      <c r="Q576" s="62" t="s">
        <v>132</v>
      </c>
      <c r="R576" s="63"/>
      <c r="S576" s="64" t="str">
        <f aca="false">IF(ISBLANK(A576),"",CONCATENATE($BC$5,"-",MID($BC$3,3,2),"-M_",A576))</f>
        <v>PTUR-21-M_52021000003246</v>
      </c>
      <c r="T576" s="65" t="str">
        <f aca="false">IF(ISBLANK(B576),"",VLOOKUP(B576,$BI$2:$BJ$5,2,FALSE()))</f>
        <v>E</v>
      </c>
      <c r="U576" s="66" t="str">
        <f aca="false">IF(ISBLANK(Q576),"ES",Q576)</f>
        <v>ES</v>
      </c>
      <c r="V576" s="64" t="n">
        <f aca="false">IF(ISBLANK(K576),"2",VLOOKUP(K576,$BG$2:$BH$3,2,FALSE()))</f>
        <v>2</v>
      </c>
      <c r="W576" s="66" t="str">
        <f aca="false">IF(ISBLANK(R576),"Sin observaciones",R576)</f>
        <v>Sin observaciones</v>
      </c>
      <c r="X576" s="64" t="n">
        <f aca="false">IF(ISERROR(VLOOKUP(J576,$BG$2:$BH$3,2,FALSE())),"",VLOOKUP(J576,$BG$2:$BH$3,2,FALSE()))</f>
        <v>1</v>
      </c>
      <c r="Z576" s="67"/>
    </row>
    <row r="577" customFormat="false" ht="132" hidden="false" customHeight="false" outlineLevel="0" collapsed="false">
      <c r="A577" s="54" t="s">
        <v>1647</v>
      </c>
      <c r="B577" s="54" t="s">
        <v>1093</v>
      </c>
      <c r="C577" s="54" t="s">
        <v>1648</v>
      </c>
      <c r="D577" s="79" t="n">
        <v>1</v>
      </c>
      <c r="E577" s="56" t="n">
        <v>658.82</v>
      </c>
      <c r="F577" s="57" t="n">
        <v>0</v>
      </c>
      <c r="G577" s="56" t="n">
        <v>658.82</v>
      </c>
      <c r="H577" s="56" t="n">
        <v>0</v>
      </c>
      <c r="I577" s="58" t="n">
        <v>44397</v>
      </c>
      <c r="J577" s="54" t="s">
        <v>128</v>
      </c>
      <c r="K577" s="60" t="s">
        <v>129</v>
      </c>
      <c r="L577" s="60"/>
      <c r="M577" s="61"/>
      <c r="N577" s="61"/>
      <c r="O577" s="80" t="s">
        <v>238</v>
      </c>
      <c r="P577" s="80" t="s">
        <v>239</v>
      </c>
      <c r="Q577" s="62" t="s">
        <v>132</v>
      </c>
      <c r="R577" s="63"/>
      <c r="S577" s="64" t="str">
        <f aca="false">IF(ISBLANK(A577),"",CONCATENATE($BC$5,"-",MID($BC$3,3,2),"-M_",A577))</f>
        <v>PTUR-21-M_52021000002599</v>
      </c>
      <c r="T577" s="65" t="str">
        <f aca="false">IF(ISBLANK(B577),"",VLOOKUP(B577,$BI$2:$BJ$5,2,FALSE()))</f>
        <v>E</v>
      </c>
      <c r="U577" s="66" t="str">
        <f aca="false">IF(ISBLANK(Q577),"ES",Q577)</f>
        <v>ES</v>
      </c>
      <c r="V577" s="64" t="n">
        <f aca="false">IF(ISBLANK(K577),"2",VLOOKUP(K577,$BG$2:$BH$3,2,FALSE()))</f>
        <v>2</v>
      </c>
      <c r="W577" s="66" t="str">
        <f aca="false">IF(ISBLANK(R577),"Sin observaciones",R577)</f>
        <v>Sin observaciones</v>
      </c>
      <c r="X577" s="64" t="n">
        <f aca="false">IF(ISERROR(VLOOKUP(J577,$BG$2:$BH$3,2,FALSE())),"",VLOOKUP(J577,$BG$2:$BH$3,2,FALSE()))</f>
        <v>1</v>
      </c>
      <c r="Z577" s="67"/>
    </row>
    <row r="578" customFormat="false" ht="184.8" hidden="false" customHeight="false" outlineLevel="0" collapsed="false">
      <c r="A578" s="54" t="s">
        <v>1649</v>
      </c>
      <c r="B578" s="54" t="s">
        <v>1093</v>
      </c>
      <c r="C578" s="54" t="s">
        <v>1650</v>
      </c>
      <c r="D578" s="79" t="n">
        <v>1</v>
      </c>
      <c r="E578" s="56" t="n">
        <v>1453.53</v>
      </c>
      <c r="F578" s="57" t="n">
        <v>0</v>
      </c>
      <c r="G578" s="56" t="n">
        <v>1453.53</v>
      </c>
      <c r="H578" s="56" t="n">
        <v>0</v>
      </c>
      <c r="I578" s="58" t="n">
        <v>44397</v>
      </c>
      <c r="J578" s="54" t="s">
        <v>128</v>
      </c>
      <c r="K578" s="60" t="s">
        <v>129</v>
      </c>
      <c r="L578" s="60"/>
      <c r="M578" s="61"/>
      <c r="N578" s="61"/>
      <c r="O578" s="80" t="s">
        <v>238</v>
      </c>
      <c r="P578" s="80" t="s">
        <v>239</v>
      </c>
      <c r="Q578" s="62" t="s">
        <v>132</v>
      </c>
      <c r="R578" s="63"/>
      <c r="S578" s="64" t="str">
        <f aca="false">IF(ISBLANK(A578),"",CONCATENATE($BC$5,"-",MID($BC$3,3,2),"-M_",A578))</f>
        <v>PTUR-21-M_52021000003223</v>
      </c>
      <c r="T578" s="65" t="str">
        <f aca="false">IF(ISBLANK(B578),"",VLOOKUP(B578,$BI$2:$BJ$5,2,FALSE()))</f>
        <v>E</v>
      </c>
      <c r="U578" s="66" t="str">
        <f aca="false">IF(ISBLANK(Q578),"ES",Q578)</f>
        <v>ES</v>
      </c>
      <c r="V578" s="64" t="n">
        <f aca="false">IF(ISBLANK(K578),"2",VLOOKUP(K578,$BG$2:$BH$3,2,FALSE()))</f>
        <v>2</v>
      </c>
      <c r="W578" s="66" t="str">
        <f aca="false">IF(ISBLANK(R578),"Sin observaciones",R578)</f>
        <v>Sin observaciones</v>
      </c>
      <c r="X578" s="64" t="n">
        <f aca="false">IF(ISERROR(VLOOKUP(J578,$BG$2:$BH$3,2,FALSE())),"",VLOOKUP(J578,$BG$2:$BH$3,2,FALSE()))</f>
        <v>1</v>
      </c>
      <c r="Z578" s="67"/>
    </row>
    <row r="579" customFormat="false" ht="52.8" hidden="false" customHeight="false" outlineLevel="0" collapsed="false">
      <c r="A579" s="54" t="s">
        <v>1651</v>
      </c>
      <c r="B579" s="54" t="s">
        <v>1093</v>
      </c>
      <c r="C579" s="54" t="s">
        <v>1652</v>
      </c>
      <c r="D579" s="79" t="n">
        <v>2</v>
      </c>
      <c r="E579" s="56" t="n">
        <v>291.04</v>
      </c>
      <c r="F579" s="57" t="n">
        <v>19.04</v>
      </c>
      <c r="G579" s="56" t="n">
        <v>291.04</v>
      </c>
      <c r="H579" s="56" t="n">
        <v>19.04</v>
      </c>
      <c r="I579" s="58" t="n">
        <v>44397</v>
      </c>
      <c r="J579" s="54" t="s">
        <v>128</v>
      </c>
      <c r="K579" s="60" t="s">
        <v>129</v>
      </c>
      <c r="L579" s="60"/>
      <c r="M579" s="61"/>
      <c r="N579" s="61"/>
      <c r="O579" s="80" t="s">
        <v>242</v>
      </c>
      <c r="P579" s="80" t="s">
        <v>243</v>
      </c>
      <c r="Q579" s="62" t="s">
        <v>132</v>
      </c>
      <c r="R579" s="63"/>
      <c r="S579" s="64" t="str">
        <f aca="false">IF(ISBLANK(A579),"",CONCATENATE($BC$5,"-",MID($BC$3,3,2),"-M_",A579))</f>
        <v>PTUR-21-M_52021000002890</v>
      </c>
      <c r="T579" s="65" t="str">
        <f aca="false">IF(ISBLANK(B579),"",VLOOKUP(B579,$BI$2:$BJ$5,2,FALSE()))</f>
        <v>E</v>
      </c>
      <c r="U579" s="66" t="str">
        <f aca="false">IF(ISBLANK(Q579),"ES",Q579)</f>
        <v>ES</v>
      </c>
      <c r="V579" s="64" t="n">
        <f aca="false">IF(ISBLANK(K579),"2",VLOOKUP(K579,$BG$2:$BH$3,2,FALSE()))</f>
        <v>2</v>
      </c>
      <c r="W579" s="66" t="str">
        <f aca="false">IF(ISBLANK(R579),"Sin observaciones",R579)</f>
        <v>Sin observaciones</v>
      </c>
      <c r="X579" s="64" t="n">
        <f aca="false">IF(ISERROR(VLOOKUP(J579,$BG$2:$BH$3,2,FALSE())),"",VLOOKUP(J579,$BG$2:$BH$3,2,FALSE()))</f>
        <v>1</v>
      </c>
      <c r="Z579" s="67"/>
    </row>
    <row r="580" customFormat="false" ht="66" hidden="false" customHeight="false" outlineLevel="0" collapsed="false">
      <c r="A580" s="54" t="s">
        <v>1653</v>
      </c>
      <c r="B580" s="54" t="s">
        <v>1093</v>
      </c>
      <c r="C580" s="54" t="s">
        <v>1654</v>
      </c>
      <c r="D580" s="79" t="n">
        <v>2</v>
      </c>
      <c r="E580" s="56" t="n">
        <v>420.51</v>
      </c>
      <c r="F580" s="57" t="n">
        <v>27.51</v>
      </c>
      <c r="G580" s="56" t="n">
        <v>420.51</v>
      </c>
      <c r="H580" s="56" t="n">
        <v>27.51</v>
      </c>
      <c r="I580" s="58" t="n">
        <v>44397</v>
      </c>
      <c r="J580" s="54" t="s">
        <v>128</v>
      </c>
      <c r="K580" s="60" t="s">
        <v>129</v>
      </c>
      <c r="L580" s="60"/>
      <c r="M580" s="61"/>
      <c r="N580" s="61"/>
      <c r="O580" s="80" t="s">
        <v>242</v>
      </c>
      <c r="P580" s="80" t="s">
        <v>243</v>
      </c>
      <c r="Q580" s="62" t="s">
        <v>132</v>
      </c>
      <c r="R580" s="63"/>
      <c r="S580" s="64" t="str">
        <f aca="false">IF(ISBLANK(A580),"",CONCATENATE($BC$5,"-",MID($BC$3,3,2),"-M_",A580))</f>
        <v>PTUR-21-M_52021000002891</v>
      </c>
      <c r="T580" s="65" t="str">
        <f aca="false">IF(ISBLANK(B580),"",VLOOKUP(B580,$BI$2:$BJ$5,2,FALSE()))</f>
        <v>E</v>
      </c>
      <c r="U580" s="66" t="str">
        <f aca="false">IF(ISBLANK(Q580),"ES",Q580)</f>
        <v>ES</v>
      </c>
      <c r="V580" s="64" t="n">
        <f aca="false">IF(ISBLANK(K580),"2",VLOOKUP(K580,$BG$2:$BH$3,2,FALSE()))</f>
        <v>2</v>
      </c>
      <c r="W580" s="66" t="str">
        <f aca="false">IF(ISBLANK(R580),"Sin observaciones",R580)</f>
        <v>Sin observaciones</v>
      </c>
      <c r="X580" s="64" t="n">
        <f aca="false">IF(ISERROR(VLOOKUP(J580,$BG$2:$BH$3,2,FALSE())),"",VLOOKUP(J580,$BG$2:$BH$3,2,FALSE()))</f>
        <v>1</v>
      </c>
      <c r="Z580" s="67"/>
    </row>
    <row r="581" customFormat="false" ht="92.4" hidden="false" customHeight="false" outlineLevel="0" collapsed="false">
      <c r="A581" s="54" t="s">
        <v>1655</v>
      </c>
      <c r="B581" s="54" t="s">
        <v>1093</v>
      </c>
      <c r="C581" s="54" t="s">
        <v>1656</v>
      </c>
      <c r="D581" s="79" t="n">
        <v>0.03</v>
      </c>
      <c r="E581" s="56" t="n">
        <v>314.58</v>
      </c>
      <c r="F581" s="57" t="n">
        <v>20.58</v>
      </c>
      <c r="G581" s="56" t="n">
        <v>314.58</v>
      </c>
      <c r="H581" s="56" t="n">
        <v>20.58</v>
      </c>
      <c r="I581" s="58" t="n">
        <v>44397</v>
      </c>
      <c r="J581" s="54" t="s">
        <v>128</v>
      </c>
      <c r="K581" s="60" t="s">
        <v>129</v>
      </c>
      <c r="L581" s="60"/>
      <c r="M581" s="61"/>
      <c r="N581" s="61"/>
      <c r="O581" s="80" t="s">
        <v>242</v>
      </c>
      <c r="P581" s="80" t="s">
        <v>243</v>
      </c>
      <c r="Q581" s="62" t="s">
        <v>132</v>
      </c>
      <c r="R581" s="63"/>
      <c r="S581" s="64" t="str">
        <f aca="false">IF(ISBLANK(A581),"",CONCATENATE($BC$5,"-",MID($BC$3,3,2),"-M_",A581))</f>
        <v>PTUR-21-M_52021000002892</v>
      </c>
      <c r="T581" s="65" t="str">
        <f aca="false">IF(ISBLANK(B581),"",VLOOKUP(B581,$BI$2:$BJ$5,2,FALSE()))</f>
        <v>E</v>
      </c>
      <c r="U581" s="66" t="str">
        <f aca="false">IF(ISBLANK(Q581),"ES",Q581)</f>
        <v>ES</v>
      </c>
      <c r="V581" s="64" t="n">
        <f aca="false">IF(ISBLANK(K581),"2",VLOOKUP(K581,$BG$2:$BH$3,2,FALSE()))</f>
        <v>2</v>
      </c>
      <c r="W581" s="66" t="str">
        <f aca="false">IF(ISBLANK(R581),"Sin observaciones",R581)</f>
        <v>Sin observaciones</v>
      </c>
      <c r="X581" s="64" t="n">
        <f aca="false">IF(ISERROR(VLOOKUP(J581,$BG$2:$BH$3,2,FALSE())),"",VLOOKUP(J581,$BG$2:$BH$3,2,FALSE()))</f>
        <v>1</v>
      </c>
      <c r="Z581" s="67"/>
    </row>
    <row r="582" customFormat="false" ht="66" hidden="false" customHeight="false" outlineLevel="0" collapsed="false">
      <c r="A582" s="54" t="s">
        <v>1657</v>
      </c>
      <c r="B582" s="54" t="s">
        <v>1093</v>
      </c>
      <c r="C582" s="54" t="s">
        <v>1658</v>
      </c>
      <c r="D582" s="79" t="n">
        <v>0.03</v>
      </c>
      <c r="E582" s="56" t="n">
        <v>209.72</v>
      </c>
      <c r="F582" s="57" t="n">
        <v>13.72</v>
      </c>
      <c r="G582" s="56" t="n">
        <v>209.72</v>
      </c>
      <c r="H582" s="56" t="n">
        <v>13.72</v>
      </c>
      <c r="I582" s="58" t="n">
        <v>44397</v>
      </c>
      <c r="J582" s="54" t="s">
        <v>128</v>
      </c>
      <c r="K582" s="60" t="s">
        <v>129</v>
      </c>
      <c r="L582" s="60"/>
      <c r="M582" s="61"/>
      <c r="N582" s="61"/>
      <c r="O582" s="80" t="s">
        <v>242</v>
      </c>
      <c r="P582" s="80" t="s">
        <v>243</v>
      </c>
      <c r="Q582" s="62" t="s">
        <v>132</v>
      </c>
      <c r="R582" s="63"/>
      <c r="S582" s="64" t="str">
        <f aca="false">IF(ISBLANK(A582),"",CONCATENATE($BC$5,"-",MID($BC$3,3,2),"-M_",A582))</f>
        <v>PTUR-21-M_52021000003241</v>
      </c>
      <c r="T582" s="65" t="str">
        <f aca="false">IF(ISBLANK(B582),"",VLOOKUP(B582,$BI$2:$BJ$5,2,FALSE()))</f>
        <v>E</v>
      </c>
      <c r="U582" s="66" t="str">
        <f aca="false">IF(ISBLANK(Q582),"ES",Q582)</f>
        <v>ES</v>
      </c>
      <c r="V582" s="64" t="n">
        <f aca="false">IF(ISBLANK(K582),"2",VLOOKUP(K582,$BG$2:$BH$3,2,FALSE()))</f>
        <v>2</v>
      </c>
      <c r="W582" s="66" t="str">
        <f aca="false">IF(ISBLANK(R582),"Sin observaciones",R582)</f>
        <v>Sin observaciones</v>
      </c>
      <c r="X582" s="64" t="n">
        <f aca="false">IF(ISERROR(VLOOKUP(J582,$BG$2:$BH$3,2,FALSE())),"",VLOOKUP(J582,$BG$2:$BH$3,2,FALSE()))</f>
        <v>1</v>
      </c>
      <c r="Z582" s="67"/>
    </row>
    <row r="583" customFormat="false" ht="39.6" hidden="false" customHeight="false" outlineLevel="0" collapsed="false">
      <c r="A583" s="54" t="s">
        <v>1659</v>
      </c>
      <c r="B583" s="54" t="s">
        <v>1093</v>
      </c>
      <c r="C583" s="54" t="s">
        <v>1660</v>
      </c>
      <c r="D583" s="79" t="n">
        <v>0.03</v>
      </c>
      <c r="E583" s="56" t="n">
        <v>695.5</v>
      </c>
      <c r="F583" s="57" t="n">
        <v>45.5</v>
      </c>
      <c r="G583" s="56" t="n">
        <v>695.5</v>
      </c>
      <c r="H583" s="56" t="n">
        <v>45.5</v>
      </c>
      <c r="I583" s="58" t="n">
        <v>44397</v>
      </c>
      <c r="J583" s="54" t="s">
        <v>128</v>
      </c>
      <c r="K583" s="60" t="s">
        <v>129</v>
      </c>
      <c r="L583" s="60"/>
      <c r="M583" s="61"/>
      <c r="N583" s="61"/>
      <c r="O583" s="80" t="s">
        <v>246</v>
      </c>
      <c r="P583" s="80" t="s">
        <v>247</v>
      </c>
      <c r="Q583" s="62" t="s">
        <v>132</v>
      </c>
      <c r="R583" s="63"/>
      <c r="S583" s="64" t="str">
        <f aca="false">IF(ISBLANK(A583),"",CONCATENATE($BC$5,"-",MID($BC$3,3,2),"-M_",A583))</f>
        <v>PTUR-21-M_52021000002609</v>
      </c>
      <c r="T583" s="65" t="str">
        <f aca="false">IF(ISBLANK(B583),"",VLOOKUP(B583,$BI$2:$BJ$5,2,FALSE()))</f>
        <v>E</v>
      </c>
      <c r="U583" s="66" t="str">
        <f aca="false">IF(ISBLANK(Q583),"ES",Q583)</f>
        <v>ES</v>
      </c>
      <c r="V583" s="64" t="n">
        <f aca="false">IF(ISBLANK(K583),"2",VLOOKUP(K583,$BG$2:$BH$3,2,FALSE()))</f>
        <v>2</v>
      </c>
      <c r="W583" s="66" t="str">
        <f aca="false">IF(ISBLANK(R583),"Sin observaciones",R583)</f>
        <v>Sin observaciones</v>
      </c>
      <c r="X583" s="64" t="n">
        <f aca="false">IF(ISERROR(VLOOKUP(J583,$BG$2:$BH$3,2,FALSE())),"",VLOOKUP(J583,$BG$2:$BH$3,2,FALSE()))</f>
        <v>1</v>
      </c>
      <c r="Z583" s="67"/>
    </row>
    <row r="584" customFormat="false" ht="17.4" hidden="false" customHeight="false" outlineLevel="0" collapsed="false">
      <c r="A584" s="54" t="s">
        <v>1661</v>
      </c>
      <c r="B584" s="54" t="s">
        <v>1093</v>
      </c>
      <c r="C584" s="54" t="s">
        <v>1662</v>
      </c>
      <c r="D584" s="79" t="n">
        <v>0.03</v>
      </c>
      <c r="E584" s="56" t="n">
        <v>6955</v>
      </c>
      <c r="F584" s="57" t="n">
        <v>455</v>
      </c>
      <c r="G584" s="56" t="n">
        <v>6955</v>
      </c>
      <c r="H584" s="56" t="n">
        <v>455</v>
      </c>
      <c r="I584" s="58" t="n">
        <v>44397</v>
      </c>
      <c r="J584" s="54" t="s">
        <v>128</v>
      </c>
      <c r="K584" s="60" t="s">
        <v>129</v>
      </c>
      <c r="L584" s="60"/>
      <c r="M584" s="61"/>
      <c r="N584" s="61"/>
      <c r="O584" s="80" t="s">
        <v>246</v>
      </c>
      <c r="P584" s="80" t="s">
        <v>247</v>
      </c>
      <c r="Q584" s="62" t="s">
        <v>132</v>
      </c>
      <c r="R584" s="63"/>
      <c r="S584" s="64" t="str">
        <f aca="false">IF(ISBLANK(A584),"",CONCATENATE($BC$5,"-",MID($BC$3,3,2),"-M_",A584))</f>
        <v>PTUR-21-M_52021000002946</v>
      </c>
      <c r="T584" s="65" t="str">
        <f aca="false">IF(ISBLANK(B584),"",VLOOKUP(B584,$BI$2:$BJ$5,2,FALSE()))</f>
        <v>E</v>
      </c>
      <c r="U584" s="66" t="str">
        <f aca="false">IF(ISBLANK(Q584),"ES",Q584)</f>
        <v>ES</v>
      </c>
      <c r="V584" s="64" t="n">
        <f aca="false">IF(ISBLANK(K584),"2",VLOOKUP(K584,$BG$2:$BH$3,2,FALSE()))</f>
        <v>2</v>
      </c>
      <c r="W584" s="66" t="str">
        <f aca="false">IF(ISBLANK(R584),"Sin observaciones",R584)</f>
        <v>Sin observaciones</v>
      </c>
      <c r="X584" s="64" t="n">
        <f aca="false">IF(ISERROR(VLOOKUP(J584,$BG$2:$BH$3,2,FALSE())),"",VLOOKUP(J584,$BG$2:$BH$3,2,FALSE()))</f>
        <v>1</v>
      </c>
      <c r="Z584" s="67"/>
    </row>
    <row r="585" customFormat="false" ht="26.4" hidden="false" customHeight="false" outlineLevel="0" collapsed="false">
      <c r="A585" s="54" t="s">
        <v>1663</v>
      </c>
      <c r="B585" s="54" t="s">
        <v>1093</v>
      </c>
      <c r="C585" s="54" t="s">
        <v>1664</v>
      </c>
      <c r="D585" s="79" t="n">
        <v>0.03</v>
      </c>
      <c r="E585" s="56" t="n">
        <v>895.59</v>
      </c>
      <c r="F585" s="57" t="n">
        <v>58.59</v>
      </c>
      <c r="G585" s="56" t="n">
        <v>895.59</v>
      </c>
      <c r="H585" s="56" t="n">
        <v>58.59</v>
      </c>
      <c r="I585" s="58" t="n">
        <v>44397</v>
      </c>
      <c r="J585" s="54" t="s">
        <v>128</v>
      </c>
      <c r="K585" s="60" t="s">
        <v>129</v>
      </c>
      <c r="L585" s="60"/>
      <c r="M585" s="61"/>
      <c r="N585" s="61"/>
      <c r="O585" s="80" t="s">
        <v>1665</v>
      </c>
      <c r="P585" s="80" t="s">
        <v>1666</v>
      </c>
      <c r="Q585" s="62" t="s">
        <v>132</v>
      </c>
      <c r="R585" s="63"/>
      <c r="S585" s="64" t="str">
        <f aca="false">IF(ISBLANK(A585),"",CONCATENATE($BC$5,"-",MID($BC$3,3,2),"-M_",A585))</f>
        <v>PTUR-21-M_52021000002894</v>
      </c>
      <c r="T585" s="65" t="str">
        <f aca="false">IF(ISBLANK(B585),"",VLOOKUP(B585,$BI$2:$BJ$5,2,FALSE()))</f>
        <v>E</v>
      </c>
      <c r="U585" s="66" t="str">
        <f aca="false">IF(ISBLANK(Q585),"ES",Q585)</f>
        <v>ES</v>
      </c>
      <c r="V585" s="64" t="n">
        <f aca="false">IF(ISBLANK(K585),"2",VLOOKUP(K585,$BG$2:$BH$3,2,FALSE()))</f>
        <v>2</v>
      </c>
      <c r="W585" s="66" t="str">
        <f aca="false">IF(ISBLANK(R585),"Sin observaciones",R585)</f>
        <v>Sin observaciones</v>
      </c>
      <c r="X585" s="64" t="n">
        <f aca="false">IF(ISERROR(VLOOKUP(J585,$BG$2:$BH$3,2,FALSE())),"",VLOOKUP(J585,$BG$2:$BH$3,2,FALSE()))</f>
        <v>1</v>
      </c>
      <c r="Z585" s="67"/>
    </row>
    <row r="586" customFormat="false" ht="158.4" hidden="false" customHeight="false" outlineLevel="0" collapsed="false">
      <c r="A586" s="54" t="s">
        <v>1667</v>
      </c>
      <c r="B586" s="54" t="s">
        <v>1093</v>
      </c>
      <c r="C586" s="54" t="s">
        <v>1668</v>
      </c>
      <c r="D586" s="79" t="n">
        <v>0.03</v>
      </c>
      <c r="E586" s="56" t="n">
        <v>5724.5</v>
      </c>
      <c r="F586" s="57" t="n">
        <v>374.5</v>
      </c>
      <c r="G586" s="56" t="n">
        <v>5724.5</v>
      </c>
      <c r="H586" s="56" t="n">
        <v>374.5</v>
      </c>
      <c r="I586" s="58" t="n">
        <v>44397</v>
      </c>
      <c r="J586" s="54" t="s">
        <v>128</v>
      </c>
      <c r="K586" s="60" t="s">
        <v>129</v>
      </c>
      <c r="L586" s="60"/>
      <c r="M586" s="61"/>
      <c r="N586" s="61"/>
      <c r="O586" s="80" t="s">
        <v>1665</v>
      </c>
      <c r="P586" s="80" t="s">
        <v>1666</v>
      </c>
      <c r="Q586" s="62" t="s">
        <v>132</v>
      </c>
      <c r="R586" s="63"/>
      <c r="S586" s="64" t="str">
        <f aca="false">IF(ISBLANK(A586),"",CONCATENATE($BC$5,"-",MID($BC$3,3,2),"-M_",A586))</f>
        <v>PTUR-21-M_52021000003393</v>
      </c>
      <c r="T586" s="65" t="str">
        <f aca="false">IF(ISBLANK(B586),"",VLOOKUP(B586,$BI$2:$BJ$5,2,FALSE()))</f>
        <v>E</v>
      </c>
      <c r="U586" s="66" t="str">
        <f aca="false">IF(ISBLANK(Q586),"ES",Q586)</f>
        <v>ES</v>
      </c>
      <c r="V586" s="64" t="n">
        <f aca="false">IF(ISBLANK(K586),"2",VLOOKUP(K586,$BG$2:$BH$3,2,FALSE()))</f>
        <v>2</v>
      </c>
      <c r="W586" s="66" t="str">
        <f aca="false">IF(ISBLANK(R586),"Sin observaciones",R586)</f>
        <v>Sin observaciones</v>
      </c>
      <c r="X586" s="64" t="n">
        <f aca="false">IF(ISERROR(VLOOKUP(J586,$BG$2:$BH$3,2,FALSE())),"",VLOOKUP(J586,$BG$2:$BH$3,2,FALSE()))</f>
        <v>1</v>
      </c>
      <c r="Z586" s="67"/>
    </row>
    <row r="587" customFormat="false" ht="26.4" hidden="false" customHeight="false" outlineLevel="0" collapsed="false">
      <c r="A587" s="54" t="s">
        <v>1669</v>
      </c>
      <c r="B587" s="54" t="s">
        <v>1093</v>
      </c>
      <c r="C587" s="54" t="s">
        <v>1670</v>
      </c>
      <c r="D587" s="79" t="n">
        <v>0.03</v>
      </c>
      <c r="E587" s="56" t="n">
        <v>58.75</v>
      </c>
      <c r="F587" s="57" t="n">
        <v>0</v>
      </c>
      <c r="G587" s="56" t="n">
        <v>58.75</v>
      </c>
      <c r="H587" s="56" t="n">
        <v>0</v>
      </c>
      <c r="I587" s="58" t="n">
        <v>44397</v>
      </c>
      <c r="J587" s="54" t="s">
        <v>128</v>
      </c>
      <c r="K587" s="60" t="s">
        <v>129</v>
      </c>
      <c r="L587" s="60"/>
      <c r="M587" s="61"/>
      <c r="N587" s="61"/>
      <c r="O587" s="80" t="s">
        <v>957</v>
      </c>
      <c r="P587" s="80" t="s">
        <v>958</v>
      </c>
      <c r="Q587" s="62" t="s">
        <v>132</v>
      </c>
      <c r="R587" s="63"/>
      <c r="S587" s="64" t="str">
        <f aca="false">IF(ISBLANK(A587),"",CONCATENATE($BC$5,"-",MID($BC$3,3,2),"-M_",A587))</f>
        <v>PTUR-21-M_52021000002463</v>
      </c>
      <c r="T587" s="65" t="str">
        <f aca="false">IF(ISBLANK(B587),"",VLOOKUP(B587,$BI$2:$BJ$5,2,FALSE()))</f>
        <v>E</v>
      </c>
      <c r="U587" s="66" t="str">
        <f aca="false">IF(ISBLANK(Q587),"ES",Q587)</f>
        <v>ES</v>
      </c>
      <c r="V587" s="64" t="n">
        <f aca="false">IF(ISBLANK(K587),"2",VLOOKUP(K587,$BG$2:$BH$3,2,FALSE()))</f>
        <v>2</v>
      </c>
      <c r="W587" s="66" t="str">
        <f aca="false">IF(ISBLANK(R587),"Sin observaciones",R587)</f>
        <v>Sin observaciones</v>
      </c>
      <c r="X587" s="64" t="n">
        <f aca="false">IF(ISERROR(VLOOKUP(J587,$BG$2:$BH$3,2,FALSE())),"",VLOOKUP(J587,$BG$2:$BH$3,2,FALSE()))</f>
        <v>1</v>
      </c>
      <c r="Z587" s="67"/>
    </row>
    <row r="588" customFormat="false" ht="26.4" hidden="false" customHeight="false" outlineLevel="0" collapsed="false">
      <c r="A588" s="54" t="s">
        <v>1671</v>
      </c>
      <c r="B588" s="54" t="s">
        <v>1093</v>
      </c>
      <c r="C588" s="54" t="s">
        <v>1672</v>
      </c>
      <c r="D588" s="79" t="n">
        <v>0.03</v>
      </c>
      <c r="E588" s="56" t="n">
        <v>73.8</v>
      </c>
      <c r="F588" s="57" t="n">
        <v>0</v>
      </c>
      <c r="G588" s="56" t="n">
        <v>73.8</v>
      </c>
      <c r="H588" s="56" t="n">
        <v>0</v>
      </c>
      <c r="I588" s="58" t="n">
        <v>44397</v>
      </c>
      <c r="J588" s="54" t="s">
        <v>128</v>
      </c>
      <c r="K588" s="60" t="s">
        <v>129</v>
      </c>
      <c r="L588" s="60"/>
      <c r="M588" s="61"/>
      <c r="N588" s="61"/>
      <c r="O588" s="80" t="s">
        <v>957</v>
      </c>
      <c r="P588" s="80" t="s">
        <v>958</v>
      </c>
      <c r="Q588" s="62" t="s">
        <v>132</v>
      </c>
      <c r="R588" s="63"/>
      <c r="S588" s="64" t="str">
        <f aca="false">IF(ISBLANK(A588),"",CONCATENATE($BC$5,"-",MID($BC$3,3,2),"-M_",A588))</f>
        <v>PTUR-21-M_52021000002473</v>
      </c>
      <c r="T588" s="65" t="str">
        <f aca="false">IF(ISBLANK(B588),"",VLOOKUP(B588,$BI$2:$BJ$5,2,FALSE()))</f>
        <v>E</v>
      </c>
      <c r="U588" s="66" t="str">
        <f aca="false">IF(ISBLANK(Q588),"ES",Q588)</f>
        <v>ES</v>
      </c>
      <c r="V588" s="64" t="n">
        <f aca="false">IF(ISBLANK(K588),"2",VLOOKUP(K588,$BG$2:$BH$3,2,FALSE()))</f>
        <v>2</v>
      </c>
      <c r="W588" s="66" t="str">
        <f aca="false">IF(ISBLANK(R588),"Sin observaciones",R588)</f>
        <v>Sin observaciones</v>
      </c>
      <c r="X588" s="64" t="n">
        <f aca="false">IF(ISERROR(VLOOKUP(J588,$BG$2:$BH$3,2,FALSE())),"",VLOOKUP(J588,$BG$2:$BH$3,2,FALSE()))</f>
        <v>1</v>
      </c>
      <c r="Z588" s="67"/>
    </row>
    <row r="589" customFormat="false" ht="26.4" hidden="false" customHeight="false" outlineLevel="0" collapsed="false">
      <c r="A589" s="54" t="s">
        <v>1673</v>
      </c>
      <c r="B589" s="54" t="s">
        <v>1093</v>
      </c>
      <c r="C589" s="54" t="s">
        <v>1674</v>
      </c>
      <c r="D589" s="79" t="n">
        <v>0.03</v>
      </c>
      <c r="E589" s="56" t="n">
        <v>27</v>
      </c>
      <c r="F589" s="57" t="n">
        <v>0</v>
      </c>
      <c r="G589" s="56" t="n">
        <v>27</v>
      </c>
      <c r="H589" s="56" t="n">
        <v>0</v>
      </c>
      <c r="I589" s="58" t="n">
        <v>44397</v>
      </c>
      <c r="J589" s="54" t="s">
        <v>128</v>
      </c>
      <c r="K589" s="60" t="s">
        <v>129</v>
      </c>
      <c r="L589" s="60"/>
      <c r="M589" s="61"/>
      <c r="N589" s="61"/>
      <c r="O589" s="80" t="s">
        <v>957</v>
      </c>
      <c r="P589" s="80" t="s">
        <v>958</v>
      </c>
      <c r="Q589" s="62" t="s">
        <v>132</v>
      </c>
      <c r="R589" s="63"/>
      <c r="S589" s="64" t="str">
        <f aca="false">IF(ISBLANK(A589),"",CONCATENATE($BC$5,"-",MID($BC$3,3,2),"-M_",A589))</f>
        <v>PTUR-21-M_52021000002521</v>
      </c>
      <c r="T589" s="65" t="str">
        <f aca="false">IF(ISBLANK(B589),"",VLOOKUP(B589,$BI$2:$BJ$5,2,FALSE()))</f>
        <v>E</v>
      </c>
      <c r="U589" s="66" t="str">
        <f aca="false">IF(ISBLANK(Q589),"ES",Q589)</f>
        <v>ES</v>
      </c>
      <c r="V589" s="64" t="n">
        <f aca="false">IF(ISBLANK(K589),"2",VLOOKUP(K589,$BG$2:$BH$3,2,FALSE()))</f>
        <v>2</v>
      </c>
      <c r="W589" s="66" t="str">
        <f aca="false">IF(ISBLANK(R589),"Sin observaciones",R589)</f>
        <v>Sin observaciones</v>
      </c>
      <c r="X589" s="64" t="n">
        <f aca="false">IF(ISERROR(VLOOKUP(J589,$BG$2:$BH$3,2,FALSE())),"",VLOOKUP(J589,$BG$2:$BH$3,2,FALSE()))</f>
        <v>1</v>
      </c>
      <c r="Z589" s="67"/>
    </row>
    <row r="590" customFormat="false" ht="26.4" hidden="false" customHeight="false" outlineLevel="0" collapsed="false">
      <c r="A590" s="54" t="s">
        <v>1675</v>
      </c>
      <c r="B590" s="54" t="s">
        <v>1093</v>
      </c>
      <c r="C590" s="54" t="s">
        <v>1676</v>
      </c>
      <c r="D590" s="79" t="n">
        <v>0.03</v>
      </c>
      <c r="E590" s="56" t="n">
        <v>27</v>
      </c>
      <c r="F590" s="57" t="n">
        <v>0</v>
      </c>
      <c r="G590" s="56" t="n">
        <v>27</v>
      </c>
      <c r="H590" s="56" t="n">
        <v>0</v>
      </c>
      <c r="I590" s="58" t="n">
        <v>44397</v>
      </c>
      <c r="J590" s="54" t="s">
        <v>128</v>
      </c>
      <c r="K590" s="60" t="s">
        <v>129</v>
      </c>
      <c r="L590" s="60"/>
      <c r="M590" s="61"/>
      <c r="N590" s="61"/>
      <c r="O590" s="80" t="s">
        <v>957</v>
      </c>
      <c r="P590" s="80" t="s">
        <v>958</v>
      </c>
      <c r="Q590" s="62" t="s">
        <v>132</v>
      </c>
      <c r="R590" s="63"/>
      <c r="S590" s="64" t="str">
        <f aca="false">IF(ISBLANK(A590),"",CONCATENATE($BC$5,"-",MID($BC$3,3,2),"-M_",A590))</f>
        <v>PTUR-21-M_52021000002525</v>
      </c>
      <c r="T590" s="65" t="str">
        <f aca="false">IF(ISBLANK(B590),"",VLOOKUP(B590,$BI$2:$BJ$5,2,FALSE()))</f>
        <v>E</v>
      </c>
      <c r="U590" s="66" t="str">
        <f aca="false">IF(ISBLANK(Q590),"ES",Q590)</f>
        <v>ES</v>
      </c>
      <c r="V590" s="64" t="n">
        <f aca="false">IF(ISBLANK(K590),"2",VLOOKUP(K590,$BG$2:$BH$3,2,FALSE()))</f>
        <v>2</v>
      </c>
      <c r="W590" s="66" t="str">
        <f aca="false">IF(ISBLANK(R590),"Sin observaciones",R590)</f>
        <v>Sin observaciones</v>
      </c>
      <c r="X590" s="64" t="n">
        <f aca="false">IF(ISERROR(VLOOKUP(J590,$BG$2:$BH$3,2,FALSE())),"",VLOOKUP(J590,$BG$2:$BH$3,2,FALSE()))</f>
        <v>1</v>
      </c>
      <c r="Z590" s="67"/>
    </row>
    <row r="591" customFormat="false" ht="26.4" hidden="false" customHeight="false" outlineLevel="0" collapsed="false">
      <c r="A591" s="54" t="s">
        <v>1677</v>
      </c>
      <c r="B591" s="54" t="s">
        <v>1093</v>
      </c>
      <c r="C591" s="54" t="s">
        <v>1678</v>
      </c>
      <c r="D591" s="79" t="n">
        <v>0.03</v>
      </c>
      <c r="E591" s="56" t="n">
        <v>34.2</v>
      </c>
      <c r="F591" s="57" t="n">
        <v>0</v>
      </c>
      <c r="G591" s="56" t="n">
        <v>34.2</v>
      </c>
      <c r="H591" s="56" t="n">
        <v>0</v>
      </c>
      <c r="I591" s="58" t="n">
        <v>44397</v>
      </c>
      <c r="J591" s="54" t="s">
        <v>128</v>
      </c>
      <c r="K591" s="60" t="s">
        <v>129</v>
      </c>
      <c r="L591" s="60"/>
      <c r="M591" s="61"/>
      <c r="N591" s="61"/>
      <c r="O591" s="80" t="s">
        <v>957</v>
      </c>
      <c r="P591" s="80" t="s">
        <v>958</v>
      </c>
      <c r="Q591" s="62" t="s">
        <v>132</v>
      </c>
      <c r="R591" s="63"/>
      <c r="S591" s="64" t="str">
        <f aca="false">IF(ISBLANK(A591),"",CONCATENATE($BC$5,"-",MID($BC$3,3,2),"-M_",A591))</f>
        <v>PTUR-21-M_52021000002887</v>
      </c>
      <c r="T591" s="65" t="str">
        <f aca="false">IF(ISBLANK(B591),"",VLOOKUP(B591,$BI$2:$BJ$5,2,FALSE()))</f>
        <v>E</v>
      </c>
      <c r="U591" s="66" t="str">
        <f aca="false">IF(ISBLANK(Q591),"ES",Q591)</f>
        <v>ES</v>
      </c>
      <c r="V591" s="64" t="n">
        <f aca="false">IF(ISBLANK(K591),"2",VLOOKUP(K591,$BG$2:$BH$3,2,FALSE()))</f>
        <v>2</v>
      </c>
      <c r="W591" s="66" t="str">
        <f aca="false">IF(ISBLANK(R591),"Sin observaciones",R591)</f>
        <v>Sin observaciones</v>
      </c>
      <c r="X591" s="64" t="n">
        <f aca="false">IF(ISERROR(VLOOKUP(J591,$BG$2:$BH$3,2,FALSE())),"",VLOOKUP(J591,$BG$2:$BH$3,2,FALSE()))</f>
        <v>1</v>
      </c>
      <c r="Z591" s="67"/>
    </row>
    <row r="592" customFormat="false" ht="26.4" hidden="false" customHeight="false" outlineLevel="0" collapsed="false">
      <c r="A592" s="54" t="s">
        <v>1679</v>
      </c>
      <c r="B592" s="54" t="s">
        <v>1093</v>
      </c>
      <c r="C592" s="54" t="s">
        <v>1680</v>
      </c>
      <c r="D592" s="79" t="n">
        <v>0.03</v>
      </c>
      <c r="E592" s="56" t="n">
        <v>87.3</v>
      </c>
      <c r="F592" s="57" t="n">
        <v>0</v>
      </c>
      <c r="G592" s="56" t="n">
        <v>87.3</v>
      </c>
      <c r="H592" s="56" t="n">
        <v>0</v>
      </c>
      <c r="I592" s="58" t="n">
        <v>44397</v>
      </c>
      <c r="J592" s="54" t="s">
        <v>128</v>
      </c>
      <c r="K592" s="60" t="s">
        <v>129</v>
      </c>
      <c r="L592" s="60"/>
      <c r="M592" s="61"/>
      <c r="N592" s="61"/>
      <c r="O592" s="80" t="s">
        <v>957</v>
      </c>
      <c r="P592" s="80" t="s">
        <v>958</v>
      </c>
      <c r="Q592" s="62" t="s">
        <v>132</v>
      </c>
      <c r="R592" s="63"/>
      <c r="S592" s="64" t="str">
        <f aca="false">IF(ISBLANK(A592),"",CONCATENATE($BC$5,"-",MID($BC$3,3,2),"-M_",A592))</f>
        <v>PTUR-21-M_52021000003248</v>
      </c>
      <c r="T592" s="65" t="str">
        <f aca="false">IF(ISBLANK(B592),"",VLOOKUP(B592,$BI$2:$BJ$5,2,FALSE()))</f>
        <v>E</v>
      </c>
      <c r="U592" s="66" t="str">
        <f aca="false">IF(ISBLANK(Q592),"ES",Q592)</f>
        <v>ES</v>
      </c>
      <c r="V592" s="64" t="n">
        <f aca="false">IF(ISBLANK(K592),"2",VLOOKUP(K592,$BG$2:$BH$3,2,FALSE()))</f>
        <v>2</v>
      </c>
      <c r="W592" s="66" t="str">
        <f aca="false">IF(ISBLANK(R592),"Sin observaciones",R592)</f>
        <v>Sin observaciones</v>
      </c>
      <c r="X592" s="64" t="n">
        <f aca="false">IF(ISERROR(VLOOKUP(J592,$BG$2:$BH$3,2,FALSE())),"",VLOOKUP(J592,$BG$2:$BH$3,2,FALSE()))</f>
        <v>1</v>
      </c>
      <c r="Z592" s="67"/>
    </row>
    <row r="593" customFormat="false" ht="26.4" hidden="false" customHeight="false" outlineLevel="0" collapsed="false">
      <c r="A593" s="54" t="s">
        <v>1681</v>
      </c>
      <c r="B593" s="54" t="s">
        <v>1093</v>
      </c>
      <c r="C593" s="54" t="s">
        <v>1682</v>
      </c>
      <c r="D593" s="79" t="n">
        <v>0.03</v>
      </c>
      <c r="E593" s="56" t="n">
        <v>27</v>
      </c>
      <c r="F593" s="57" t="n">
        <v>0</v>
      </c>
      <c r="G593" s="56" t="n">
        <v>27</v>
      </c>
      <c r="H593" s="56" t="n">
        <v>0</v>
      </c>
      <c r="I593" s="58" t="n">
        <v>44397</v>
      </c>
      <c r="J593" s="54" t="s">
        <v>128</v>
      </c>
      <c r="K593" s="60" t="s">
        <v>129</v>
      </c>
      <c r="L593" s="60"/>
      <c r="M593" s="61"/>
      <c r="N593" s="61"/>
      <c r="O593" s="80" t="s">
        <v>957</v>
      </c>
      <c r="P593" s="80" t="s">
        <v>958</v>
      </c>
      <c r="Q593" s="62" t="s">
        <v>132</v>
      </c>
      <c r="R593" s="63"/>
      <c r="S593" s="64" t="str">
        <f aca="false">IF(ISBLANK(A593),"",CONCATENATE($BC$5,"-",MID($BC$3,3,2),"-M_",A593))</f>
        <v>PTUR-21-M_52021000003251</v>
      </c>
      <c r="T593" s="65" t="str">
        <f aca="false">IF(ISBLANK(B593),"",VLOOKUP(B593,$BI$2:$BJ$5,2,FALSE()))</f>
        <v>E</v>
      </c>
      <c r="U593" s="66" t="str">
        <f aca="false">IF(ISBLANK(Q593),"ES",Q593)</f>
        <v>ES</v>
      </c>
      <c r="V593" s="64" t="n">
        <f aca="false">IF(ISBLANK(K593),"2",VLOOKUP(K593,$BG$2:$BH$3,2,FALSE()))</f>
        <v>2</v>
      </c>
      <c r="W593" s="66" t="str">
        <f aca="false">IF(ISBLANK(R593),"Sin observaciones",R593)</f>
        <v>Sin observaciones</v>
      </c>
      <c r="X593" s="64" t="n">
        <f aca="false">IF(ISERROR(VLOOKUP(J593,$BG$2:$BH$3,2,FALSE())),"",VLOOKUP(J593,$BG$2:$BH$3,2,FALSE()))</f>
        <v>1</v>
      </c>
      <c r="Z593" s="67"/>
    </row>
    <row r="594" customFormat="false" ht="26.4" hidden="false" customHeight="false" outlineLevel="0" collapsed="false">
      <c r="A594" s="54" t="s">
        <v>1683</v>
      </c>
      <c r="B594" s="54" t="s">
        <v>1093</v>
      </c>
      <c r="C594" s="54" t="s">
        <v>1684</v>
      </c>
      <c r="D594" s="79" t="n">
        <v>0.03</v>
      </c>
      <c r="E594" s="56" t="n">
        <v>127.8</v>
      </c>
      <c r="F594" s="57" t="n">
        <v>0</v>
      </c>
      <c r="G594" s="56" t="n">
        <v>127.8</v>
      </c>
      <c r="H594" s="56" t="n">
        <v>0</v>
      </c>
      <c r="I594" s="58" t="n">
        <v>44397</v>
      </c>
      <c r="J594" s="54" t="s">
        <v>128</v>
      </c>
      <c r="K594" s="60" t="s">
        <v>129</v>
      </c>
      <c r="L594" s="60"/>
      <c r="M594" s="61"/>
      <c r="N594" s="61"/>
      <c r="O594" s="80" t="s">
        <v>957</v>
      </c>
      <c r="P594" s="80" t="s">
        <v>958</v>
      </c>
      <c r="Q594" s="62" t="s">
        <v>132</v>
      </c>
      <c r="R594" s="63"/>
      <c r="S594" s="64" t="str">
        <f aca="false">IF(ISBLANK(A594),"",CONCATENATE($BC$5,"-",MID($BC$3,3,2),"-M_",A594))</f>
        <v>PTUR-21-M_52021000003383</v>
      </c>
      <c r="T594" s="65" t="str">
        <f aca="false">IF(ISBLANK(B594),"",VLOOKUP(B594,$BI$2:$BJ$5,2,FALSE()))</f>
        <v>E</v>
      </c>
      <c r="U594" s="66" t="str">
        <f aca="false">IF(ISBLANK(Q594),"ES",Q594)</f>
        <v>ES</v>
      </c>
      <c r="V594" s="64" t="n">
        <f aca="false">IF(ISBLANK(K594),"2",VLOOKUP(K594,$BG$2:$BH$3,2,FALSE()))</f>
        <v>2</v>
      </c>
      <c r="W594" s="66" t="str">
        <f aca="false">IF(ISBLANK(R594),"Sin observaciones",R594)</f>
        <v>Sin observaciones</v>
      </c>
      <c r="X594" s="64" t="n">
        <f aca="false">IF(ISERROR(VLOOKUP(J594,$BG$2:$BH$3,2,FALSE())),"",VLOOKUP(J594,$BG$2:$BH$3,2,FALSE()))</f>
        <v>1</v>
      </c>
      <c r="Z594" s="67"/>
    </row>
    <row r="595" customFormat="false" ht="26.4" hidden="false" customHeight="false" outlineLevel="0" collapsed="false">
      <c r="A595" s="54" t="s">
        <v>1685</v>
      </c>
      <c r="B595" s="54" t="s">
        <v>1093</v>
      </c>
      <c r="C595" s="54" t="s">
        <v>1686</v>
      </c>
      <c r="D595" s="79" t="n">
        <v>0.03</v>
      </c>
      <c r="E595" s="56" t="n">
        <v>93.6</v>
      </c>
      <c r="F595" s="57" t="n">
        <v>0</v>
      </c>
      <c r="G595" s="56" t="n">
        <v>93.6</v>
      </c>
      <c r="H595" s="56" t="n">
        <v>0</v>
      </c>
      <c r="I595" s="58" t="n">
        <v>44397</v>
      </c>
      <c r="J595" s="54" t="s">
        <v>128</v>
      </c>
      <c r="K595" s="60" t="s">
        <v>129</v>
      </c>
      <c r="L595" s="60"/>
      <c r="M595" s="61"/>
      <c r="N595" s="61"/>
      <c r="O595" s="80" t="s">
        <v>957</v>
      </c>
      <c r="P595" s="80" t="s">
        <v>958</v>
      </c>
      <c r="Q595" s="62" t="s">
        <v>132</v>
      </c>
      <c r="R595" s="63"/>
      <c r="S595" s="64" t="str">
        <f aca="false">IF(ISBLANK(A595),"",CONCATENATE($BC$5,"-",MID($BC$3,3,2),"-M_",A595))</f>
        <v>PTUR-21-M_52021000003603</v>
      </c>
      <c r="T595" s="65" t="str">
        <f aca="false">IF(ISBLANK(B595),"",VLOOKUP(B595,$BI$2:$BJ$5,2,FALSE()))</f>
        <v>E</v>
      </c>
      <c r="U595" s="66" t="str">
        <f aca="false">IF(ISBLANK(Q595),"ES",Q595)</f>
        <v>ES</v>
      </c>
      <c r="V595" s="64" t="n">
        <f aca="false">IF(ISBLANK(K595),"2",VLOOKUP(K595,$BG$2:$BH$3,2,FALSE()))</f>
        <v>2</v>
      </c>
      <c r="W595" s="66" t="str">
        <f aca="false">IF(ISBLANK(R595),"Sin observaciones",R595)</f>
        <v>Sin observaciones</v>
      </c>
      <c r="X595" s="64" t="n">
        <f aca="false">IF(ISERROR(VLOOKUP(J595,$BG$2:$BH$3,2,FALSE())),"",VLOOKUP(J595,$BG$2:$BH$3,2,FALSE()))</f>
        <v>1</v>
      </c>
      <c r="Z595" s="67"/>
    </row>
    <row r="596" customFormat="false" ht="39.6" hidden="false" customHeight="false" outlineLevel="0" collapsed="false">
      <c r="A596" s="54" t="s">
        <v>1687</v>
      </c>
      <c r="B596" s="54" t="s">
        <v>1093</v>
      </c>
      <c r="C596" s="54" t="s">
        <v>1688</v>
      </c>
      <c r="D596" s="79" t="n">
        <v>0.03</v>
      </c>
      <c r="E596" s="56" t="n">
        <v>321</v>
      </c>
      <c r="F596" s="57" t="n">
        <v>21</v>
      </c>
      <c r="G596" s="56" t="n">
        <v>321</v>
      </c>
      <c r="H596" s="56" t="n">
        <v>21</v>
      </c>
      <c r="I596" s="58" t="n">
        <v>44397</v>
      </c>
      <c r="J596" s="54" t="s">
        <v>128</v>
      </c>
      <c r="K596" s="60" t="s">
        <v>129</v>
      </c>
      <c r="L596" s="60"/>
      <c r="M596" s="61"/>
      <c r="N596" s="61"/>
      <c r="O596" s="80" t="s">
        <v>250</v>
      </c>
      <c r="P596" s="80" t="s">
        <v>251</v>
      </c>
      <c r="Q596" s="62" t="s">
        <v>132</v>
      </c>
      <c r="R596" s="63"/>
      <c r="S596" s="64" t="str">
        <f aca="false">IF(ISBLANK(A596),"",CONCATENATE($BC$5,"-",MID($BC$3,3,2),"-M_",A596))</f>
        <v>PTUR-21-M_52021000002612</v>
      </c>
      <c r="T596" s="65" t="str">
        <f aca="false">IF(ISBLANK(B596),"",VLOOKUP(B596,$BI$2:$BJ$5,2,FALSE()))</f>
        <v>E</v>
      </c>
      <c r="U596" s="66" t="str">
        <f aca="false">IF(ISBLANK(Q596),"ES",Q596)</f>
        <v>ES</v>
      </c>
      <c r="V596" s="64" t="n">
        <f aca="false">IF(ISBLANK(K596),"2",VLOOKUP(K596,$BG$2:$BH$3,2,FALSE()))</f>
        <v>2</v>
      </c>
      <c r="W596" s="66" t="str">
        <f aca="false">IF(ISBLANK(R596),"Sin observaciones",R596)</f>
        <v>Sin observaciones</v>
      </c>
      <c r="X596" s="64" t="n">
        <f aca="false">IF(ISERROR(VLOOKUP(J596,$BG$2:$BH$3,2,FALSE())),"",VLOOKUP(J596,$BG$2:$BH$3,2,FALSE()))</f>
        <v>1</v>
      </c>
      <c r="Z596" s="67"/>
    </row>
    <row r="597" customFormat="false" ht="26.4" hidden="false" customHeight="false" outlineLevel="0" collapsed="false">
      <c r="A597" s="54" t="s">
        <v>1689</v>
      </c>
      <c r="B597" s="54" t="s">
        <v>1093</v>
      </c>
      <c r="C597" s="54" t="s">
        <v>1690</v>
      </c>
      <c r="D597" s="79" t="n">
        <v>0.03</v>
      </c>
      <c r="E597" s="56" t="n">
        <v>42.8</v>
      </c>
      <c r="F597" s="57" t="n">
        <v>2.8</v>
      </c>
      <c r="G597" s="56" t="n">
        <v>42.8</v>
      </c>
      <c r="H597" s="56" t="n">
        <v>2.8</v>
      </c>
      <c r="I597" s="58" t="n">
        <v>44397</v>
      </c>
      <c r="J597" s="54" t="s">
        <v>128</v>
      </c>
      <c r="K597" s="60" t="s">
        <v>129</v>
      </c>
      <c r="L597" s="60"/>
      <c r="M597" s="61"/>
      <c r="N597" s="61"/>
      <c r="O597" s="80" t="s">
        <v>250</v>
      </c>
      <c r="P597" s="80" t="s">
        <v>251</v>
      </c>
      <c r="Q597" s="62" t="s">
        <v>132</v>
      </c>
      <c r="R597" s="63"/>
      <c r="S597" s="64" t="str">
        <f aca="false">IF(ISBLANK(A597),"",CONCATENATE($BC$5,"-",MID($BC$3,3,2),"-M_",A597))</f>
        <v>PTUR-21-M_52021000002613</v>
      </c>
      <c r="T597" s="65" t="str">
        <f aca="false">IF(ISBLANK(B597),"",VLOOKUP(B597,$BI$2:$BJ$5,2,FALSE()))</f>
        <v>E</v>
      </c>
      <c r="U597" s="66" t="str">
        <f aca="false">IF(ISBLANK(Q597),"ES",Q597)</f>
        <v>ES</v>
      </c>
      <c r="V597" s="64" t="n">
        <f aca="false">IF(ISBLANK(K597),"2",VLOOKUP(K597,$BG$2:$BH$3,2,FALSE()))</f>
        <v>2</v>
      </c>
      <c r="W597" s="66" t="str">
        <f aca="false">IF(ISBLANK(R597),"Sin observaciones",R597)</f>
        <v>Sin observaciones</v>
      </c>
      <c r="X597" s="64" t="n">
        <f aca="false">IF(ISERROR(VLOOKUP(J597,$BG$2:$BH$3,2,FALSE())),"",VLOOKUP(J597,$BG$2:$BH$3,2,FALSE()))</f>
        <v>1</v>
      </c>
      <c r="Z597" s="67"/>
    </row>
    <row r="598" customFormat="false" ht="39.6" hidden="false" customHeight="false" outlineLevel="0" collapsed="false">
      <c r="A598" s="54" t="s">
        <v>1691</v>
      </c>
      <c r="B598" s="54" t="s">
        <v>1093</v>
      </c>
      <c r="C598" s="54" t="s">
        <v>1692</v>
      </c>
      <c r="D598" s="79" t="n">
        <v>0.03</v>
      </c>
      <c r="E598" s="56" t="n">
        <v>214</v>
      </c>
      <c r="F598" s="57" t="n">
        <v>14</v>
      </c>
      <c r="G598" s="56" t="n">
        <v>214</v>
      </c>
      <c r="H598" s="56" t="n">
        <v>14</v>
      </c>
      <c r="I598" s="58" t="n">
        <v>44397</v>
      </c>
      <c r="J598" s="54" t="s">
        <v>128</v>
      </c>
      <c r="K598" s="60" t="s">
        <v>129</v>
      </c>
      <c r="L598" s="60"/>
      <c r="M598" s="61"/>
      <c r="N598" s="61"/>
      <c r="O598" s="80" t="s">
        <v>250</v>
      </c>
      <c r="P598" s="80" t="s">
        <v>251</v>
      </c>
      <c r="Q598" s="62" t="s">
        <v>132</v>
      </c>
      <c r="R598" s="63"/>
      <c r="S598" s="64" t="str">
        <f aca="false">IF(ISBLANK(A598),"",CONCATENATE($BC$5,"-",MID($BC$3,3,2),"-M_",A598))</f>
        <v>PTUR-21-M_52021000002895</v>
      </c>
      <c r="T598" s="65" t="str">
        <f aca="false">IF(ISBLANK(B598),"",VLOOKUP(B598,$BI$2:$BJ$5,2,FALSE()))</f>
        <v>E</v>
      </c>
      <c r="U598" s="66" t="str">
        <f aca="false">IF(ISBLANK(Q598),"ES",Q598)</f>
        <v>ES</v>
      </c>
      <c r="V598" s="64" t="n">
        <f aca="false">IF(ISBLANK(K598),"2",VLOOKUP(K598,$BG$2:$BH$3,2,FALSE()))</f>
        <v>2</v>
      </c>
      <c r="W598" s="66" t="str">
        <f aca="false">IF(ISBLANK(R598),"Sin observaciones",R598)</f>
        <v>Sin observaciones</v>
      </c>
      <c r="X598" s="64" t="n">
        <f aca="false">IF(ISERROR(VLOOKUP(J598,$BG$2:$BH$3,2,FALSE())),"",VLOOKUP(J598,$BG$2:$BH$3,2,FALSE()))</f>
        <v>1</v>
      </c>
      <c r="Z598" s="67"/>
    </row>
    <row r="599" customFormat="false" ht="26.4" hidden="false" customHeight="false" outlineLevel="0" collapsed="false">
      <c r="A599" s="54" t="s">
        <v>1693</v>
      </c>
      <c r="B599" s="54" t="s">
        <v>1093</v>
      </c>
      <c r="C599" s="54" t="s">
        <v>1694</v>
      </c>
      <c r="D599" s="79" t="n">
        <v>12</v>
      </c>
      <c r="E599" s="56" t="n">
        <v>1500</v>
      </c>
      <c r="F599" s="57" t="n">
        <v>0</v>
      </c>
      <c r="G599" s="56" t="n">
        <v>1500</v>
      </c>
      <c r="H599" s="56" t="n">
        <v>0</v>
      </c>
      <c r="I599" s="58" t="n">
        <v>44397</v>
      </c>
      <c r="J599" s="54" t="s">
        <v>128</v>
      </c>
      <c r="K599" s="60" t="s">
        <v>129</v>
      </c>
      <c r="L599" s="60"/>
      <c r="M599" s="61"/>
      <c r="N599" s="61"/>
      <c r="O599" s="80" t="s">
        <v>1695</v>
      </c>
      <c r="P599" s="80" t="s">
        <v>1696</v>
      </c>
      <c r="Q599" s="62" t="s">
        <v>1697</v>
      </c>
      <c r="R599" s="63"/>
      <c r="S599" s="64" t="str">
        <f aca="false">IF(ISBLANK(A599),"",CONCATENATE($BC$5,"-",MID($BC$3,3,2),"-M_",A599))</f>
        <v>PTUR-21-M_52021000003008</v>
      </c>
      <c r="T599" s="65" t="str">
        <f aca="false">IF(ISBLANK(B599),"",VLOOKUP(B599,$BI$2:$BJ$5,2,FALSE()))</f>
        <v>E</v>
      </c>
      <c r="U599" s="66" t="str">
        <f aca="false">IF(ISBLANK(Q599),"ES",Q599)</f>
        <v>BE</v>
      </c>
      <c r="V599" s="64" t="n">
        <f aca="false">IF(ISBLANK(K599),"2",VLOOKUP(K599,$BG$2:$BH$3,2,FALSE()))</f>
        <v>2</v>
      </c>
      <c r="W599" s="66" t="str">
        <f aca="false">IF(ISBLANK(R599),"Sin observaciones",R599)</f>
        <v>Sin observaciones</v>
      </c>
      <c r="X599" s="64" t="n">
        <f aca="false">IF(ISERROR(VLOOKUP(J599,$BG$2:$BH$3,2,FALSE())),"",VLOOKUP(J599,$BG$2:$BH$3,2,FALSE()))</f>
        <v>1</v>
      </c>
      <c r="Z599" s="67"/>
    </row>
    <row r="600" customFormat="false" ht="26.4" hidden="false" customHeight="false" outlineLevel="0" collapsed="false">
      <c r="A600" s="54" t="s">
        <v>1698</v>
      </c>
      <c r="B600" s="54" t="s">
        <v>1093</v>
      </c>
      <c r="C600" s="54" t="s">
        <v>1699</v>
      </c>
      <c r="D600" s="79" t="n">
        <v>2</v>
      </c>
      <c r="E600" s="56" t="n">
        <v>5000</v>
      </c>
      <c r="F600" s="57" t="n">
        <v>0</v>
      </c>
      <c r="G600" s="56" t="n">
        <v>5000</v>
      </c>
      <c r="H600" s="56" t="n">
        <v>0</v>
      </c>
      <c r="I600" s="58" t="n">
        <v>44397</v>
      </c>
      <c r="J600" s="54" t="s">
        <v>128</v>
      </c>
      <c r="K600" s="60" t="s">
        <v>129</v>
      </c>
      <c r="L600" s="60"/>
      <c r="M600" s="61"/>
      <c r="N600" s="61"/>
      <c r="O600" s="80" t="s">
        <v>1700</v>
      </c>
      <c r="P600" s="80" t="s">
        <v>1701</v>
      </c>
      <c r="Q600" s="62" t="s">
        <v>1702</v>
      </c>
      <c r="R600" s="63"/>
      <c r="S600" s="64" t="str">
        <f aca="false">IF(ISBLANK(A600),"",CONCATENATE($BC$5,"-",MID($BC$3,3,2),"-M_",A600))</f>
        <v>PTUR-21-M_52021000002871</v>
      </c>
      <c r="T600" s="65" t="str">
        <f aca="false">IF(ISBLANK(B600),"",VLOOKUP(B600,$BI$2:$BJ$5,2,FALSE()))</f>
        <v>E</v>
      </c>
      <c r="U600" s="66" t="str">
        <f aca="false">IF(ISBLANK(Q600),"ES",Q600)</f>
        <v>FI</v>
      </c>
      <c r="V600" s="64" t="n">
        <f aca="false">IF(ISBLANK(K600),"2",VLOOKUP(K600,$BG$2:$BH$3,2,FALSE()))</f>
        <v>2</v>
      </c>
      <c r="W600" s="66" t="str">
        <f aca="false">IF(ISBLANK(R600),"Sin observaciones",R600)</f>
        <v>Sin observaciones</v>
      </c>
      <c r="X600" s="64" t="n">
        <f aca="false">IF(ISERROR(VLOOKUP(J600,$BG$2:$BH$3,2,FALSE())),"",VLOOKUP(J600,$BG$2:$BH$3,2,FALSE()))</f>
        <v>1</v>
      </c>
      <c r="Z600" s="67"/>
    </row>
    <row r="601" customFormat="false" ht="105.6" hidden="false" customHeight="false" outlineLevel="0" collapsed="false">
      <c r="A601" s="54" t="s">
        <v>1703</v>
      </c>
      <c r="B601" s="54" t="s">
        <v>1093</v>
      </c>
      <c r="C601" s="54" t="s">
        <v>1704</v>
      </c>
      <c r="D601" s="79" t="n">
        <v>0.03</v>
      </c>
      <c r="E601" s="56" t="n">
        <v>3477</v>
      </c>
      <c r="F601" s="57" t="n">
        <v>0</v>
      </c>
      <c r="G601" s="56" t="n">
        <v>3477</v>
      </c>
      <c r="H601" s="56" t="n">
        <v>0</v>
      </c>
      <c r="I601" s="58" t="n">
        <v>44397</v>
      </c>
      <c r="J601" s="54" t="s">
        <v>128</v>
      </c>
      <c r="K601" s="60" t="s">
        <v>129</v>
      </c>
      <c r="L601" s="60"/>
      <c r="M601" s="61"/>
      <c r="N601" s="61"/>
      <c r="O601" s="80" t="s">
        <v>1705</v>
      </c>
      <c r="P601" s="80" t="s">
        <v>1706</v>
      </c>
      <c r="Q601" s="62" t="s">
        <v>267</v>
      </c>
      <c r="R601" s="63"/>
      <c r="S601" s="64" t="str">
        <f aca="false">IF(ISBLANK(A601),"",CONCATENATE($BC$5,"-",MID($BC$3,3,2),"-M_",A601))</f>
        <v>PTUR-21-M_52021000003138</v>
      </c>
      <c r="T601" s="65" t="str">
        <f aca="false">IF(ISBLANK(B601),"",VLOOKUP(B601,$BI$2:$BJ$5,2,FALSE()))</f>
        <v>E</v>
      </c>
      <c r="U601" s="66" t="str">
        <f aca="false">IF(ISBLANK(Q601),"ES",Q601)</f>
        <v>IT</v>
      </c>
      <c r="V601" s="64" t="n">
        <f aca="false">IF(ISBLANK(K601),"2",VLOOKUP(K601,$BG$2:$BH$3,2,FALSE()))</f>
        <v>2</v>
      </c>
      <c r="W601" s="66" t="str">
        <f aca="false">IF(ISBLANK(R601),"Sin observaciones",R601)</f>
        <v>Sin observaciones</v>
      </c>
      <c r="X601" s="64" t="n">
        <f aca="false">IF(ISERROR(VLOOKUP(J601,$BG$2:$BH$3,2,FALSE())),"",VLOOKUP(J601,$BG$2:$BH$3,2,FALSE()))</f>
        <v>1</v>
      </c>
      <c r="Z601" s="67"/>
    </row>
    <row r="602" customFormat="false" ht="52.8" hidden="false" customHeight="false" outlineLevel="0" collapsed="false">
      <c r="A602" s="54" t="s">
        <v>1707</v>
      </c>
      <c r="B602" s="54" t="s">
        <v>1093</v>
      </c>
      <c r="C602" s="54" t="s">
        <v>1708</v>
      </c>
      <c r="D602" s="79" t="n">
        <v>3</v>
      </c>
      <c r="E602" s="56" t="n">
        <v>1125</v>
      </c>
      <c r="F602" s="57" t="n">
        <v>0</v>
      </c>
      <c r="G602" s="56" t="n">
        <v>1125</v>
      </c>
      <c r="H602" s="56" t="n">
        <v>0</v>
      </c>
      <c r="I602" s="58" t="n">
        <v>44397</v>
      </c>
      <c r="J602" s="54" t="s">
        <v>128</v>
      </c>
      <c r="K602" s="60" t="s">
        <v>129</v>
      </c>
      <c r="L602" s="60"/>
      <c r="M602" s="61"/>
      <c r="N602" s="61"/>
      <c r="O602" s="80" t="s">
        <v>256</v>
      </c>
      <c r="P602" s="80" t="s">
        <v>257</v>
      </c>
      <c r="Q602" s="62" t="s">
        <v>267</v>
      </c>
      <c r="R602" s="63"/>
      <c r="S602" s="64" t="str">
        <f aca="false">IF(ISBLANK(A602),"",CONCATENATE($BC$5,"-",MID($BC$3,3,2),"-M_",A602))</f>
        <v>PTUR-21-M_52021000003048</v>
      </c>
      <c r="T602" s="65" t="str">
        <f aca="false">IF(ISBLANK(B602),"",VLOOKUP(B602,$BI$2:$BJ$5,2,FALSE()))</f>
        <v>E</v>
      </c>
      <c r="U602" s="66" t="str">
        <f aca="false">IF(ISBLANK(Q602),"ES",Q602)</f>
        <v>IT</v>
      </c>
      <c r="V602" s="64" t="n">
        <f aca="false">IF(ISBLANK(K602),"2",VLOOKUP(K602,$BG$2:$BH$3,2,FALSE()))</f>
        <v>2</v>
      </c>
      <c r="W602" s="66" t="str">
        <f aca="false">IF(ISBLANK(R602),"Sin observaciones",R602)</f>
        <v>Sin observaciones</v>
      </c>
      <c r="X602" s="64" t="n">
        <f aca="false">IF(ISERROR(VLOOKUP(J602,$BG$2:$BH$3,2,FALSE())),"",VLOOKUP(J602,$BG$2:$BH$3,2,FALSE()))</f>
        <v>1</v>
      </c>
      <c r="Z602" s="67"/>
    </row>
    <row r="603" customFormat="false" ht="66" hidden="false" customHeight="false" outlineLevel="0" collapsed="false">
      <c r="A603" s="54" t="s">
        <v>1709</v>
      </c>
      <c r="B603" s="54" t="s">
        <v>1093</v>
      </c>
      <c r="C603" s="54" t="s">
        <v>1710</v>
      </c>
      <c r="D603" s="79" t="n">
        <v>1</v>
      </c>
      <c r="E603" s="56" t="n">
        <v>4800</v>
      </c>
      <c r="F603" s="57" t="n">
        <v>0</v>
      </c>
      <c r="G603" s="56" t="n">
        <v>4800</v>
      </c>
      <c r="H603" s="56" t="n">
        <v>0</v>
      </c>
      <c r="I603" s="58" t="n">
        <v>44397</v>
      </c>
      <c r="J603" s="54" t="s">
        <v>128</v>
      </c>
      <c r="K603" s="60" t="s">
        <v>129</v>
      </c>
      <c r="L603" s="60"/>
      <c r="M603" s="61"/>
      <c r="N603" s="61"/>
      <c r="O603" s="80" t="s">
        <v>1711</v>
      </c>
      <c r="P603" s="80" t="s">
        <v>1712</v>
      </c>
      <c r="Q603" s="62" t="s">
        <v>267</v>
      </c>
      <c r="R603" s="63"/>
      <c r="S603" s="64" t="str">
        <f aca="false">IF(ISBLANK(A603),"",CONCATENATE($BC$5,"-",MID($BC$3,3,2),"-M_",A603))</f>
        <v>PTUR-21-M_52021000003255</v>
      </c>
      <c r="T603" s="65" t="str">
        <f aca="false">IF(ISBLANK(B603),"",VLOOKUP(B603,$BI$2:$BJ$5,2,FALSE()))</f>
        <v>E</v>
      </c>
      <c r="U603" s="66" t="str">
        <f aca="false">IF(ISBLANK(Q603),"ES",Q603)</f>
        <v>IT</v>
      </c>
      <c r="V603" s="64" t="n">
        <f aca="false">IF(ISBLANK(K603),"2",VLOOKUP(K603,$BG$2:$BH$3,2,FALSE()))</f>
        <v>2</v>
      </c>
      <c r="W603" s="66" t="str">
        <f aca="false">IF(ISBLANK(R603),"Sin observaciones",R603)</f>
        <v>Sin observaciones</v>
      </c>
      <c r="X603" s="64" t="n">
        <f aca="false">IF(ISERROR(VLOOKUP(J603,$BG$2:$BH$3,2,FALSE())),"",VLOOKUP(J603,$BG$2:$BH$3,2,FALSE()))</f>
        <v>1</v>
      </c>
      <c r="Z603" s="67"/>
    </row>
    <row r="604" customFormat="false" ht="79.2" hidden="false" customHeight="false" outlineLevel="0" collapsed="false">
      <c r="A604" s="54" t="s">
        <v>1713</v>
      </c>
      <c r="B604" s="54" t="s">
        <v>1093</v>
      </c>
      <c r="C604" s="54" t="s">
        <v>1714</v>
      </c>
      <c r="D604" s="79" t="n">
        <v>0.03</v>
      </c>
      <c r="E604" s="56" t="n">
        <v>1502</v>
      </c>
      <c r="F604" s="57" t="n">
        <v>0</v>
      </c>
      <c r="G604" s="56" t="n">
        <v>1502</v>
      </c>
      <c r="H604" s="56" t="n">
        <v>0</v>
      </c>
      <c r="I604" s="58" t="n">
        <v>44397</v>
      </c>
      <c r="J604" s="54" t="s">
        <v>128</v>
      </c>
      <c r="K604" s="60" t="s">
        <v>129</v>
      </c>
      <c r="L604" s="60"/>
      <c r="M604" s="61"/>
      <c r="N604" s="61"/>
      <c r="O604" s="80" t="s">
        <v>1715</v>
      </c>
      <c r="P604" s="80" t="s">
        <v>1716</v>
      </c>
      <c r="Q604" s="62" t="s">
        <v>267</v>
      </c>
      <c r="R604" s="63"/>
      <c r="S604" s="64" t="str">
        <f aca="false">IF(ISBLANK(A604),"",CONCATENATE($BC$5,"-",MID($BC$3,3,2),"-M_",A604))</f>
        <v>PTUR-21-M_52021000002762</v>
      </c>
      <c r="T604" s="65" t="str">
        <f aca="false">IF(ISBLANK(B604),"",VLOOKUP(B604,$BI$2:$BJ$5,2,FALSE()))</f>
        <v>E</v>
      </c>
      <c r="U604" s="66" t="str">
        <f aca="false">IF(ISBLANK(Q604),"ES",Q604)</f>
        <v>IT</v>
      </c>
      <c r="V604" s="64" t="n">
        <f aca="false">IF(ISBLANK(K604),"2",VLOOKUP(K604,$BG$2:$BH$3,2,FALSE()))</f>
        <v>2</v>
      </c>
      <c r="W604" s="66" t="str">
        <f aca="false">IF(ISBLANK(R604),"Sin observaciones",R604)</f>
        <v>Sin observaciones</v>
      </c>
      <c r="X604" s="64" t="n">
        <f aca="false">IF(ISERROR(VLOOKUP(J604,$BG$2:$BH$3,2,FALSE())),"",VLOOKUP(J604,$BG$2:$BH$3,2,FALSE()))</f>
        <v>1</v>
      </c>
      <c r="Z604" s="67"/>
    </row>
    <row r="605" customFormat="false" ht="198" hidden="false" customHeight="false" outlineLevel="0" collapsed="false">
      <c r="A605" s="54" t="s">
        <v>1717</v>
      </c>
      <c r="B605" s="54" t="s">
        <v>1093</v>
      </c>
      <c r="C605" s="54" t="s">
        <v>1718</v>
      </c>
      <c r="D605" s="79" t="n">
        <v>0.06</v>
      </c>
      <c r="E605" s="56" t="n">
        <v>2500</v>
      </c>
      <c r="F605" s="57" t="n">
        <v>0</v>
      </c>
      <c r="G605" s="56" t="n">
        <v>2500</v>
      </c>
      <c r="H605" s="56" t="n">
        <v>0</v>
      </c>
      <c r="I605" s="58" t="n">
        <v>44397</v>
      </c>
      <c r="J605" s="54" t="s">
        <v>128</v>
      </c>
      <c r="K605" s="60" t="s">
        <v>129</v>
      </c>
      <c r="L605" s="60"/>
      <c r="M605" s="61"/>
      <c r="N605" s="61"/>
      <c r="O605" s="80" t="s">
        <v>1719</v>
      </c>
      <c r="P605" s="80" t="s">
        <v>1720</v>
      </c>
      <c r="Q605" s="62" t="s">
        <v>267</v>
      </c>
      <c r="R605" s="63"/>
      <c r="S605" s="64" t="str">
        <f aca="false">IF(ISBLANK(A605),"",CONCATENATE($BC$5,"-",MID($BC$3,3,2),"-M_",A605))</f>
        <v>PTUR-21-M_52021000003537</v>
      </c>
      <c r="T605" s="65" t="str">
        <f aca="false">IF(ISBLANK(B605),"",VLOOKUP(B605,$BI$2:$BJ$5,2,FALSE()))</f>
        <v>E</v>
      </c>
      <c r="U605" s="66" t="str">
        <f aca="false">IF(ISBLANK(Q605),"ES",Q605)</f>
        <v>IT</v>
      </c>
      <c r="V605" s="64" t="n">
        <f aca="false">IF(ISBLANK(K605),"2",VLOOKUP(K605,$BG$2:$BH$3,2,FALSE()))</f>
        <v>2</v>
      </c>
      <c r="W605" s="66" t="str">
        <f aca="false">IF(ISBLANK(R605),"Sin observaciones",R605)</f>
        <v>Sin observaciones</v>
      </c>
      <c r="X605" s="64" t="n">
        <f aca="false">IF(ISERROR(VLOOKUP(J605,$BG$2:$BH$3,2,FALSE())),"",VLOOKUP(J605,$BG$2:$BH$3,2,FALSE()))</f>
        <v>1</v>
      </c>
      <c r="Z605" s="67"/>
    </row>
    <row r="606" customFormat="false" ht="52.8" hidden="false" customHeight="false" outlineLevel="0" collapsed="false">
      <c r="A606" s="54" t="s">
        <v>1721</v>
      </c>
      <c r="B606" s="54" t="s">
        <v>1093</v>
      </c>
      <c r="C606" s="54" t="s">
        <v>1722</v>
      </c>
      <c r="D606" s="79" t="n">
        <v>0.03</v>
      </c>
      <c r="E606" s="56" t="n">
        <v>770</v>
      </c>
      <c r="F606" s="57" t="n">
        <v>0</v>
      </c>
      <c r="G606" s="56" t="n">
        <v>770</v>
      </c>
      <c r="H606" s="56" t="n">
        <v>0</v>
      </c>
      <c r="I606" s="58" t="n">
        <v>44397</v>
      </c>
      <c r="J606" s="54" t="s">
        <v>128</v>
      </c>
      <c r="K606" s="60" t="s">
        <v>129</v>
      </c>
      <c r="L606" s="60"/>
      <c r="M606" s="61"/>
      <c r="N606" s="61"/>
      <c r="O606" s="80" t="s">
        <v>1723</v>
      </c>
      <c r="P606" s="80" t="s">
        <v>1724</v>
      </c>
      <c r="Q606" s="62" t="s">
        <v>1725</v>
      </c>
      <c r="R606" s="63"/>
      <c r="S606" s="64" t="str">
        <f aca="false">IF(ISBLANK(A606),"",CONCATENATE($BC$5,"-",MID($BC$3,3,2),"-M_",A606))</f>
        <v>PTUR-21-M_52021000003237</v>
      </c>
      <c r="T606" s="65" t="str">
        <f aca="false">IF(ISBLANK(B606),"",VLOOKUP(B606,$BI$2:$BJ$5,2,FALSE()))</f>
        <v>E</v>
      </c>
      <c r="U606" s="66" t="str">
        <f aca="false">IF(ISBLANK(Q606),"ES",Q606)</f>
        <v>BY</v>
      </c>
      <c r="V606" s="64" t="n">
        <f aca="false">IF(ISBLANK(K606),"2",VLOOKUP(K606,$BG$2:$BH$3,2,FALSE()))</f>
        <v>2</v>
      </c>
      <c r="W606" s="66" t="str">
        <f aca="false">IF(ISBLANK(R606),"Sin observaciones",R606)</f>
        <v>Sin observaciones</v>
      </c>
      <c r="X606" s="64" t="n">
        <f aca="false">IF(ISERROR(VLOOKUP(J606,$BG$2:$BH$3,2,FALSE())),"",VLOOKUP(J606,$BG$2:$BH$3,2,FALSE()))</f>
        <v>1</v>
      </c>
      <c r="Z606" s="67"/>
    </row>
    <row r="607" customFormat="false" ht="26.4" hidden="false" customHeight="false" outlineLevel="0" collapsed="false">
      <c r="A607" s="54" t="s">
        <v>1726</v>
      </c>
      <c r="B607" s="54" t="s">
        <v>1093</v>
      </c>
      <c r="C607" s="54" t="s">
        <v>1727</v>
      </c>
      <c r="D607" s="79" t="n">
        <v>0.03</v>
      </c>
      <c r="E607" s="56" t="n">
        <v>941.9</v>
      </c>
      <c r="F607" s="57" t="n">
        <v>0</v>
      </c>
      <c r="G607" s="56" t="n">
        <v>941.9</v>
      </c>
      <c r="H607" s="56" t="n">
        <v>0</v>
      </c>
      <c r="I607" s="58" t="n">
        <v>44397</v>
      </c>
      <c r="J607" s="54" t="s">
        <v>128</v>
      </c>
      <c r="K607" s="60" t="s">
        <v>129</v>
      </c>
      <c r="L607" s="60"/>
      <c r="M607" s="61"/>
      <c r="N607" s="61"/>
      <c r="O607" s="80" t="s">
        <v>1728</v>
      </c>
      <c r="P607" s="80" t="s">
        <v>1729</v>
      </c>
      <c r="Q607" s="62" t="s">
        <v>132</v>
      </c>
      <c r="R607" s="63"/>
      <c r="S607" s="64" t="str">
        <f aca="false">IF(ISBLANK(A607),"",CONCATENATE($BC$5,"-",MID($BC$3,3,2),"-M_",A607))</f>
        <v>PTUR-21-M_52021000003445</v>
      </c>
      <c r="T607" s="65" t="str">
        <f aca="false">IF(ISBLANK(B607),"",VLOOKUP(B607,$BI$2:$BJ$5,2,FALSE()))</f>
        <v>E</v>
      </c>
      <c r="U607" s="66" t="str">
        <f aca="false">IF(ISBLANK(Q607),"ES",Q607)</f>
        <v>ES</v>
      </c>
      <c r="V607" s="64" t="n">
        <f aca="false">IF(ISBLANK(K607),"2",VLOOKUP(K607,$BG$2:$BH$3,2,FALSE()))</f>
        <v>2</v>
      </c>
      <c r="W607" s="66" t="str">
        <f aca="false">IF(ISBLANK(R607),"Sin observaciones",R607)</f>
        <v>Sin observaciones</v>
      </c>
      <c r="X607" s="64" t="n">
        <f aca="false">IF(ISERROR(VLOOKUP(J607,$BG$2:$BH$3,2,FALSE())),"",VLOOKUP(J607,$BG$2:$BH$3,2,FALSE()))</f>
        <v>1</v>
      </c>
      <c r="Z607" s="67"/>
    </row>
    <row r="608" customFormat="false" ht="26.4" hidden="false" customHeight="false" outlineLevel="0" collapsed="false">
      <c r="A608" s="54" t="s">
        <v>1730</v>
      </c>
      <c r="B608" s="54" t="s">
        <v>1093</v>
      </c>
      <c r="C608" s="54" t="s">
        <v>1731</v>
      </c>
      <c r="D608" s="79" t="n">
        <v>1.5</v>
      </c>
      <c r="E608" s="56" t="n">
        <v>7950</v>
      </c>
      <c r="F608" s="57" t="n">
        <v>0</v>
      </c>
      <c r="G608" s="56" t="n">
        <v>7950</v>
      </c>
      <c r="H608" s="56" t="n">
        <v>0</v>
      </c>
      <c r="I608" s="58" t="n">
        <v>44397</v>
      </c>
      <c r="J608" s="54" t="s">
        <v>128</v>
      </c>
      <c r="K608" s="60" t="s">
        <v>129</v>
      </c>
      <c r="L608" s="60"/>
      <c r="M608" s="61"/>
      <c r="N608" s="61"/>
      <c r="O608" s="80" t="s">
        <v>1732</v>
      </c>
      <c r="P608" s="80" t="s">
        <v>1733</v>
      </c>
      <c r="Q608" s="62" t="s">
        <v>284</v>
      </c>
      <c r="R608" s="63"/>
      <c r="S608" s="64" t="str">
        <f aca="false">IF(ISBLANK(A608),"",CONCATENATE($BC$5,"-",MID($BC$3,3,2),"-M_",A608))</f>
        <v>PTUR-21-M_52021000003601</v>
      </c>
      <c r="T608" s="65" t="str">
        <f aca="false">IF(ISBLANK(B608),"",VLOOKUP(B608,$BI$2:$BJ$5,2,FALSE()))</f>
        <v>E</v>
      </c>
      <c r="U608" s="66" t="str">
        <f aca="false">IF(ISBLANK(Q608),"ES",Q608)</f>
        <v>GB</v>
      </c>
      <c r="V608" s="64" t="n">
        <f aca="false">IF(ISBLANK(K608),"2",VLOOKUP(K608,$BG$2:$BH$3,2,FALSE()))</f>
        <v>2</v>
      </c>
      <c r="W608" s="66" t="str">
        <f aca="false">IF(ISBLANK(R608),"Sin observaciones",R608)</f>
        <v>Sin observaciones</v>
      </c>
      <c r="X608" s="64" t="n">
        <f aca="false">IF(ISERROR(VLOOKUP(J608,$BG$2:$BH$3,2,FALSE())),"",VLOOKUP(J608,$BG$2:$BH$3,2,FALSE()))</f>
        <v>1</v>
      </c>
      <c r="Z608" s="67"/>
    </row>
    <row r="609" customFormat="false" ht="39.6" hidden="false" customHeight="false" outlineLevel="0" collapsed="false">
      <c r="A609" s="54" t="s">
        <v>1734</v>
      </c>
      <c r="B609" s="54" t="s">
        <v>1093</v>
      </c>
      <c r="C609" s="54" t="s">
        <v>1735</v>
      </c>
      <c r="D609" s="79" t="n">
        <v>12</v>
      </c>
      <c r="E609" s="56" t="n">
        <v>5000</v>
      </c>
      <c r="F609" s="57" t="n">
        <v>0</v>
      </c>
      <c r="G609" s="56" t="n">
        <v>5000</v>
      </c>
      <c r="H609" s="56" t="n">
        <v>0</v>
      </c>
      <c r="I609" s="58" t="n">
        <v>44397</v>
      </c>
      <c r="J609" s="54" t="s">
        <v>128</v>
      </c>
      <c r="K609" s="60" t="s">
        <v>129</v>
      </c>
      <c r="L609" s="60"/>
      <c r="M609" s="61"/>
      <c r="N609" s="61"/>
      <c r="O609" s="80" t="s">
        <v>1736</v>
      </c>
      <c r="P609" s="80" t="s">
        <v>1737</v>
      </c>
      <c r="Q609" s="62" t="s">
        <v>284</v>
      </c>
      <c r="R609" s="63"/>
      <c r="S609" s="64" t="str">
        <f aca="false">IF(ISBLANK(A609),"",CONCATENATE($BC$5,"-",MID($BC$3,3,2),"-M_",A609))</f>
        <v>PTUR-21-M_52021000003602</v>
      </c>
      <c r="T609" s="65" t="str">
        <f aca="false">IF(ISBLANK(B609),"",VLOOKUP(B609,$BI$2:$BJ$5,2,FALSE()))</f>
        <v>E</v>
      </c>
      <c r="U609" s="66" t="str">
        <f aca="false">IF(ISBLANK(Q609),"ES",Q609)</f>
        <v>GB</v>
      </c>
      <c r="V609" s="64" t="n">
        <f aca="false">IF(ISBLANK(K609),"2",VLOOKUP(K609,$BG$2:$BH$3,2,FALSE()))</f>
        <v>2</v>
      </c>
      <c r="W609" s="66" t="str">
        <f aca="false">IF(ISBLANK(R609),"Sin observaciones",R609)</f>
        <v>Sin observaciones</v>
      </c>
      <c r="X609" s="64" t="n">
        <f aca="false">IF(ISERROR(VLOOKUP(J609,$BG$2:$BH$3,2,FALSE())),"",VLOOKUP(J609,$BG$2:$BH$3,2,FALSE()))</f>
        <v>1</v>
      </c>
      <c r="Z609" s="67"/>
    </row>
    <row r="610" customFormat="false" ht="39.6" hidden="false" customHeight="false" outlineLevel="0" collapsed="false">
      <c r="A610" s="54" t="s">
        <v>1738</v>
      </c>
      <c r="B610" s="54" t="s">
        <v>1093</v>
      </c>
      <c r="C610" s="54" t="s">
        <v>1739</v>
      </c>
      <c r="D610" s="79" t="n">
        <v>0.03</v>
      </c>
      <c r="E610" s="56" t="n">
        <v>1666</v>
      </c>
      <c r="F610" s="57" t="n">
        <v>0</v>
      </c>
      <c r="G610" s="56" t="n">
        <v>1666</v>
      </c>
      <c r="H610" s="56" t="n">
        <v>0</v>
      </c>
      <c r="I610" s="58" t="n">
        <v>44397</v>
      </c>
      <c r="J610" s="54" t="s">
        <v>128</v>
      </c>
      <c r="K610" s="60" t="s">
        <v>129</v>
      </c>
      <c r="L610" s="60"/>
      <c r="M610" s="61"/>
      <c r="N610" s="61"/>
      <c r="O610" s="80" t="s">
        <v>272</v>
      </c>
      <c r="P610" s="80" t="s">
        <v>273</v>
      </c>
      <c r="Q610" s="62" t="s">
        <v>132</v>
      </c>
      <c r="R610" s="63"/>
      <c r="S610" s="64" t="str">
        <f aca="false">IF(ISBLANK(A610),"",CONCATENATE($BC$5,"-",MID($BC$3,3,2),"-M_",A610))</f>
        <v>PTUR-21-M_52021000002471</v>
      </c>
      <c r="T610" s="65" t="str">
        <f aca="false">IF(ISBLANK(B610),"",VLOOKUP(B610,$BI$2:$BJ$5,2,FALSE()))</f>
        <v>E</v>
      </c>
      <c r="U610" s="66" t="str">
        <f aca="false">IF(ISBLANK(Q610),"ES",Q610)</f>
        <v>ES</v>
      </c>
      <c r="V610" s="64" t="n">
        <f aca="false">IF(ISBLANK(K610),"2",VLOOKUP(K610,$BG$2:$BH$3,2,FALSE()))</f>
        <v>2</v>
      </c>
      <c r="W610" s="66" t="str">
        <f aca="false">IF(ISBLANK(R610),"Sin observaciones",R610)</f>
        <v>Sin observaciones</v>
      </c>
      <c r="X610" s="64" t="n">
        <f aca="false">IF(ISERROR(VLOOKUP(J610,$BG$2:$BH$3,2,FALSE())),"",VLOOKUP(J610,$BG$2:$BH$3,2,FALSE()))</f>
        <v>1</v>
      </c>
      <c r="Z610" s="67"/>
    </row>
    <row r="611" customFormat="false" ht="39.6" hidden="false" customHeight="false" outlineLevel="0" collapsed="false">
      <c r="A611" s="54" t="s">
        <v>1740</v>
      </c>
      <c r="B611" s="54" t="s">
        <v>1093</v>
      </c>
      <c r="C611" s="54" t="s">
        <v>1741</v>
      </c>
      <c r="D611" s="79" t="n">
        <v>0.03</v>
      </c>
      <c r="E611" s="56" t="n">
        <v>333.2</v>
      </c>
      <c r="F611" s="57" t="n">
        <v>0</v>
      </c>
      <c r="G611" s="56" t="n">
        <v>333.2</v>
      </c>
      <c r="H611" s="56" t="n">
        <v>0</v>
      </c>
      <c r="I611" s="58" t="n">
        <v>44397</v>
      </c>
      <c r="J611" s="54" t="s">
        <v>128</v>
      </c>
      <c r="K611" s="60" t="s">
        <v>129</v>
      </c>
      <c r="L611" s="60"/>
      <c r="M611" s="61"/>
      <c r="N611" s="61"/>
      <c r="O611" s="80" t="s">
        <v>272</v>
      </c>
      <c r="P611" s="80" t="s">
        <v>273</v>
      </c>
      <c r="Q611" s="62" t="s">
        <v>132</v>
      </c>
      <c r="R611" s="63"/>
      <c r="S611" s="64" t="str">
        <f aca="false">IF(ISBLANK(A611),"",CONCATENATE($BC$5,"-",MID($BC$3,3,2),"-M_",A611))</f>
        <v>PTUR-21-M_52021000002616</v>
      </c>
      <c r="T611" s="65" t="str">
        <f aca="false">IF(ISBLANK(B611),"",VLOOKUP(B611,$BI$2:$BJ$5,2,FALSE()))</f>
        <v>E</v>
      </c>
      <c r="U611" s="66" t="str">
        <f aca="false">IF(ISBLANK(Q611),"ES",Q611)</f>
        <v>ES</v>
      </c>
      <c r="V611" s="64" t="n">
        <f aca="false">IF(ISBLANK(K611),"2",VLOOKUP(K611,$BG$2:$BH$3,2,FALSE()))</f>
        <v>2</v>
      </c>
      <c r="W611" s="66" t="str">
        <f aca="false">IF(ISBLANK(R611),"Sin observaciones",R611)</f>
        <v>Sin observaciones</v>
      </c>
      <c r="X611" s="64" t="n">
        <f aca="false">IF(ISERROR(VLOOKUP(J611,$BG$2:$BH$3,2,FALSE())),"",VLOOKUP(J611,$BG$2:$BH$3,2,FALSE()))</f>
        <v>1</v>
      </c>
      <c r="Z611" s="67"/>
    </row>
    <row r="612" customFormat="false" ht="39.6" hidden="false" customHeight="false" outlineLevel="0" collapsed="false">
      <c r="A612" s="54" t="s">
        <v>1742</v>
      </c>
      <c r="B612" s="54" t="s">
        <v>1093</v>
      </c>
      <c r="C612" s="54" t="s">
        <v>1743</v>
      </c>
      <c r="D612" s="79" t="n">
        <v>12</v>
      </c>
      <c r="E612" s="56" t="n">
        <v>4400</v>
      </c>
      <c r="F612" s="57" t="n">
        <v>0</v>
      </c>
      <c r="G612" s="56" t="n">
        <v>4400</v>
      </c>
      <c r="H612" s="56" t="n">
        <v>0</v>
      </c>
      <c r="I612" s="58" t="n">
        <v>44397</v>
      </c>
      <c r="J612" s="54" t="s">
        <v>128</v>
      </c>
      <c r="K612" s="60" t="s">
        <v>129</v>
      </c>
      <c r="L612" s="60"/>
      <c r="M612" s="61"/>
      <c r="N612" s="61"/>
      <c r="O612" s="80" t="s">
        <v>1744</v>
      </c>
      <c r="P612" s="80" t="s">
        <v>1745</v>
      </c>
      <c r="Q612" s="62" t="s">
        <v>284</v>
      </c>
      <c r="R612" s="63"/>
      <c r="S612" s="64" t="str">
        <f aca="false">IF(ISBLANK(A612),"",CONCATENATE($BC$5,"-",MID($BC$3,3,2),"-M_",A612))</f>
        <v>PTUR-21-M_52021000003286</v>
      </c>
      <c r="T612" s="65" t="str">
        <f aca="false">IF(ISBLANK(B612),"",VLOOKUP(B612,$BI$2:$BJ$5,2,FALSE()))</f>
        <v>E</v>
      </c>
      <c r="U612" s="66" t="str">
        <f aca="false">IF(ISBLANK(Q612),"ES",Q612)</f>
        <v>GB</v>
      </c>
      <c r="V612" s="64" t="n">
        <f aca="false">IF(ISBLANK(K612),"2",VLOOKUP(K612,$BG$2:$BH$3,2,FALSE()))</f>
        <v>2</v>
      </c>
      <c r="W612" s="66" t="str">
        <f aca="false">IF(ISBLANK(R612),"Sin observaciones",R612)</f>
        <v>Sin observaciones</v>
      </c>
      <c r="X612" s="64" t="n">
        <f aca="false">IF(ISERROR(VLOOKUP(J612,$BG$2:$BH$3,2,FALSE())),"",VLOOKUP(J612,$BG$2:$BH$3,2,FALSE()))</f>
        <v>1</v>
      </c>
      <c r="Z612" s="67"/>
    </row>
    <row r="613" customFormat="false" ht="17.4" hidden="false" customHeight="false" outlineLevel="0" collapsed="false">
      <c r="A613" s="54" t="s">
        <v>1746</v>
      </c>
      <c r="B613" s="54" t="s">
        <v>1093</v>
      </c>
      <c r="C613" s="54" t="s">
        <v>1747</v>
      </c>
      <c r="D613" s="79" t="n">
        <v>0.03</v>
      </c>
      <c r="E613" s="56" t="n">
        <v>400</v>
      </c>
      <c r="F613" s="57" t="n">
        <v>0</v>
      </c>
      <c r="G613" s="56" t="n">
        <v>400</v>
      </c>
      <c r="H613" s="56" t="n">
        <v>0</v>
      </c>
      <c r="I613" s="58" t="n">
        <v>44397</v>
      </c>
      <c r="J613" s="54" t="s">
        <v>128</v>
      </c>
      <c r="K613" s="60" t="s">
        <v>129</v>
      </c>
      <c r="L613" s="60"/>
      <c r="M613" s="61"/>
      <c r="N613" s="61"/>
      <c r="O613" s="80" t="s">
        <v>978</v>
      </c>
      <c r="P613" s="80" t="s">
        <v>979</v>
      </c>
      <c r="Q613" s="62" t="s">
        <v>132</v>
      </c>
      <c r="R613" s="63"/>
      <c r="S613" s="64" t="str">
        <f aca="false">IF(ISBLANK(A613),"",CONCATENATE($BC$5,"-",MID($BC$3,3,2),"-M_",A613))</f>
        <v>PTUR-21-M_52021000002641</v>
      </c>
      <c r="T613" s="65" t="str">
        <f aca="false">IF(ISBLANK(B613),"",VLOOKUP(B613,$BI$2:$BJ$5,2,FALSE()))</f>
        <v>E</v>
      </c>
      <c r="U613" s="66" t="str">
        <f aca="false">IF(ISBLANK(Q613),"ES",Q613)</f>
        <v>ES</v>
      </c>
      <c r="V613" s="64" t="n">
        <f aca="false">IF(ISBLANK(K613),"2",VLOOKUP(K613,$BG$2:$BH$3,2,FALSE()))</f>
        <v>2</v>
      </c>
      <c r="W613" s="66" t="str">
        <f aca="false">IF(ISBLANK(R613),"Sin observaciones",R613)</f>
        <v>Sin observaciones</v>
      </c>
      <c r="X613" s="64" t="n">
        <f aca="false">IF(ISERROR(VLOOKUP(J613,$BG$2:$BH$3,2,FALSE())),"",VLOOKUP(J613,$BG$2:$BH$3,2,FALSE()))</f>
        <v>1</v>
      </c>
      <c r="Z613" s="67"/>
    </row>
    <row r="614" customFormat="false" ht="39.6" hidden="false" customHeight="false" outlineLevel="0" collapsed="false">
      <c r="A614" s="54" t="s">
        <v>1748</v>
      </c>
      <c r="B614" s="54" t="s">
        <v>1093</v>
      </c>
      <c r="C614" s="54" t="s">
        <v>1749</v>
      </c>
      <c r="D614" s="79" t="n">
        <v>0.03</v>
      </c>
      <c r="E614" s="56" t="n">
        <v>2556</v>
      </c>
      <c r="F614" s="57" t="n">
        <v>0</v>
      </c>
      <c r="G614" s="56" t="n">
        <v>2556</v>
      </c>
      <c r="H614" s="56" t="n">
        <v>0</v>
      </c>
      <c r="I614" s="58" t="n">
        <v>44397</v>
      </c>
      <c r="J614" s="54" t="s">
        <v>128</v>
      </c>
      <c r="K614" s="60" t="s">
        <v>129</v>
      </c>
      <c r="L614" s="60"/>
      <c r="M614" s="61"/>
      <c r="N614" s="61"/>
      <c r="O614" s="80" t="s">
        <v>282</v>
      </c>
      <c r="P614" s="80" t="s">
        <v>283</v>
      </c>
      <c r="Q614" s="62" t="s">
        <v>284</v>
      </c>
      <c r="R614" s="63"/>
      <c r="S614" s="64" t="str">
        <f aca="false">IF(ISBLANK(A614),"",CONCATENATE($BC$5,"-",MID($BC$3,3,2),"-M_",A614))</f>
        <v>PTUR-21-M_52021000003274</v>
      </c>
      <c r="T614" s="65" t="str">
        <f aca="false">IF(ISBLANK(B614),"",VLOOKUP(B614,$BI$2:$BJ$5,2,FALSE()))</f>
        <v>E</v>
      </c>
      <c r="U614" s="66" t="str">
        <f aca="false">IF(ISBLANK(Q614),"ES",Q614)</f>
        <v>GB</v>
      </c>
      <c r="V614" s="64" t="n">
        <f aca="false">IF(ISBLANK(K614),"2",VLOOKUP(K614,$BG$2:$BH$3,2,FALSE()))</f>
        <v>2</v>
      </c>
      <c r="W614" s="66" t="str">
        <f aca="false">IF(ISBLANK(R614),"Sin observaciones",R614)</f>
        <v>Sin observaciones</v>
      </c>
      <c r="X614" s="64" t="n">
        <f aca="false">IF(ISERROR(VLOOKUP(J614,$BG$2:$BH$3,2,FALSE())),"",VLOOKUP(J614,$BG$2:$BH$3,2,FALSE()))</f>
        <v>1</v>
      </c>
      <c r="Z614" s="67"/>
    </row>
    <row r="615" customFormat="false" ht="52.8" hidden="false" customHeight="false" outlineLevel="0" collapsed="false">
      <c r="A615" s="54" t="s">
        <v>1750</v>
      </c>
      <c r="B615" s="54" t="s">
        <v>1093</v>
      </c>
      <c r="C615" s="54" t="s">
        <v>1751</v>
      </c>
      <c r="D615" s="79" t="n">
        <v>0.03</v>
      </c>
      <c r="E615" s="56" t="n">
        <v>420.58</v>
      </c>
      <c r="F615" s="57" t="n">
        <v>0</v>
      </c>
      <c r="G615" s="56" t="n">
        <v>420.58</v>
      </c>
      <c r="H615" s="56" t="n">
        <v>0</v>
      </c>
      <c r="I615" s="58" t="n">
        <v>44397</v>
      </c>
      <c r="J615" s="54" t="s">
        <v>128</v>
      </c>
      <c r="K615" s="60" t="s">
        <v>129</v>
      </c>
      <c r="L615" s="60"/>
      <c r="M615" s="61"/>
      <c r="N615" s="61"/>
      <c r="O615" s="80" t="s">
        <v>282</v>
      </c>
      <c r="P615" s="80" t="s">
        <v>283</v>
      </c>
      <c r="Q615" s="62" t="s">
        <v>284</v>
      </c>
      <c r="R615" s="63"/>
      <c r="S615" s="64" t="str">
        <f aca="false">IF(ISBLANK(A615),"",CONCATENATE($BC$5,"-",MID($BC$3,3,2),"-M_",A615))</f>
        <v>PTUR-21-M_52021000003528</v>
      </c>
      <c r="T615" s="65" t="str">
        <f aca="false">IF(ISBLANK(B615),"",VLOOKUP(B615,$BI$2:$BJ$5,2,FALSE()))</f>
        <v>E</v>
      </c>
      <c r="U615" s="66" t="str">
        <f aca="false">IF(ISBLANK(Q615),"ES",Q615)</f>
        <v>GB</v>
      </c>
      <c r="V615" s="64" t="n">
        <f aca="false">IF(ISBLANK(K615),"2",VLOOKUP(K615,$BG$2:$BH$3,2,FALSE()))</f>
        <v>2</v>
      </c>
      <c r="W615" s="66" t="str">
        <f aca="false">IF(ISBLANK(R615),"Sin observaciones",R615)</f>
        <v>Sin observaciones</v>
      </c>
      <c r="X615" s="64" t="n">
        <f aca="false">IF(ISERROR(VLOOKUP(J615,$BG$2:$BH$3,2,FALSE())),"",VLOOKUP(J615,$BG$2:$BH$3,2,FALSE()))</f>
        <v>1</v>
      </c>
      <c r="Z615" s="67"/>
    </row>
    <row r="616" customFormat="false" ht="198" hidden="false" customHeight="false" outlineLevel="0" collapsed="false">
      <c r="A616" s="54" t="s">
        <v>1752</v>
      </c>
      <c r="B616" s="54" t="s">
        <v>1093</v>
      </c>
      <c r="C616" s="54" t="s">
        <v>1753</v>
      </c>
      <c r="D616" s="79" t="n">
        <v>0.03</v>
      </c>
      <c r="E616" s="56" t="n">
        <v>1246.05</v>
      </c>
      <c r="F616" s="57" t="n">
        <v>0</v>
      </c>
      <c r="G616" s="56" t="n">
        <v>1246.05</v>
      </c>
      <c r="H616" s="56" t="n">
        <v>0</v>
      </c>
      <c r="I616" s="58" t="n">
        <v>44397</v>
      </c>
      <c r="J616" s="54" t="s">
        <v>128</v>
      </c>
      <c r="K616" s="60" t="s">
        <v>129</v>
      </c>
      <c r="L616" s="60"/>
      <c r="M616" s="61"/>
      <c r="N616" s="61"/>
      <c r="O616" s="80" t="s">
        <v>292</v>
      </c>
      <c r="P616" s="80" t="s">
        <v>293</v>
      </c>
      <c r="Q616" s="62" t="s">
        <v>132</v>
      </c>
      <c r="R616" s="63"/>
      <c r="S616" s="64" t="str">
        <f aca="false">IF(ISBLANK(A616),"",CONCATENATE($BC$5,"-",MID($BC$3,3,2),"-M_",A616))</f>
        <v>PTUR-21-M_52021000002747</v>
      </c>
      <c r="T616" s="65" t="str">
        <f aca="false">IF(ISBLANK(B616),"",VLOOKUP(B616,$BI$2:$BJ$5,2,FALSE()))</f>
        <v>E</v>
      </c>
      <c r="U616" s="66" t="str">
        <f aca="false">IF(ISBLANK(Q616),"ES",Q616)</f>
        <v>ES</v>
      </c>
      <c r="V616" s="64" t="n">
        <f aca="false">IF(ISBLANK(K616),"2",VLOOKUP(K616,$BG$2:$BH$3,2,FALSE()))</f>
        <v>2</v>
      </c>
      <c r="W616" s="66" t="str">
        <f aca="false">IF(ISBLANK(R616),"Sin observaciones",R616)</f>
        <v>Sin observaciones</v>
      </c>
      <c r="X616" s="64" t="n">
        <f aca="false">IF(ISERROR(VLOOKUP(J616,$BG$2:$BH$3,2,FALSE())),"",VLOOKUP(J616,$BG$2:$BH$3,2,FALSE()))</f>
        <v>1</v>
      </c>
      <c r="Z616" s="67"/>
    </row>
    <row r="617" customFormat="false" ht="198" hidden="false" customHeight="false" outlineLevel="0" collapsed="false">
      <c r="A617" s="54" t="s">
        <v>1754</v>
      </c>
      <c r="B617" s="54" t="s">
        <v>1093</v>
      </c>
      <c r="C617" s="54" t="s">
        <v>1755</v>
      </c>
      <c r="D617" s="79" t="n">
        <v>0.03</v>
      </c>
      <c r="E617" s="56" t="n">
        <v>2240.55</v>
      </c>
      <c r="F617" s="57" t="n">
        <v>0</v>
      </c>
      <c r="G617" s="56" t="n">
        <v>2240.55</v>
      </c>
      <c r="H617" s="56" t="n">
        <v>0</v>
      </c>
      <c r="I617" s="58" t="n">
        <v>44397</v>
      </c>
      <c r="J617" s="54" t="s">
        <v>128</v>
      </c>
      <c r="K617" s="60" t="s">
        <v>129</v>
      </c>
      <c r="L617" s="60"/>
      <c r="M617" s="61"/>
      <c r="N617" s="61"/>
      <c r="O617" s="80" t="s">
        <v>292</v>
      </c>
      <c r="P617" s="80" t="s">
        <v>293</v>
      </c>
      <c r="Q617" s="62" t="s">
        <v>132</v>
      </c>
      <c r="R617" s="63"/>
      <c r="S617" s="64" t="str">
        <f aca="false">IF(ISBLANK(A617),"",CONCATENATE($BC$5,"-",MID($BC$3,3,2),"-M_",A617))</f>
        <v>PTUR-21-M_52021000002983</v>
      </c>
      <c r="T617" s="65" t="str">
        <f aca="false">IF(ISBLANK(B617),"",VLOOKUP(B617,$BI$2:$BJ$5,2,FALSE()))</f>
        <v>E</v>
      </c>
      <c r="U617" s="66" t="str">
        <f aca="false">IF(ISBLANK(Q617),"ES",Q617)</f>
        <v>ES</v>
      </c>
      <c r="V617" s="64" t="n">
        <f aca="false">IF(ISBLANK(K617),"2",VLOOKUP(K617,$BG$2:$BH$3,2,FALSE()))</f>
        <v>2</v>
      </c>
      <c r="W617" s="66" t="str">
        <f aca="false">IF(ISBLANK(R617),"Sin observaciones",R617)</f>
        <v>Sin observaciones</v>
      </c>
      <c r="X617" s="64" t="n">
        <f aca="false">IF(ISERROR(VLOOKUP(J617,$BG$2:$BH$3,2,FALSE())),"",VLOOKUP(J617,$BG$2:$BH$3,2,FALSE()))</f>
        <v>1</v>
      </c>
      <c r="Z617" s="67"/>
    </row>
    <row r="618" customFormat="false" ht="52.8" hidden="false" customHeight="false" outlineLevel="0" collapsed="false">
      <c r="A618" s="54" t="s">
        <v>1756</v>
      </c>
      <c r="B618" s="54" t="s">
        <v>1093</v>
      </c>
      <c r="C618" s="54" t="s">
        <v>1757</v>
      </c>
      <c r="D618" s="79" t="n">
        <v>2</v>
      </c>
      <c r="E618" s="56" t="n">
        <v>500</v>
      </c>
      <c r="F618" s="57" t="n">
        <v>0</v>
      </c>
      <c r="G618" s="56" t="n">
        <v>500</v>
      </c>
      <c r="H618" s="56" t="n">
        <v>0</v>
      </c>
      <c r="I618" s="58" t="n">
        <v>44397</v>
      </c>
      <c r="J618" s="54" t="s">
        <v>128</v>
      </c>
      <c r="K618" s="60" t="s">
        <v>129</v>
      </c>
      <c r="L618" s="60"/>
      <c r="M618" s="61"/>
      <c r="N618" s="61"/>
      <c r="O618" s="80" t="s">
        <v>1758</v>
      </c>
      <c r="P618" s="80" t="s">
        <v>1759</v>
      </c>
      <c r="Q618" s="62" t="s">
        <v>1010</v>
      </c>
      <c r="R618" s="63"/>
      <c r="S618" s="64" t="str">
        <f aca="false">IF(ISBLANK(A618),"",CONCATENATE($BC$5,"-",MID($BC$3,3,2),"-M_",A618))</f>
        <v>PTUR-21-M_52021000003419</v>
      </c>
      <c r="T618" s="65" t="str">
        <f aca="false">IF(ISBLANK(B618),"",VLOOKUP(B618,$BI$2:$BJ$5,2,FALSE()))</f>
        <v>E</v>
      </c>
      <c r="U618" s="66" t="str">
        <f aca="false">IF(ISBLANK(Q618),"ES",Q618)</f>
        <v>SE</v>
      </c>
      <c r="V618" s="64" t="n">
        <f aca="false">IF(ISBLANK(K618),"2",VLOOKUP(K618,$BG$2:$BH$3,2,FALSE()))</f>
        <v>2</v>
      </c>
      <c r="W618" s="66" t="str">
        <f aca="false">IF(ISBLANK(R618),"Sin observaciones",R618)</f>
        <v>Sin observaciones</v>
      </c>
      <c r="X618" s="64" t="n">
        <f aca="false">IF(ISERROR(VLOOKUP(J618,$BG$2:$BH$3,2,FALSE())),"",VLOOKUP(J618,$BG$2:$BH$3,2,FALSE()))</f>
        <v>1</v>
      </c>
      <c r="Z618" s="67"/>
    </row>
    <row r="619" customFormat="false" ht="79.2" hidden="false" customHeight="false" outlineLevel="0" collapsed="false">
      <c r="A619" s="54" t="s">
        <v>1760</v>
      </c>
      <c r="B619" s="54" t="s">
        <v>1093</v>
      </c>
      <c r="C619" s="54" t="s">
        <v>1761</v>
      </c>
      <c r="D619" s="79" t="n">
        <v>0.06</v>
      </c>
      <c r="E619" s="56" t="n">
        <v>11000</v>
      </c>
      <c r="F619" s="57" t="n">
        <v>0</v>
      </c>
      <c r="G619" s="56" t="n">
        <v>11000</v>
      </c>
      <c r="H619" s="56" t="n">
        <v>0</v>
      </c>
      <c r="I619" s="58" t="n">
        <v>44397</v>
      </c>
      <c r="J619" s="54" t="s">
        <v>128</v>
      </c>
      <c r="K619" s="60" t="s">
        <v>129</v>
      </c>
      <c r="L619" s="60"/>
      <c r="M619" s="61"/>
      <c r="N619" s="61"/>
      <c r="O619" s="80" t="s">
        <v>1762</v>
      </c>
      <c r="P619" s="80" t="s">
        <v>1763</v>
      </c>
      <c r="Q619" s="62" t="s">
        <v>1764</v>
      </c>
      <c r="R619" s="63"/>
      <c r="S619" s="64" t="str">
        <f aca="false">IF(ISBLANK(A619),"",CONCATENATE($BC$5,"-",MID($BC$3,3,2),"-M_",A619))</f>
        <v>PTUR-21-M_52021000003605</v>
      </c>
      <c r="T619" s="65" t="str">
        <f aca="false">IF(ISBLANK(B619),"",VLOOKUP(B619,$BI$2:$BJ$5,2,FALSE()))</f>
        <v>E</v>
      </c>
      <c r="U619" s="66" t="str">
        <f aca="false">IF(ISBLANK(Q619),"ES",Q619)</f>
        <v>RU</v>
      </c>
      <c r="V619" s="64" t="n">
        <f aca="false">IF(ISBLANK(K619),"2",VLOOKUP(K619,$BG$2:$BH$3,2,FALSE()))</f>
        <v>2</v>
      </c>
      <c r="W619" s="66" t="str">
        <f aca="false">IF(ISBLANK(R619),"Sin observaciones",R619)</f>
        <v>Sin observaciones</v>
      </c>
      <c r="X619" s="64" t="n">
        <f aca="false">IF(ISERROR(VLOOKUP(J619,$BG$2:$BH$3,2,FALSE())),"",VLOOKUP(J619,$BG$2:$BH$3,2,FALSE()))</f>
        <v>1</v>
      </c>
      <c r="Z619" s="67"/>
    </row>
    <row r="620" customFormat="false" ht="17.4" hidden="false" customHeight="false" outlineLevel="0" collapsed="false">
      <c r="A620" s="54" t="s">
        <v>1765</v>
      </c>
      <c r="B620" s="54" t="s">
        <v>1093</v>
      </c>
      <c r="C620" s="54" t="s">
        <v>1766</v>
      </c>
      <c r="D620" s="79" t="n">
        <v>0.03</v>
      </c>
      <c r="E620" s="56" t="n">
        <v>3000</v>
      </c>
      <c r="F620" s="57" t="n">
        <v>0</v>
      </c>
      <c r="G620" s="56" t="n">
        <v>3000</v>
      </c>
      <c r="H620" s="56" t="n">
        <v>0</v>
      </c>
      <c r="I620" s="58" t="n">
        <v>44397</v>
      </c>
      <c r="J620" s="54" t="s">
        <v>128</v>
      </c>
      <c r="K620" s="60" t="s">
        <v>129</v>
      </c>
      <c r="L620" s="60"/>
      <c r="M620" s="61"/>
      <c r="N620" s="61"/>
      <c r="O620" s="80" t="s">
        <v>1767</v>
      </c>
      <c r="P620" s="80" t="s">
        <v>1768</v>
      </c>
      <c r="Q620" s="62" t="s">
        <v>132</v>
      </c>
      <c r="R620" s="63"/>
      <c r="S620" s="64" t="str">
        <f aca="false">IF(ISBLANK(A620),"",CONCATENATE($BC$5,"-",MID($BC$3,3,2),"-M_",A620))</f>
        <v>PTUR-21-M_52021000003244</v>
      </c>
      <c r="T620" s="65" t="str">
        <f aca="false">IF(ISBLANK(B620),"",VLOOKUP(B620,$BI$2:$BJ$5,2,FALSE()))</f>
        <v>E</v>
      </c>
      <c r="U620" s="66" t="str">
        <f aca="false">IF(ISBLANK(Q620),"ES",Q620)</f>
        <v>ES</v>
      </c>
      <c r="V620" s="64" t="n">
        <f aca="false">IF(ISBLANK(K620),"2",VLOOKUP(K620,$BG$2:$BH$3,2,FALSE()))</f>
        <v>2</v>
      </c>
      <c r="W620" s="66" t="str">
        <f aca="false">IF(ISBLANK(R620),"Sin observaciones",R620)</f>
        <v>Sin observaciones</v>
      </c>
      <c r="X620" s="64" t="n">
        <f aca="false">IF(ISERROR(VLOOKUP(J620,$BG$2:$BH$3,2,FALSE())),"",VLOOKUP(J620,$BG$2:$BH$3,2,FALSE()))</f>
        <v>1</v>
      </c>
      <c r="Z620" s="67"/>
    </row>
    <row r="621" customFormat="false" ht="52.8" hidden="false" customHeight="false" outlineLevel="0" collapsed="false">
      <c r="A621" s="54" t="s">
        <v>1769</v>
      </c>
      <c r="B621" s="54" t="s">
        <v>1093</v>
      </c>
      <c r="C621" s="54" t="s">
        <v>1770</v>
      </c>
      <c r="D621" s="79" t="n">
        <v>0.6</v>
      </c>
      <c r="E621" s="56" t="n">
        <v>14999</v>
      </c>
      <c r="F621" s="57" t="n">
        <v>0</v>
      </c>
      <c r="G621" s="56" t="n">
        <v>14999</v>
      </c>
      <c r="H621" s="56" t="n">
        <v>0</v>
      </c>
      <c r="I621" s="58" t="n">
        <v>44397</v>
      </c>
      <c r="J621" s="54" t="s">
        <v>128</v>
      </c>
      <c r="K621" s="60" t="s">
        <v>129</v>
      </c>
      <c r="L621" s="60"/>
      <c r="M621" s="61"/>
      <c r="N621" s="61"/>
      <c r="O621" s="80" t="s">
        <v>1771</v>
      </c>
      <c r="P621" s="80" t="s">
        <v>1772</v>
      </c>
      <c r="Q621" s="62" t="s">
        <v>132</v>
      </c>
      <c r="R621" s="63"/>
      <c r="S621" s="64" t="str">
        <f aca="false">IF(ISBLANK(A621),"",CONCATENATE($BC$5,"-",MID($BC$3,3,2),"-M_",A621))</f>
        <v>PTUR-21-M_52021000003526</v>
      </c>
      <c r="T621" s="65" t="str">
        <f aca="false">IF(ISBLANK(B621),"",VLOOKUP(B621,$BI$2:$BJ$5,2,FALSE()))</f>
        <v>E</v>
      </c>
      <c r="U621" s="66" t="str">
        <f aca="false">IF(ISBLANK(Q621),"ES",Q621)</f>
        <v>ES</v>
      </c>
      <c r="V621" s="64" t="n">
        <f aca="false">IF(ISBLANK(K621),"2",VLOOKUP(K621,$BG$2:$BH$3,2,FALSE()))</f>
        <v>2</v>
      </c>
      <c r="W621" s="66" t="str">
        <f aca="false">IF(ISBLANK(R621),"Sin observaciones",R621)</f>
        <v>Sin observaciones</v>
      </c>
      <c r="X621" s="64" t="n">
        <f aca="false">IF(ISERROR(VLOOKUP(J621,$BG$2:$BH$3,2,FALSE())),"",VLOOKUP(J621,$BG$2:$BH$3,2,FALSE()))</f>
        <v>1</v>
      </c>
      <c r="Z621" s="67"/>
    </row>
    <row r="622" customFormat="false" ht="52.8" hidden="false" customHeight="false" outlineLevel="0" collapsed="false">
      <c r="A622" s="54" t="s">
        <v>1773</v>
      </c>
      <c r="B622" s="54" t="s">
        <v>1093</v>
      </c>
      <c r="C622" s="54" t="s">
        <v>1774</v>
      </c>
      <c r="D622" s="79" t="n">
        <v>0.12</v>
      </c>
      <c r="E622" s="56" t="n">
        <v>11745</v>
      </c>
      <c r="F622" s="57" t="n">
        <v>0</v>
      </c>
      <c r="G622" s="56" t="n">
        <v>11745</v>
      </c>
      <c r="H622" s="56" t="n">
        <v>0</v>
      </c>
      <c r="I622" s="58" t="n">
        <v>44397</v>
      </c>
      <c r="J622" s="54" t="s">
        <v>128</v>
      </c>
      <c r="K622" s="60" t="s">
        <v>129</v>
      </c>
      <c r="L622" s="60"/>
      <c r="M622" s="61"/>
      <c r="N622" s="61"/>
      <c r="O622" s="80" t="s">
        <v>1775</v>
      </c>
      <c r="P622" s="80" t="s">
        <v>1776</v>
      </c>
      <c r="Q622" s="62" t="s">
        <v>132</v>
      </c>
      <c r="R622" s="63"/>
      <c r="S622" s="64" t="str">
        <f aca="false">IF(ISBLANK(A622),"",CONCATENATE($BC$5,"-",MID($BC$3,3,2),"-M_",A622))</f>
        <v>PTUR-21-M_52021000003135</v>
      </c>
      <c r="T622" s="65" t="str">
        <f aca="false">IF(ISBLANK(B622),"",VLOOKUP(B622,$BI$2:$BJ$5,2,FALSE()))</f>
        <v>E</v>
      </c>
      <c r="U622" s="66" t="str">
        <f aca="false">IF(ISBLANK(Q622),"ES",Q622)</f>
        <v>ES</v>
      </c>
      <c r="V622" s="64" t="n">
        <f aca="false">IF(ISBLANK(K622),"2",VLOOKUP(K622,$BG$2:$BH$3,2,FALSE()))</f>
        <v>2</v>
      </c>
      <c r="W622" s="66" t="str">
        <f aca="false">IF(ISBLANK(R622),"Sin observaciones",R622)</f>
        <v>Sin observaciones</v>
      </c>
      <c r="X622" s="64" t="n">
        <f aca="false">IF(ISERROR(VLOOKUP(J622,$BG$2:$BH$3,2,FALSE())),"",VLOOKUP(J622,$BG$2:$BH$3,2,FALSE()))</f>
        <v>1</v>
      </c>
      <c r="Z622" s="67"/>
    </row>
    <row r="623" customFormat="false" ht="264" hidden="false" customHeight="false" outlineLevel="0" collapsed="false">
      <c r="A623" s="54" t="s">
        <v>1777</v>
      </c>
      <c r="B623" s="54" t="s">
        <v>1093</v>
      </c>
      <c r="C623" s="54" t="s">
        <v>1778</v>
      </c>
      <c r="D623" s="79" t="n">
        <v>1</v>
      </c>
      <c r="E623" s="56" t="n">
        <v>510.55</v>
      </c>
      <c r="F623" s="57" t="n">
        <v>33.4</v>
      </c>
      <c r="G623" s="56" t="n">
        <v>510.55</v>
      </c>
      <c r="H623" s="56" t="n">
        <v>33.4</v>
      </c>
      <c r="I623" s="58" t="n">
        <v>44397</v>
      </c>
      <c r="J623" s="54" t="s">
        <v>128</v>
      </c>
      <c r="K623" s="60" t="s">
        <v>129</v>
      </c>
      <c r="L623" s="60"/>
      <c r="M623" s="61"/>
      <c r="N623" s="61"/>
      <c r="O623" s="80" t="s">
        <v>318</v>
      </c>
      <c r="P623" s="80" t="s">
        <v>319</v>
      </c>
      <c r="Q623" s="62" t="s">
        <v>132</v>
      </c>
      <c r="R623" s="63"/>
      <c r="S623" s="64" t="str">
        <f aca="false">IF(ISBLANK(A623),"",CONCATENATE($BC$5,"-",MID($BC$3,3,2),"-M_",A623))</f>
        <v>PTUR-21-M_52021000002620</v>
      </c>
      <c r="T623" s="65" t="str">
        <f aca="false">IF(ISBLANK(B623),"",VLOOKUP(B623,$BI$2:$BJ$5,2,FALSE()))</f>
        <v>E</v>
      </c>
      <c r="U623" s="66" t="str">
        <f aca="false">IF(ISBLANK(Q623),"ES",Q623)</f>
        <v>ES</v>
      </c>
      <c r="V623" s="64" t="n">
        <f aca="false">IF(ISBLANK(K623),"2",VLOOKUP(K623,$BG$2:$BH$3,2,FALSE()))</f>
        <v>2</v>
      </c>
      <c r="W623" s="66" t="str">
        <f aca="false">IF(ISBLANK(R623),"Sin observaciones",R623)</f>
        <v>Sin observaciones</v>
      </c>
      <c r="X623" s="64" t="n">
        <f aca="false">IF(ISERROR(VLOOKUP(J623,$BG$2:$BH$3,2,FALSE())),"",VLOOKUP(J623,$BG$2:$BH$3,2,FALSE()))</f>
        <v>1</v>
      </c>
      <c r="Z623" s="67"/>
    </row>
    <row r="624" customFormat="false" ht="264" hidden="false" customHeight="false" outlineLevel="0" collapsed="false">
      <c r="A624" s="54" t="s">
        <v>1779</v>
      </c>
      <c r="B624" s="54" t="s">
        <v>1093</v>
      </c>
      <c r="C624" s="54" t="s">
        <v>1780</v>
      </c>
      <c r="D624" s="79" t="n">
        <v>1</v>
      </c>
      <c r="E624" s="56" t="n">
        <v>564.38</v>
      </c>
      <c r="F624" s="57" t="n">
        <v>36.92</v>
      </c>
      <c r="G624" s="56" t="n">
        <v>564.38</v>
      </c>
      <c r="H624" s="56" t="n">
        <v>36.92</v>
      </c>
      <c r="I624" s="58" t="n">
        <v>44397</v>
      </c>
      <c r="J624" s="54" t="s">
        <v>128</v>
      </c>
      <c r="K624" s="60" t="s">
        <v>129</v>
      </c>
      <c r="L624" s="60"/>
      <c r="M624" s="61"/>
      <c r="N624" s="61"/>
      <c r="O624" s="80" t="s">
        <v>318</v>
      </c>
      <c r="P624" s="80" t="s">
        <v>319</v>
      </c>
      <c r="Q624" s="62" t="s">
        <v>132</v>
      </c>
      <c r="R624" s="63"/>
      <c r="S624" s="64" t="str">
        <f aca="false">IF(ISBLANK(A624),"",CONCATENATE($BC$5,"-",MID($BC$3,3,2),"-M_",A624))</f>
        <v>PTUR-21-M_52021000003395</v>
      </c>
      <c r="T624" s="65" t="str">
        <f aca="false">IF(ISBLANK(B624),"",VLOOKUP(B624,$BI$2:$BJ$5,2,FALSE()))</f>
        <v>E</v>
      </c>
      <c r="U624" s="66" t="str">
        <f aca="false">IF(ISBLANK(Q624),"ES",Q624)</f>
        <v>ES</v>
      </c>
      <c r="V624" s="64" t="n">
        <f aca="false">IF(ISBLANK(K624),"2",VLOOKUP(K624,$BG$2:$BH$3,2,FALSE()))</f>
        <v>2</v>
      </c>
      <c r="W624" s="66" t="str">
        <f aca="false">IF(ISBLANK(R624),"Sin observaciones",R624)</f>
        <v>Sin observaciones</v>
      </c>
      <c r="X624" s="64" t="n">
        <f aca="false">IF(ISERROR(VLOOKUP(J624,$BG$2:$BH$3,2,FALSE())),"",VLOOKUP(J624,$BG$2:$BH$3,2,FALSE()))</f>
        <v>1</v>
      </c>
      <c r="Z624" s="67"/>
    </row>
    <row r="625" customFormat="false" ht="264" hidden="false" customHeight="false" outlineLevel="0" collapsed="false">
      <c r="A625" s="54" t="s">
        <v>1781</v>
      </c>
      <c r="B625" s="54" t="s">
        <v>1093</v>
      </c>
      <c r="C625" s="54" t="s">
        <v>1782</v>
      </c>
      <c r="D625" s="79" t="n">
        <v>1</v>
      </c>
      <c r="E625" s="56" t="n">
        <v>149.33</v>
      </c>
      <c r="F625" s="57" t="n">
        <v>9.77</v>
      </c>
      <c r="G625" s="56" t="n">
        <v>149.33</v>
      </c>
      <c r="H625" s="56" t="n">
        <v>9.77</v>
      </c>
      <c r="I625" s="58" t="n">
        <v>44397</v>
      </c>
      <c r="J625" s="54" t="s">
        <v>128</v>
      </c>
      <c r="K625" s="60" t="s">
        <v>129</v>
      </c>
      <c r="L625" s="60"/>
      <c r="M625" s="61"/>
      <c r="N625" s="61"/>
      <c r="O625" s="80" t="s">
        <v>318</v>
      </c>
      <c r="P625" s="80" t="s">
        <v>319</v>
      </c>
      <c r="Q625" s="62" t="s">
        <v>132</v>
      </c>
      <c r="R625" s="63"/>
      <c r="S625" s="64" t="str">
        <f aca="false">IF(ISBLANK(A625),"",CONCATENATE($BC$5,"-",MID($BC$3,3,2),"-M_",A625))</f>
        <v>PTUR-21-M_52021000003453</v>
      </c>
      <c r="T625" s="65" t="str">
        <f aca="false">IF(ISBLANK(B625),"",VLOOKUP(B625,$BI$2:$BJ$5,2,FALSE()))</f>
        <v>E</v>
      </c>
      <c r="U625" s="66" t="str">
        <f aca="false">IF(ISBLANK(Q625),"ES",Q625)</f>
        <v>ES</v>
      </c>
      <c r="V625" s="64" t="n">
        <f aca="false">IF(ISBLANK(K625),"2",VLOOKUP(K625,$BG$2:$BH$3,2,FALSE()))</f>
        <v>2</v>
      </c>
      <c r="W625" s="66" t="str">
        <f aca="false">IF(ISBLANK(R625),"Sin observaciones",R625)</f>
        <v>Sin observaciones</v>
      </c>
      <c r="X625" s="64" t="n">
        <f aca="false">IF(ISERROR(VLOOKUP(J625,$BG$2:$BH$3,2,FALSE())),"",VLOOKUP(J625,$BG$2:$BH$3,2,FALSE()))</f>
        <v>1</v>
      </c>
      <c r="Z625" s="67"/>
    </row>
    <row r="626" customFormat="false" ht="39.6" hidden="false" customHeight="false" outlineLevel="0" collapsed="false">
      <c r="A626" s="54" t="s">
        <v>1783</v>
      </c>
      <c r="B626" s="54" t="s">
        <v>1093</v>
      </c>
      <c r="C626" s="54" t="s">
        <v>1784</v>
      </c>
      <c r="D626" s="79" t="n">
        <v>0.03</v>
      </c>
      <c r="E626" s="56" t="n">
        <v>524.98</v>
      </c>
      <c r="F626" s="57" t="n">
        <v>34.35</v>
      </c>
      <c r="G626" s="56" t="n">
        <v>524.98</v>
      </c>
      <c r="H626" s="56" t="n">
        <v>34.35</v>
      </c>
      <c r="I626" s="58" t="n">
        <v>44397</v>
      </c>
      <c r="J626" s="54" t="s">
        <v>128</v>
      </c>
      <c r="K626" s="60" t="s">
        <v>129</v>
      </c>
      <c r="L626" s="60"/>
      <c r="M626" s="61"/>
      <c r="N626" s="61"/>
      <c r="O626" s="80" t="s">
        <v>1023</v>
      </c>
      <c r="P626" s="80" t="s">
        <v>1024</v>
      </c>
      <c r="Q626" s="62" t="s">
        <v>132</v>
      </c>
      <c r="R626" s="63"/>
      <c r="S626" s="64" t="str">
        <f aca="false">IF(ISBLANK(A626),"",CONCATENATE($BC$5,"-",MID($BC$3,3,2),"-M_",A626))</f>
        <v>PTUR-21-M_52021000002982</v>
      </c>
      <c r="T626" s="65" t="str">
        <f aca="false">IF(ISBLANK(B626),"",VLOOKUP(B626,$BI$2:$BJ$5,2,FALSE()))</f>
        <v>E</v>
      </c>
      <c r="U626" s="66" t="str">
        <f aca="false">IF(ISBLANK(Q626),"ES",Q626)</f>
        <v>ES</v>
      </c>
      <c r="V626" s="64" t="n">
        <f aca="false">IF(ISBLANK(K626),"2",VLOOKUP(K626,$BG$2:$BH$3,2,FALSE()))</f>
        <v>2</v>
      </c>
      <c r="W626" s="66" t="str">
        <f aca="false">IF(ISBLANK(R626),"Sin observaciones",R626)</f>
        <v>Sin observaciones</v>
      </c>
      <c r="X626" s="64" t="n">
        <f aca="false">IF(ISERROR(VLOOKUP(J626,$BG$2:$BH$3,2,FALSE())),"",VLOOKUP(J626,$BG$2:$BH$3,2,FALSE()))</f>
        <v>1</v>
      </c>
      <c r="Z626" s="67"/>
    </row>
    <row r="627" customFormat="false" ht="39.6" hidden="false" customHeight="false" outlineLevel="0" collapsed="false">
      <c r="A627" s="54" t="s">
        <v>1785</v>
      </c>
      <c r="B627" s="54" t="s">
        <v>1093</v>
      </c>
      <c r="C627" s="54" t="s">
        <v>1786</v>
      </c>
      <c r="D627" s="79" t="n">
        <v>1</v>
      </c>
      <c r="E627" s="56" t="n">
        <v>2675</v>
      </c>
      <c r="F627" s="57" t="n">
        <v>175</v>
      </c>
      <c r="G627" s="56" t="n">
        <v>2675</v>
      </c>
      <c r="H627" s="56" t="n">
        <v>175</v>
      </c>
      <c r="I627" s="58" t="n">
        <v>44397</v>
      </c>
      <c r="J627" s="54" t="s">
        <v>128</v>
      </c>
      <c r="K627" s="60" t="s">
        <v>129</v>
      </c>
      <c r="L627" s="60"/>
      <c r="M627" s="61"/>
      <c r="N627" s="61"/>
      <c r="O627" s="80" t="s">
        <v>1787</v>
      </c>
      <c r="P627" s="80" t="s">
        <v>1788</v>
      </c>
      <c r="Q627" s="62" t="s">
        <v>132</v>
      </c>
      <c r="R627" s="63"/>
      <c r="S627" s="64" t="str">
        <f aca="false">IF(ISBLANK(A627),"",CONCATENATE($BC$5,"-",MID($BC$3,3,2),"-M_",A627))</f>
        <v>PTUR-21-M_52021000003030</v>
      </c>
      <c r="T627" s="65" t="str">
        <f aca="false">IF(ISBLANK(B627),"",VLOOKUP(B627,$BI$2:$BJ$5,2,FALSE()))</f>
        <v>E</v>
      </c>
      <c r="U627" s="66" t="str">
        <f aca="false">IF(ISBLANK(Q627),"ES",Q627)</f>
        <v>ES</v>
      </c>
      <c r="V627" s="64" t="n">
        <f aca="false">IF(ISBLANK(K627),"2",VLOOKUP(K627,$BG$2:$BH$3,2,FALSE()))</f>
        <v>2</v>
      </c>
      <c r="W627" s="66" t="str">
        <f aca="false">IF(ISBLANK(R627),"Sin observaciones",R627)</f>
        <v>Sin observaciones</v>
      </c>
      <c r="X627" s="64" t="n">
        <f aca="false">IF(ISERROR(VLOOKUP(J627,$BG$2:$BH$3,2,FALSE())),"",VLOOKUP(J627,$BG$2:$BH$3,2,FALSE()))</f>
        <v>1</v>
      </c>
      <c r="Z627" s="67"/>
    </row>
    <row r="628" customFormat="false" ht="39.6" hidden="false" customHeight="false" outlineLevel="0" collapsed="false">
      <c r="A628" s="54" t="s">
        <v>1789</v>
      </c>
      <c r="B628" s="54" t="s">
        <v>1093</v>
      </c>
      <c r="C628" s="54" t="s">
        <v>1790</v>
      </c>
      <c r="D628" s="79" t="n">
        <v>1</v>
      </c>
      <c r="E628" s="56" t="n">
        <v>8560</v>
      </c>
      <c r="F628" s="57" t="n">
        <v>560</v>
      </c>
      <c r="G628" s="56" t="n">
        <v>8560</v>
      </c>
      <c r="H628" s="56" t="n">
        <v>560</v>
      </c>
      <c r="I628" s="58" t="n">
        <v>44397</v>
      </c>
      <c r="J628" s="54" t="s">
        <v>128</v>
      </c>
      <c r="K628" s="60" t="s">
        <v>129</v>
      </c>
      <c r="L628" s="60"/>
      <c r="M628" s="61"/>
      <c r="N628" s="61"/>
      <c r="O628" s="80" t="s">
        <v>1787</v>
      </c>
      <c r="P628" s="80" t="s">
        <v>1788</v>
      </c>
      <c r="Q628" s="62" t="s">
        <v>132</v>
      </c>
      <c r="R628" s="63"/>
      <c r="S628" s="64" t="str">
        <f aca="false">IF(ISBLANK(A628),"",CONCATENATE($BC$5,"-",MID($BC$3,3,2),"-M_",A628))</f>
        <v>PTUR-21-M_52021000003034</v>
      </c>
      <c r="T628" s="65" t="str">
        <f aca="false">IF(ISBLANK(B628),"",VLOOKUP(B628,$BI$2:$BJ$5,2,FALSE()))</f>
        <v>E</v>
      </c>
      <c r="U628" s="66" t="str">
        <f aca="false">IF(ISBLANK(Q628),"ES",Q628)</f>
        <v>ES</v>
      </c>
      <c r="V628" s="64" t="n">
        <f aca="false">IF(ISBLANK(K628),"2",VLOOKUP(K628,$BG$2:$BH$3,2,FALSE()))</f>
        <v>2</v>
      </c>
      <c r="W628" s="66" t="str">
        <f aca="false">IF(ISBLANK(R628),"Sin observaciones",R628)</f>
        <v>Sin observaciones</v>
      </c>
      <c r="X628" s="64" t="n">
        <f aca="false">IF(ISERROR(VLOOKUP(J628,$BG$2:$BH$3,2,FALSE())),"",VLOOKUP(J628,$BG$2:$BH$3,2,FALSE()))</f>
        <v>1</v>
      </c>
      <c r="Z628" s="67"/>
    </row>
    <row r="629" customFormat="false" ht="26.4" hidden="false" customHeight="false" outlineLevel="0" collapsed="false">
      <c r="A629" s="54" t="s">
        <v>1791</v>
      </c>
      <c r="B629" s="54" t="s">
        <v>1093</v>
      </c>
      <c r="C629" s="54" t="s">
        <v>1792</v>
      </c>
      <c r="D629" s="79" t="n">
        <v>1</v>
      </c>
      <c r="E629" s="56" t="n">
        <v>560</v>
      </c>
      <c r="F629" s="57" t="n">
        <v>0</v>
      </c>
      <c r="G629" s="56" t="n">
        <v>560</v>
      </c>
      <c r="H629" s="56" t="n">
        <v>0</v>
      </c>
      <c r="I629" s="58" t="n">
        <v>44397</v>
      </c>
      <c r="J629" s="54" t="s">
        <v>128</v>
      </c>
      <c r="K629" s="60" t="s">
        <v>129</v>
      </c>
      <c r="L629" s="60"/>
      <c r="M629" s="61"/>
      <c r="N629" s="61"/>
      <c r="O629" s="80" t="s">
        <v>1027</v>
      </c>
      <c r="P629" s="80" t="s">
        <v>1028</v>
      </c>
      <c r="Q629" s="62" t="s">
        <v>132</v>
      </c>
      <c r="R629" s="63"/>
      <c r="S629" s="64" t="str">
        <f aca="false">IF(ISBLANK(A629),"",CONCATENATE($BC$5,"-",MID($BC$3,3,2),"-M_",A629))</f>
        <v>PTUR-21-M_52021000003242</v>
      </c>
      <c r="T629" s="65" t="str">
        <f aca="false">IF(ISBLANK(B629),"",VLOOKUP(B629,$BI$2:$BJ$5,2,FALSE()))</f>
        <v>E</v>
      </c>
      <c r="U629" s="66" t="str">
        <f aca="false">IF(ISBLANK(Q629),"ES",Q629)</f>
        <v>ES</v>
      </c>
      <c r="V629" s="64" t="n">
        <f aca="false">IF(ISBLANK(K629),"2",VLOOKUP(K629,$BG$2:$BH$3,2,FALSE()))</f>
        <v>2</v>
      </c>
      <c r="W629" s="66" t="str">
        <f aca="false">IF(ISBLANK(R629),"Sin observaciones",R629)</f>
        <v>Sin observaciones</v>
      </c>
      <c r="X629" s="64" t="n">
        <f aca="false">IF(ISERROR(VLOOKUP(J629,$BG$2:$BH$3,2,FALSE())),"",VLOOKUP(J629,$BG$2:$BH$3,2,FALSE()))</f>
        <v>1</v>
      </c>
      <c r="Z629" s="67"/>
    </row>
    <row r="630" customFormat="false" ht="79.2" hidden="false" customHeight="false" outlineLevel="0" collapsed="false">
      <c r="A630" s="54" t="s">
        <v>1793</v>
      </c>
      <c r="B630" s="54" t="s">
        <v>1093</v>
      </c>
      <c r="C630" s="54" t="s">
        <v>1794</v>
      </c>
      <c r="D630" s="79" t="n">
        <v>0.03</v>
      </c>
      <c r="E630" s="56" t="n">
        <v>5350</v>
      </c>
      <c r="F630" s="57" t="n">
        <v>350</v>
      </c>
      <c r="G630" s="56" t="n">
        <v>5350</v>
      </c>
      <c r="H630" s="56" t="n">
        <v>350</v>
      </c>
      <c r="I630" s="58" t="n">
        <v>44397</v>
      </c>
      <c r="J630" s="54" t="s">
        <v>128</v>
      </c>
      <c r="K630" s="60" t="s">
        <v>129</v>
      </c>
      <c r="L630" s="60"/>
      <c r="M630" s="61"/>
      <c r="N630" s="61"/>
      <c r="O630" s="80" t="s">
        <v>324</v>
      </c>
      <c r="P630" s="80" t="s">
        <v>325</v>
      </c>
      <c r="Q630" s="62" t="s">
        <v>132</v>
      </c>
      <c r="R630" s="63"/>
      <c r="S630" s="64" t="str">
        <f aca="false">IF(ISBLANK(A630),"",CONCATENATE($BC$5,"-",MID($BC$3,3,2),"-M_",A630))</f>
        <v>PTUR-21-M_52021000002919</v>
      </c>
      <c r="T630" s="65" t="str">
        <f aca="false">IF(ISBLANK(B630),"",VLOOKUP(B630,$BI$2:$BJ$5,2,FALSE()))</f>
        <v>E</v>
      </c>
      <c r="U630" s="66" t="str">
        <f aca="false">IF(ISBLANK(Q630),"ES",Q630)</f>
        <v>ES</v>
      </c>
      <c r="V630" s="64" t="n">
        <f aca="false">IF(ISBLANK(K630),"2",VLOOKUP(K630,$BG$2:$BH$3,2,FALSE()))</f>
        <v>2</v>
      </c>
      <c r="W630" s="66" t="str">
        <f aca="false">IF(ISBLANK(R630),"Sin observaciones",R630)</f>
        <v>Sin observaciones</v>
      </c>
      <c r="X630" s="64" t="n">
        <f aca="false">IF(ISERROR(VLOOKUP(J630,$BG$2:$BH$3,2,FALSE())),"",VLOOKUP(J630,$BG$2:$BH$3,2,FALSE()))</f>
        <v>1</v>
      </c>
      <c r="Z630" s="67"/>
    </row>
    <row r="631" customFormat="false" ht="66" hidden="false" customHeight="false" outlineLevel="0" collapsed="false">
      <c r="A631" s="54" t="s">
        <v>1795</v>
      </c>
      <c r="B631" s="54" t="s">
        <v>1093</v>
      </c>
      <c r="C631" s="54" t="s">
        <v>1796</v>
      </c>
      <c r="D631" s="79" t="n">
        <v>0.03</v>
      </c>
      <c r="E631" s="56" t="n">
        <v>3745</v>
      </c>
      <c r="F631" s="57" t="n">
        <v>245</v>
      </c>
      <c r="G631" s="56" t="n">
        <v>3745</v>
      </c>
      <c r="H631" s="56" t="n">
        <v>245</v>
      </c>
      <c r="I631" s="58" t="n">
        <v>44397</v>
      </c>
      <c r="J631" s="54" t="s">
        <v>128</v>
      </c>
      <c r="K631" s="60" t="s">
        <v>129</v>
      </c>
      <c r="L631" s="60"/>
      <c r="M631" s="61"/>
      <c r="N631" s="61"/>
      <c r="O631" s="80" t="s">
        <v>324</v>
      </c>
      <c r="P631" s="80" t="s">
        <v>325</v>
      </c>
      <c r="Q631" s="62" t="s">
        <v>132</v>
      </c>
      <c r="R631" s="63"/>
      <c r="S631" s="64" t="str">
        <f aca="false">IF(ISBLANK(A631),"",CONCATENATE($BC$5,"-",MID($BC$3,3,2),"-M_",A631))</f>
        <v>PTUR-21-M_52021000002923</v>
      </c>
      <c r="T631" s="65" t="str">
        <f aca="false">IF(ISBLANK(B631),"",VLOOKUP(B631,$BI$2:$BJ$5,2,FALSE()))</f>
        <v>E</v>
      </c>
      <c r="U631" s="66" t="str">
        <f aca="false">IF(ISBLANK(Q631),"ES",Q631)</f>
        <v>ES</v>
      </c>
      <c r="V631" s="64" t="n">
        <f aca="false">IF(ISBLANK(K631),"2",VLOOKUP(K631,$BG$2:$BH$3,2,FALSE()))</f>
        <v>2</v>
      </c>
      <c r="W631" s="66" t="str">
        <f aca="false">IF(ISBLANK(R631),"Sin observaciones",R631)</f>
        <v>Sin observaciones</v>
      </c>
      <c r="X631" s="64" t="n">
        <f aca="false">IF(ISERROR(VLOOKUP(J631,$BG$2:$BH$3,2,FALSE())),"",VLOOKUP(J631,$BG$2:$BH$3,2,FALSE()))</f>
        <v>1</v>
      </c>
      <c r="Z631" s="67"/>
    </row>
    <row r="632" customFormat="false" ht="39.6" hidden="false" customHeight="false" outlineLevel="0" collapsed="false">
      <c r="A632" s="54" t="s">
        <v>1797</v>
      </c>
      <c r="B632" s="54" t="s">
        <v>1093</v>
      </c>
      <c r="C632" s="54" t="s">
        <v>1798</v>
      </c>
      <c r="D632" s="79" t="n">
        <v>0.03</v>
      </c>
      <c r="E632" s="56" t="n">
        <v>5350</v>
      </c>
      <c r="F632" s="57" t="n">
        <v>350</v>
      </c>
      <c r="G632" s="56" t="n">
        <v>5350</v>
      </c>
      <c r="H632" s="56" t="n">
        <v>350</v>
      </c>
      <c r="I632" s="58" t="n">
        <v>44397</v>
      </c>
      <c r="J632" s="54" t="s">
        <v>128</v>
      </c>
      <c r="K632" s="60" t="s">
        <v>129</v>
      </c>
      <c r="L632" s="60"/>
      <c r="M632" s="61"/>
      <c r="N632" s="61"/>
      <c r="O632" s="80" t="s">
        <v>324</v>
      </c>
      <c r="P632" s="80" t="s">
        <v>325</v>
      </c>
      <c r="Q632" s="62" t="s">
        <v>132</v>
      </c>
      <c r="R632" s="63"/>
      <c r="S632" s="64" t="str">
        <f aca="false">IF(ISBLANK(A632),"",CONCATENATE($BC$5,"-",MID($BC$3,3,2),"-M_",A632))</f>
        <v>PTUR-21-M_52021000002924</v>
      </c>
      <c r="T632" s="65" t="str">
        <f aca="false">IF(ISBLANK(B632),"",VLOOKUP(B632,$BI$2:$BJ$5,2,FALSE()))</f>
        <v>E</v>
      </c>
      <c r="U632" s="66" t="str">
        <f aca="false">IF(ISBLANK(Q632),"ES",Q632)</f>
        <v>ES</v>
      </c>
      <c r="V632" s="64" t="n">
        <f aca="false">IF(ISBLANK(K632),"2",VLOOKUP(K632,$BG$2:$BH$3,2,FALSE()))</f>
        <v>2</v>
      </c>
      <c r="W632" s="66" t="str">
        <f aca="false">IF(ISBLANK(R632),"Sin observaciones",R632)</f>
        <v>Sin observaciones</v>
      </c>
      <c r="X632" s="64" t="n">
        <f aca="false">IF(ISERROR(VLOOKUP(J632,$BG$2:$BH$3,2,FALSE())),"",VLOOKUP(J632,$BG$2:$BH$3,2,FALSE()))</f>
        <v>1</v>
      </c>
      <c r="Z632" s="67"/>
    </row>
    <row r="633" customFormat="false" ht="158.4" hidden="false" customHeight="false" outlineLevel="0" collapsed="false">
      <c r="A633" s="54" t="s">
        <v>1799</v>
      </c>
      <c r="B633" s="54" t="s">
        <v>1093</v>
      </c>
      <c r="C633" s="54" t="s">
        <v>1800</v>
      </c>
      <c r="D633" s="79" t="n">
        <v>1</v>
      </c>
      <c r="E633" s="56" t="n">
        <v>540.75</v>
      </c>
      <c r="F633" s="57" t="n">
        <v>15.75</v>
      </c>
      <c r="G633" s="56" t="n">
        <v>540.75</v>
      </c>
      <c r="H633" s="56" t="n">
        <v>15.75</v>
      </c>
      <c r="I633" s="58" t="n">
        <v>44397</v>
      </c>
      <c r="J633" s="54" t="s">
        <v>128</v>
      </c>
      <c r="K633" s="60" t="s">
        <v>129</v>
      </c>
      <c r="L633" s="60"/>
      <c r="M633" s="61"/>
      <c r="N633" s="61"/>
      <c r="O633" s="80" t="s">
        <v>1801</v>
      </c>
      <c r="P633" s="80" t="s">
        <v>1802</v>
      </c>
      <c r="Q633" s="62" t="s">
        <v>132</v>
      </c>
      <c r="R633" s="63"/>
      <c r="S633" s="64" t="str">
        <f aca="false">IF(ISBLANK(A633),"",CONCATENATE($BC$5,"-",MID($BC$3,3,2),"-M_",A633))</f>
        <v>PTUR-21-M_52021000003413</v>
      </c>
      <c r="T633" s="65" t="str">
        <f aca="false">IF(ISBLANK(B633),"",VLOOKUP(B633,$BI$2:$BJ$5,2,FALSE()))</f>
        <v>E</v>
      </c>
      <c r="U633" s="66" t="str">
        <f aca="false">IF(ISBLANK(Q633),"ES",Q633)</f>
        <v>ES</v>
      </c>
      <c r="V633" s="64" t="n">
        <f aca="false">IF(ISBLANK(K633),"2",VLOOKUP(K633,$BG$2:$BH$3,2,FALSE()))</f>
        <v>2</v>
      </c>
      <c r="W633" s="66" t="str">
        <f aca="false">IF(ISBLANK(R633),"Sin observaciones",R633)</f>
        <v>Sin observaciones</v>
      </c>
      <c r="X633" s="64" t="n">
        <f aca="false">IF(ISERROR(VLOOKUP(J633,$BG$2:$BH$3,2,FALSE())),"",VLOOKUP(J633,$BG$2:$BH$3,2,FALSE()))</f>
        <v>1</v>
      </c>
      <c r="Z633" s="67"/>
    </row>
    <row r="634" customFormat="false" ht="26.4" hidden="false" customHeight="false" outlineLevel="0" collapsed="false">
      <c r="A634" s="54" t="s">
        <v>1803</v>
      </c>
      <c r="B634" s="54" t="s">
        <v>793</v>
      </c>
      <c r="C634" s="54" t="s">
        <v>1804</v>
      </c>
      <c r="D634" s="79" t="n">
        <v>1</v>
      </c>
      <c r="E634" s="56" t="n">
        <v>693.21</v>
      </c>
      <c r="F634" s="57" t="n">
        <v>0</v>
      </c>
      <c r="G634" s="56" t="n">
        <v>693.21</v>
      </c>
      <c r="H634" s="56" t="n">
        <v>0</v>
      </c>
      <c r="I634" s="58" t="n">
        <v>44397</v>
      </c>
      <c r="J634" s="54" t="s">
        <v>128</v>
      </c>
      <c r="K634" s="60" t="s">
        <v>129</v>
      </c>
      <c r="L634" s="60"/>
      <c r="M634" s="61"/>
      <c r="N634" s="61"/>
      <c r="O634" s="80" t="s">
        <v>1031</v>
      </c>
      <c r="P634" s="80" t="s">
        <v>1032</v>
      </c>
      <c r="Q634" s="62" t="s">
        <v>132</v>
      </c>
      <c r="R634" s="63"/>
      <c r="S634" s="64" t="str">
        <f aca="false">IF(ISBLANK(A634),"",CONCATENATE($BC$5,"-",MID($BC$3,3,2),"-M_",A634))</f>
        <v>PTUR-21-M_52021000003582</v>
      </c>
      <c r="T634" s="65" t="str">
        <f aca="false">IF(ISBLANK(B634),"",VLOOKUP(B634,$BI$2:$BJ$5,2,FALSE()))</f>
        <v>C</v>
      </c>
      <c r="U634" s="66" t="str">
        <f aca="false">IF(ISBLANK(Q634),"ES",Q634)</f>
        <v>ES</v>
      </c>
      <c r="V634" s="64" t="n">
        <f aca="false">IF(ISBLANK(K634),"2",VLOOKUP(K634,$BG$2:$BH$3,2,FALSE()))</f>
        <v>2</v>
      </c>
      <c r="W634" s="66" t="str">
        <f aca="false">IF(ISBLANK(R634),"Sin observaciones",R634)</f>
        <v>Sin observaciones</v>
      </c>
      <c r="X634" s="64" t="n">
        <f aca="false">IF(ISERROR(VLOOKUP(J634,$BG$2:$BH$3,2,FALSE())),"",VLOOKUP(J634,$BG$2:$BH$3,2,FALSE()))</f>
        <v>1</v>
      </c>
      <c r="Z634" s="67"/>
    </row>
    <row r="635" customFormat="false" ht="26.4" hidden="false" customHeight="false" outlineLevel="0" collapsed="false">
      <c r="A635" s="54" t="s">
        <v>1805</v>
      </c>
      <c r="B635" s="54" t="s">
        <v>793</v>
      </c>
      <c r="C635" s="54" t="s">
        <v>1806</v>
      </c>
      <c r="D635" s="79" t="n">
        <v>1</v>
      </c>
      <c r="E635" s="56" t="n">
        <v>107.63</v>
      </c>
      <c r="F635" s="57" t="n">
        <v>0</v>
      </c>
      <c r="G635" s="56" t="n">
        <v>107.63</v>
      </c>
      <c r="H635" s="56" t="n">
        <v>0</v>
      </c>
      <c r="I635" s="58" t="n">
        <v>44397</v>
      </c>
      <c r="J635" s="54" t="s">
        <v>128</v>
      </c>
      <c r="K635" s="60" t="s">
        <v>129</v>
      </c>
      <c r="L635" s="60"/>
      <c r="M635" s="61"/>
      <c r="N635" s="61"/>
      <c r="O635" s="80" t="s">
        <v>1031</v>
      </c>
      <c r="P635" s="80" t="s">
        <v>1032</v>
      </c>
      <c r="Q635" s="62" t="s">
        <v>132</v>
      </c>
      <c r="R635" s="63"/>
      <c r="S635" s="64" t="str">
        <f aca="false">IF(ISBLANK(A635),"",CONCATENATE($BC$5,"-",MID($BC$3,3,2),"-M_",A635))</f>
        <v>PTUR-21-M_52021000003583</v>
      </c>
      <c r="T635" s="65" t="str">
        <f aca="false">IF(ISBLANK(B635),"",VLOOKUP(B635,$BI$2:$BJ$5,2,FALSE()))</f>
        <v>C</v>
      </c>
      <c r="U635" s="66" t="str">
        <f aca="false">IF(ISBLANK(Q635),"ES",Q635)</f>
        <v>ES</v>
      </c>
      <c r="V635" s="64" t="n">
        <f aca="false">IF(ISBLANK(K635),"2",VLOOKUP(K635,$BG$2:$BH$3,2,FALSE()))</f>
        <v>2</v>
      </c>
      <c r="W635" s="66" t="str">
        <f aca="false">IF(ISBLANK(R635),"Sin observaciones",R635)</f>
        <v>Sin observaciones</v>
      </c>
      <c r="X635" s="64" t="n">
        <f aca="false">IF(ISERROR(VLOOKUP(J635,$BG$2:$BH$3,2,FALSE())),"",VLOOKUP(J635,$BG$2:$BH$3,2,FALSE()))</f>
        <v>1</v>
      </c>
      <c r="Z635" s="67"/>
    </row>
    <row r="636" customFormat="false" ht="39.6" hidden="false" customHeight="false" outlineLevel="0" collapsed="false">
      <c r="A636" s="54" t="s">
        <v>1807</v>
      </c>
      <c r="B636" s="54" t="s">
        <v>793</v>
      </c>
      <c r="C636" s="54" t="s">
        <v>1808</v>
      </c>
      <c r="D636" s="79" t="n">
        <v>1</v>
      </c>
      <c r="E636" s="56" t="n">
        <v>545.34</v>
      </c>
      <c r="F636" s="57" t="n">
        <v>0</v>
      </c>
      <c r="G636" s="56" t="n">
        <v>545.34</v>
      </c>
      <c r="H636" s="56" t="n">
        <v>0</v>
      </c>
      <c r="I636" s="58" t="n">
        <v>44397</v>
      </c>
      <c r="J636" s="54" t="s">
        <v>128</v>
      </c>
      <c r="K636" s="60" t="s">
        <v>129</v>
      </c>
      <c r="L636" s="60"/>
      <c r="M636" s="61"/>
      <c r="N636" s="61"/>
      <c r="O636" s="80" t="s">
        <v>1031</v>
      </c>
      <c r="P636" s="80" t="s">
        <v>1032</v>
      </c>
      <c r="Q636" s="62" t="s">
        <v>132</v>
      </c>
      <c r="R636" s="63"/>
      <c r="S636" s="64" t="str">
        <f aca="false">IF(ISBLANK(A636),"",CONCATENATE($BC$5,"-",MID($BC$3,3,2),"-M_",A636))</f>
        <v>PTUR-21-M_52021000003584</v>
      </c>
      <c r="T636" s="65" t="str">
        <f aca="false">IF(ISBLANK(B636),"",VLOOKUP(B636,$BI$2:$BJ$5,2,FALSE()))</f>
        <v>C</v>
      </c>
      <c r="U636" s="66" t="str">
        <f aca="false">IF(ISBLANK(Q636),"ES",Q636)</f>
        <v>ES</v>
      </c>
      <c r="V636" s="64" t="n">
        <f aca="false">IF(ISBLANK(K636),"2",VLOOKUP(K636,$BG$2:$BH$3,2,FALSE()))</f>
        <v>2</v>
      </c>
      <c r="W636" s="66" t="str">
        <f aca="false">IF(ISBLANK(R636),"Sin observaciones",R636)</f>
        <v>Sin observaciones</v>
      </c>
      <c r="X636" s="64" t="n">
        <f aca="false">IF(ISERROR(VLOOKUP(J636,$BG$2:$BH$3,2,FALSE())),"",VLOOKUP(J636,$BG$2:$BH$3,2,FALSE()))</f>
        <v>1</v>
      </c>
      <c r="Z636" s="67"/>
    </row>
    <row r="637" customFormat="false" ht="26.4" hidden="false" customHeight="false" outlineLevel="0" collapsed="false">
      <c r="A637" s="54" t="s">
        <v>1809</v>
      </c>
      <c r="B637" s="54" t="s">
        <v>793</v>
      </c>
      <c r="C637" s="54" t="s">
        <v>1810</v>
      </c>
      <c r="D637" s="79" t="n">
        <v>1</v>
      </c>
      <c r="E637" s="56" t="n">
        <v>228.96</v>
      </c>
      <c r="F637" s="57" t="n">
        <v>0</v>
      </c>
      <c r="G637" s="56" t="n">
        <v>228.96</v>
      </c>
      <c r="H637" s="56" t="n">
        <v>0</v>
      </c>
      <c r="I637" s="58" t="n">
        <v>44397</v>
      </c>
      <c r="J637" s="54" t="s">
        <v>128</v>
      </c>
      <c r="K637" s="60" t="s">
        <v>129</v>
      </c>
      <c r="L637" s="60"/>
      <c r="M637" s="61"/>
      <c r="N637" s="61"/>
      <c r="O637" s="80" t="s">
        <v>1031</v>
      </c>
      <c r="P637" s="80" t="s">
        <v>1032</v>
      </c>
      <c r="Q637" s="62" t="s">
        <v>132</v>
      </c>
      <c r="R637" s="63"/>
      <c r="S637" s="64" t="str">
        <f aca="false">IF(ISBLANK(A637),"",CONCATENATE($BC$5,"-",MID($BC$3,3,2),"-M_",A637))</f>
        <v>PTUR-21-M_52021000003585</v>
      </c>
      <c r="T637" s="65" t="str">
        <f aca="false">IF(ISBLANK(B637),"",VLOOKUP(B637,$BI$2:$BJ$5,2,FALSE()))</f>
        <v>C</v>
      </c>
      <c r="U637" s="66" t="str">
        <f aca="false">IF(ISBLANK(Q637),"ES",Q637)</f>
        <v>ES</v>
      </c>
      <c r="V637" s="64" t="n">
        <f aca="false">IF(ISBLANK(K637),"2",VLOOKUP(K637,$BG$2:$BH$3,2,FALSE()))</f>
        <v>2</v>
      </c>
      <c r="W637" s="66" t="str">
        <f aca="false">IF(ISBLANK(R637),"Sin observaciones",R637)</f>
        <v>Sin observaciones</v>
      </c>
      <c r="X637" s="64" t="n">
        <f aca="false">IF(ISERROR(VLOOKUP(J637,$BG$2:$BH$3,2,FALSE())),"",VLOOKUP(J637,$BG$2:$BH$3,2,FALSE()))</f>
        <v>1</v>
      </c>
      <c r="Z637" s="67"/>
    </row>
    <row r="638" customFormat="false" ht="26.4" hidden="false" customHeight="false" outlineLevel="0" collapsed="false">
      <c r="A638" s="54" t="s">
        <v>1811</v>
      </c>
      <c r="B638" s="54" t="s">
        <v>793</v>
      </c>
      <c r="C638" s="54" t="s">
        <v>1812</v>
      </c>
      <c r="D638" s="79" t="n">
        <v>1</v>
      </c>
      <c r="E638" s="56" t="n">
        <v>107.63</v>
      </c>
      <c r="F638" s="57" t="n">
        <v>0</v>
      </c>
      <c r="G638" s="56" t="n">
        <v>107.63</v>
      </c>
      <c r="H638" s="56" t="n">
        <v>0</v>
      </c>
      <c r="I638" s="58" t="n">
        <v>44397</v>
      </c>
      <c r="J638" s="54" t="s">
        <v>128</v>
      </c>
      <c r="K638" s="60" t="s">
        <v>129</v>
      </c>
      <c r="L638" s="60"/>
      <c r="M638" s="61"/>
      <c r="N638" s="61"/>
      <c r="O638" s="80" t="s">
        <v>1031</v>
      </c>
      <c r="P638" s="80" t="s">
        <v>1032</v>
      </c>
      <c r="Q638" s="62" t="s">
        <v>132</v>
      </c>
      <c r="R638" s="63"/>
      <c r="S638" s="64" t="str">
        <f aca="false">IF(ISBLANK(A638),"",CONCATENATE($BC$5,"-",MID($BC$3,3,2),"-M_",A638))</f>
        <v>PTUR-21-M_52021000003586</v>
      </c>
      <c r="T638" s="65" t="str">
        <f aca="false">IF(ISBLANK(B638),"",VLOOKUP(B638,$BI$2:$BJ$5,2,FALSE()))</f>
        <v>C</v>
      </c>
      <c r="U638" s="66" t="str">
        <f aca="false">IF(ISBLANK(Q638),"ES",Q638)</f>
        <v>ES</v>
      </c>
      <c r="V638" s="64" t="n">
        <f aca="false">IF(ISBLANK(K638),"2",VLOOKUP(K638,$BG$2:$BH$3,2,FALSE()))</f>
        <v>2</v>
      </c>
      <c r="W638" s="66" t="str">
        <f aca="false">IF(ISBLANK(R638),"Sin observaciones",R638)</f>
        <v>Sin observaciones</v>
      </c>
      <c r="X638" s="64" t="n">
        <f aca="false">IF(ISERROR(VLOOKUP(J638,$BG$2:$BH$3,2,FALSE())),"",VLOOKUP(J638,$BG$2:$BH$3,2,FALSE()))</f>
        <v>1</v>
      </c>
      <c r="Z638" s="67"/>
    </row>
    <row r="639" customFormat="false" ht="26.4" hidden="false" customHeight="false" outlineLevel="0" collapsed="false">
      <c r="A639" s="54" t="s">
        <v>1813</v>
      </c>
      <c r="B639" s="54" t="s">
        <v>793</v>
      </c>
      <c r="C639" s="54" t="s">
        <v>1036</v>
      </c>
      <c r="D639" s="79" t="n">
        <v>1</v>
      </c>
      <c r="E639" s="56" t="n">
        <v>740.28</v>
      </c>
      <c r="F639" s="57" t="n">
        <v>0</v>
      </c>
      <c r="G639" s="56" t="n">
        <v>740.28</v>
      </c>
      <c r="H639" s="56" t="n">
        <v>0</v>
      </c>
      <c r="I639" s="58" t="n">
        <v>44397</v>
      </c>
      <c r="J639" s="54" t="s">
        <v>128</v>
      </c>
      <c r="K639" s="60" t="s">
        <v>129</v>
      </c>
      <c r="L639" s="60"/>
      <c r="M639" s="61"/>
      <c r="N639" s="61"/>
      <c r="O639" s="80" t="s">
        <v>1031</v>
      </c>
      <c r="P639" s="80" t="s">
        <v>1032</v>
      </c>
      <c r="Q639" s="62" t="s">
        <v>132</v>
      </c>
      <c r="R639" s="63"/>
      <c r="S639" s="64" t="str">
        <f aca="false">IF(ISBLANK(A639),"",CONCATENATE($BC$5,"-",MID($BC$3,3,2),"-M_",A639))</f>
        <v>PTUR-21-M_52021000003587</v>
      </c>
      <c r="T639" s="65" t="str">
        <f aca="false">IF(ISBLANK(B639),"",VLOOKUP(B639,$BI$2:$BJ$5,2,FALSE()))</f>
        <v>C</v>
      </c>
      <c r="U639" s="66" t="str">
        <f aca="false">IF(ISBLANK(Q639),"ES",Q639)</f>
        <v>ES</v>
      </c>
      <c r="V639" s="64" t="n">
        <f aca="false">IF(ISBLANK(K639),"2",VLOOKUP(K639,$BG$2:$BH$3,2,FALSE()))</f>
        <v>2</v>
      </c>
      <c r="W639" s="66" t="str">
        <f aca="false">IF(ISBLANK(R639),"Sin observaciones",R639)</f>
        <v>Sin observaciones</v>
      </c>
      <c r="X639" s="64" t="n">
        <f aca="false">IF(ISERROR(VLOOKUP(J639,$BG$2:$BH$3,2,FALSE())),"",VLOOKUP(J639,$BG$2:$BH$3,2,FALSE()))</f>
        <v>1</v>
      </c>
      <c r="Z639" s="67"/>
    </row>
    <row r="640" customFormat="false" ht="26.4" hidden="false" customHeight="false" outlineLevel="0" collapsed="false">
      <c r="A640" s="54" t="s">
        <v>1814</v>
      </c>
      <c r="B640" s="54" t="s">
        <v>793</v>
      </c>
      <c r="C640" s="54" t="s">
        <v>1034</v>
      </c>
      <c r="D640" s="79" t="n">
        <v>1</v>
      </c>
      <c r="E640" s="56" t="n">
        <v>71.55</v>
      </c>
      <c r="F640" s="57" t="n">
        <v>0</v>
      </c>
      <c r="G640" s="56" t="n">
        <v>71.55</v>
      </c>
      <c r="H640" s="56" t="n">
        <v>0</v>
      </c>
      <c r="I640" s="58" t="n">
        <v>44397</v>
      </c>
      <c r="J640" s="54" t="s">
        <v>128</v>
      </c>
      <c r="K640" s="60" t="s">
        <v>129</v>
      </c>
      <c r="L640" s="60"/>
      <c r="M640" s="61"/>
      <c r="N640" s="61"/>
      <c r="O640" s="80" t="s">
        <v>1031</v>
      </c>
      <c r="P640" s="80" t="s">
        <v>1032</v>
      </c>
      <c r="Q640" s="62" t="s">
        <v>132</v>
      </c>
      <c r="R640" s="63"/>
      <c r="S640" s="64" t="str">
        <f aca="false">IF(ISBLANK(A640),"",CONCATENATE($BC$5,"-",MID($BC$3,3,2),"-M_",A640))</f>
        <v>PTUR-21-M_52021000003588</v>
      </c>
      <c r="T640" s="65" t="str">
        <f aca="false">IF(ISBLANK(B640),"",VLOOKUP(B640,$BI$2:$BJ$5,2,FALSE()))</f>
        <v>C</v>
      </c>
      <c r="U640" s="66" t="str">
        <f aca="false">IF(ISBLANK(Q640),"ES",Q640)</f>
        <v>ES</v>
      </c>
      <c r="V640" s="64" t="n">
        <f aca="false">IF(ISBLANK(K640),"2",VLOOKUP(K640,$BG$2:$BH$3,2,FALSE()))</f>
        <v>2</v>
      </c>
      <c r="W640" s="66" t="str">
        <f aca="false">IF(ISBLANK(R640),"Sin observaciones",R640)</f>
        <v>Sin observaciones</v>
      </c>
      <c r="X640" s="64" t="n">
        <f aca="false">IF(ISERROR(VLOOKUP(J640,$BG$2:$BH$3,2,FALSE())),"",VLOOKUP(J640,$BG$2:$BH$3,2,FALSE()))</f>
        <v>1</v>
      </c>
      <c r="Z640" s="67"/>
    </row>
    <row r="641" customFormat="false" ht="26.4" hidden="false" customHeight="false" outlineLevel="0" collapsed="false">
      <c r="A641" s="54" t="s">
        <v>1815</v>
      </c>
      <c r="B641" s="54" t="s">
        <v>793</v>
      </c>
      <c r="C641" s="54" t="s">
        <v>1036</v>
      </c>
      <c r="D641" s="79" t="n">
        <v>1</v>
      </c>
      <c r="E641" s="56" t="n">
        <v>318.14</v>
      </c>
      <c r="F641" s="57" t="n">
        <v>0</v>
      </c>
      <c r="G641" s="56" t="n">
        <v>318.14</v>
      </c>
      <c r="H641" s="56" t="n">
        <v>0</v>
      </c>
      <c r="I641" s="58" t="n">
        <v>44397</v>
      </c>
      <c r="J641" s="54" t="s">
        <v>128</v>
      </c>
      <c r="K641" s="60" t="s">
        <v>129</v>
      </c>
      <c r="L641" s="60"/>
      <c r="M641" s="61"/>
      <c r="N641" s="61"/>
      <c r="O641" s="80" t="s">
        <v>1031</v>
      </c>
      <c r="P641" s="80" t="s">
        <v>1032</v>
      </c>
      <c r="Q641" s="62" t="s">
        <v>132</v>
      </c>
      <c r="R641" s="63"/>
      <c r="S641" s="64" t="str">
        <f aca="false">IF(ISBLANK(A641),"",CONCATENATE($BC$5,"-",MID($BC$3,3,2),"-M_",A641))</f>
        <v>PTUR-21-M_52021000003589</v>
      </c>
      <c r="T641" s="65" t="str">
        <f aca="false">IF(ISBLANK(B641),"",VLOOKUP(B641,$BI$2:$BJ$5,2,FALSE()))</f>
        <v>C</v>
      </c>
      <c r="U641" s="66" t="str">
        <f aca="false">IF(ISBLANK(Q641),"ES",Q641)</f>
        <v>ES</v>
      </c>
      <c r="V641" s="64" t="n">
        <f aca="false">IF(ISBLANK(K641),"2",VLOOKUP(K641,$BG$2:$BH$3,2,FALSE()))</f>
        <v>2</v>
      </c>
      <c r="W641" s="66" t="str">
        <f aca="false">IF(ISBLANK(R641),"Sin observaciones",R641)</f>
        <v>Sin observaciones</v>
      </c>
      <c r="X641" s="64" t="n">
        <f aca="false">IF(ISERROR(VLOOKUP(J641,$BG$2:$BH$3,2,FALSE())),"",VLOOKUP(J641,$BG$2:$BH$3,2,FALSE()))</f>
        <v>1</v>
      </c>
      <c r="Z641" s="67"/>
    </row>
    <row r="642" customFormat="false" ht="26.4" hidden="false" customHeight="false" outlineLevel="0" collapsed="false">
      <c r="A642" s="54" t="s">
        <v>1816</v>
      </c>
      <c r="B642" s="54" t="s">
        <v>793</v>
      </c>
      <c r="C642" s="54" t="s">
        <v>1034</v>
      </c>
      <c r="D642" s="79" t="n">
        <v>1</v>
      </c>
      <c r="E642" s="56" t="n">
        <v>286.2</v>
      </c>
      <c r="F642" s="57" t="n">
        <v>0</v>
      </c>
      <c r="G642" s="56" t="n">
        <v>286.2</v>
      </c>
      <c r="H642" s="56" t="n">
        <v>0</v>
      </c>
      <c r="I642" s="58" t="n">
        <v>44397</v>
      </c>
      <c r="J642" s="54" t="s">
        <v>128</v>
      </c>
      <c r="K642" s="60" t="s">
        <v>129</v>
      </c>
      <c r="L642" s="60"/>
      <c r="M642" s="61"/>
      <c r="N642" s="61"/>
      <c r="O642" s="80" t="s">
        <v>1031</v>
      </c>
      <c r="P642" s="80" t="s">
        <v>1032</v>
      </c>
      <c r="Q642" s="62" t="s">
        <v>132</v>
      </c>
      <c r="R642" s="63"/>
      <c r="S642" s="64" t="str">
        <f aca="false">IF(ISBLANK(A642),"",CONCATENATE($BC$5,"-",MID($BC$3,3,2),"-M_",A642))</f>
        <v>PTUR-21-M_52021000003590</v>
      </c>
      <c r="T642" s="65" t="str">
        <f aca="false">IF(ISBLANK(B642),"",VLOOKUP(B642,$BI$2:$BJ$5,2,FALSE()))</f>
        <v>C</v>
      </c>
      <c r="U642" s="66" t="str">
        <f aca="false">IF(ISBLANK(Q642),"ES",Q642)</f>
        <v>ES</v>
      </c>
      <c r="V642" s="64" t="n">
        <f aca="false">IF(ISBLANK(K642),"2",VLOOKUP(K642,$BG$2:$BH$3,2,FALSE()))</f>
        <v>2</v>
      </c>
      <c r="W642" s="66" t="str">
        <f aca="false">IF(ISBLANK(R642),"Sin observaciones",R642)</f>
        <v>Sin observaciones</v>
      </c>
      <c r="X642" s="64" t="n">
        <f aca="false">IF(ISERROR(VLOOKUP(J642,$BG$2:$BH$3,2,FALSE())),"",VLOOKUP(J642,$BG$2:$BH$3,2,FALSE()))</f>
        <v>1</v>
      </c>
      <c r="Z642" s="67"/>
    </row>
    <row r="643" customFormat="false" ht="26.4" hidden="false" customHeight="false" outlineLevel="0" collapsed="false">
      <c r="A643" s="54" t="s">
        <v>1817</v>
      </c>
      <c r="B643" s="54" t="s">
        <v>793</v>
      </c>
      <c r="C643" s="54" t="s">
        <v>1030</v>
      </c>
      <c r="D643" s="79" t="n">
        <v>1</v>
      </c>
      <c r="E643" s="56" t="n">
        <v>107.63</v>
      </c>
      <c r="F643" s="57" t="n">
        <v>0</v>
      </c>
      <c r="G643" s="56" t="n">
        <v>107.63</v>
      </c>
      <c r="H643" s="56" t="n">
        <v>0</v>
      </c>
      <c r="I643" s="58" t="n">
        <v>44397</v>
      </c>
      <c r="J643" s="54" t="s">
        <v>128</v>
      </c>
      <c r="K643" s="60" t="s">
        <v>129</v>
      </c>
      <c r="L643" s="60"/>
      <c r="M643" s="61"/>
      <c r="N643" s="61"/>
      <c r="O643" s="80" t="s">
        <v>1031</v>
      </c>
      <c r="P643" s="80" t="s">
        <v>1032</v>
      </c>
      <c r="Q643" s="62" t="s">
        <v>132</v>
      </c>
      <c r="R643" s="63"/>
      <c r="S643" s="64" t="str">
        <f aca="false">IF(ISBLANK(A643),"",CONCATENATE($BC$5,"-",MID($BC$3,3,2),"-M_",A643))</f>
        <v>PTUR-21-M_52021000003591</v>
      </c>
      <c r="T643" s="65" t="str">
        <f aca="false">IF(ISBLANK(B643),"",VLOOKUP(B643,$BI$2:$BJ$5,2,FALSE()))</f>
        <v>C</v>
      </c>
      <c r="U643" s="66" t="str">
        <f aca="false">IF(ISBLANK(Q643),"ES",Q643)</f>
        <v>ES</v>
      </c>
      <c r="V643" s="64" t="n">
        <f aca="false">IF(ISBLANK(K643),"2",VLOOKUP(K643,$BG$2:$BH$3,2,FALSE()))</f>
        <v>2</v>
      </c>
      <c r="W643" s="66" t="str">
        <f aca="false">IF(ISBLANK(R643),"Sin observaciones",R643)</f>
        <v>Sin observaciones</v>
      </c>
      <c r="X643" s="64" t="n">
        <f aca="false">IF(ISERROR(VLOOKUP(J643,$BG$2:$BH$3,2,FALSE())),"",VLOOKUP(J643,$BG$2:$BH$3,2,FALSE()))</f>
        <v>1</v>
      </c>
      <c r="Z643" s="67"/>
    </row>
    <row r="644" customFormat="false" ht="26.4" hidden="false" customHeight="false" outlineLevel="0" collapsed="false">
      <c r="A644" s="54" t="s">
        <v>1818</v>
      </c>
      <c r="B644" s="54" t="s">
        <v>793</v>
      </c>
      <c r="C644" s="54" t="s">
        <v>1034</v>
      </c>
      <c r="D644" s="79" t="n">
        <v>1</v>
      </c>
      <c r="E644" s="56" t="n">
        <v>443.61</v>
      </c>
      <c r="F644" s="57" t="n">
        <v>0</v>
      </c>
      <c r="G644" s="56" t="n">
        <v>443.61</v>
      </c>
      <c r="H644" s="56" t="n">
        <v>0</v>
      </c>
      <c r="I644" s="58" t="n">
        <v>44397</v>
      </c>
      <c r="J644" s="54" t="s">
        <v>128</v>
      </c>
      <c r="K644" s="60" t="s">
        <v>129</v>
      </c>
      <c r="L644" s="60"/>
      <c r="M644" s="61"/>
      <c r="N644" s="61"/>
      <c r="O644" s="80" t="s">
        <v>1031</v>
      </c>
      <c r="P644" s="80" t="s">
        <v>1032</v>
      </c>
      <c r="Q644" s="62" t="s">
        <v>132</v>
      </c>
      <c r="R644" s="63"/>
      <c r="S644" s="64" t="str">
        <f aca="false">IF(ISBLANK(A644),"",CONCATENATE($BC$5,"-",MID($BC$3,3,2),"-M_",A644))</f>
        <v>PTUR-21-M_52021000003592</v>
      </c>
      <c r="T644" s="65" t="str">
        <f aca="false">IF(ISBLANK(B644),"",VLOOKUP(B644,$BI$2:$BJ$5,2,FALSE()))</f>
        <v>C</v>
      </c>
      <c r="U644" s="66" t="str">
        <f aca="false">IF(ISBLANK(Q644),"ES",Q644)</f>
        <v>ES</v>
      </c>
      <c r="V644" s="64" t="n">
        <f aca="false">IF(ISBLANK(K644),"2",VLOOKUP(K644,$BG$2:$BH$3,2,FALSE()))</f>
        <v>2</v>
      </c>
      <c r="W644" s="66" t="str">
        <f aca="false">IF(ISBLANK(R644),"Sin observaciones",R644)</f>
        <v>Sin observaciones</v>
      </c>
      <c r="X644" s="64" t="n">
        <f aca="false">IF(ISERROR(VLOOKUP(J644,$BG$2:$BH$3,2,FALSE())),"",VLOOKUP(J644,$BG$2:$BH$3,2,FALSE()))</f>
        <v>1</v>
      </c>
      <c r="Z644" s="67"/>
    </row>
    <row r="645" customFormat="false" ht="26.4" hidden="false" customHeight="false" outlineLevel="0" collapsed="false">
      <c r="A645" s="54" t="s">
        <v>1819</v>
      </c>
      <c r="B645" s="54" t="s">
        <v>1093</v>
      </c>
      <c r="C645" s="54" t="s">
        <v>1820</v>
      </c>
      <c r="D645" s="79" t="n">
        <v>0.21</v>
      </c>
      <c r="E645" s="56" t="n">
        <v>2782</v>
      </c>
      <c r="F645" s="57" t="n">
        <v>182</v>
      </c>
      <c r="G645" s="56" t="n">
        <v>2782</v>
      </c>
      <c r="H645" s="56" t="n">
        <v>182</v>
      </c>
      <c r="I645" s="58" t="n">
        <v>44397</v>
      </c>
      <c r="J645" s="54" t="s">
        <v>128</v>
      </c>
      <c r="K645" s="60" t="s">
        <v>129</v>
      </c>
      <c r="L645" s="60"/>
      <c r="M645" s="61"/>
      <c r="N645" s="61"/>
      <c r="O645" s="80" t="s">
        <v>328</v>
      </c>
      <c r="P645" s="80" t="s">
        <v>329</v>
      </c>
      <c r="Q645" s="62" t="s">
        <v>132</v>
      </c>
      <c r="R645" s="63"/>
      <c r="S645" s="64" t="str">
        <f aca="false">IF(ISBLANK(A645),"",CONCATENATE($BC$5,"-",MID($BC$3,3,2),"-M_",A645))</f>
        <v>PTUR-21-M_52021000002918</v>
      </c>
      <c r="T645" s="65" t="str">
        <f aca="false">IF(ISBLANK(B645),"",VLOOKUP(B645,$BI$2:$BJ$5,2,FALSE()))</f>
        <v>E</v>
      </c>
      <c r="U645" s="66" t="str">
        <f aca="false">IF(ISBLANK(Q645),"ES",Q645)</f>
        <v>ES</v>
      </c>
      <c r="V645" s="64" t="n">
        <f aca="false">IF(ISBLANK(K645),"2",VLOOKUP(K645,$BG$2:$BH$3,2,FALSE()))</f>
        <v>2</v>
      </c>
      <c r="W645" s="66" t="str">
        <f aca="false">IF(ISBLANK(R645),"Sin observaciones",R645)</f>
        <v>Sin observaciones</v>
      </c>
      <c r="X645" s="64" t="n">
        <f aca="false">IF(ISERROR(VLOOKUP(J645,$BG$2:$BH$3,2,FALSE())),"",VLOOKUP(J645,$BG$2:$BH$3,2,FALSE()))</f>
        <v>1</v>
      </c>
      <c r="Z645" s="67"/>
    </row>
    <row r="646" customFormat="false" ht="26.4" hidden="false" customHeight="false" outlineLevel="0" collapsed="false">
      <c r="A646" s="54" t="s">
        <v>1821</v>
      </c>
      <c r="B646" s="54" t="s">
        <v>1093</v>
      </c>
      <c r="C646" s="54" t="s">
        <v>1822</v>
      </c>
      <c r="D646" s="79" t="n">
        <v>0.03</v>
      </c>
      <c r="E646" s="56" t="n">
        <v>4815</v>
      </c>
      <c r="F646" s="57" t="n">
        <v>315</v>
      </c>
      <c r="G646" s="56" t="n">
        <v>4815</v>
      </c>
      <c r="H646" s="56" t="n">
        <v>315</v>
      </c>
      <c r="I646" s="58" t="n">
        <v>44397</v>
      </c>
      <c r="J646" s="54" t="s">
        <v>128</v>
      </c>
      <c r="K646" s="60" t="s">
        <v>129</v>
      </c>
      <c r="L646" s="60"/>
      <c r="M646" s="61"/>
      <c r="N646" s="61"/>
      <c r="O646" s="80" t="s">
        <v>328</v>
      </c>
      <c r="P646" s="80" t="s">
        <v>329</v>
      </c>
      <c r="Q646" s="62" t="s">
        <v>132</v>
      </c>
      <c r="R646" s="63"/>
      <c r="S646" s="64" t="str">
        <f aca="false">IF(ISBLANK(A646),"",CONCATENATE($BC$5,"-",MID($BC$3,3,2),"-M_",A646))</f>
        <v>PTUR-21-M_52021000002920</v>
      </c>
      <c r="T646" s="65" t="str">
        <f aca="false">IF(ISBLANK(B646),"",VLOOKUP(B646,$BI$2:$BJ$5,2,FALSE()))</f>
        <v>E</v>
      </c>
      <c r="U646" s="66" t="str">
        <f aca="false">IF(ISBLANK(Q646),"ES",Q646)</f>
        <v>ES</v>
      </c>
      <c r="V646" s="64" t="n">
        <f aca="false">IF(ISBLANK(K646),"2",VLOOKUP(K646,$BG$2:$BH$3,2,FALSE()))</f>
        <v>2</v>
      </c>
      <c r="W646" s="66" t="str">
        <f aca="false">IF(ISBLANK(R646),"Sin observaciones",R646)</f>
        <v>Sin observaciones</v>
      </c>
      <c r="X646" s="64" t="n">
        <f aca="false">IF(ISERROR(VLOOKUP(J646,$BG$2:$BH$3,2,FALSE())),"",VLOOKUP(J646,$BG$2:$BH$3,2,FALSE()))</f>
        <v>1</v>
      </c>
      <c r="Z646" s="67"/>
    </row>
    <row r="647" customFormat="false" ht="26.4" hidden="false" customHeight="false" outlineLevel="0" collapsed="false">
      <c r="A647" s="54" t="s">
        <v>1823</v>
      </c>
      <c r="B647" s="54" t="s">
        <v>1093</v>
      </c>
      <c r="C647" s="54" t="s">
        <v>1824</v>
      </c>
      <c r="D647" s="79" t="n">
        <v>0.21</v>
      </c>
      <c r="E647" s="56" t="n">
        <v>2675</v>
      </c>
      <c r="F647" s="57" t="n">
        <v>175</v>
      </c>
      <c r="G647" s="56" t="n">
        <v>2675</v>
      </c>
      <c r="H647" s="56" t="n">
        <v>175</v>
      </c>
      <c r="I647" s="58" t="n">
        <v>44397</v>
      </c>
      <c r="J647" s="54" t="s">
        <v>128</v>
      </c>
      <c r="K647" s="60" t="s">
        <v>129</v>
      </c>
      <c r="L647" s="60"/>
      <c r="M647" s="61"/>
      <c r="N647" s="61"/>
      <c r="O647" s="80" t="s">
        <v>328</v>
      </c>
      <c r="P647" s="80" t="s">
        <v>329</v>
      </c>
      <c r="Q647" s="62" t="s">
        <v>132</v>
      </c>
      <c r="R647" s="63"/>
      <c r="S647" s="64" t="str">
        <f aca="false">IF(ISBLANK(A647),"",CONCATENATE($BC$5,"-",MID($BC$3,3,2),"-M_",A647))</f>
        <v>PTUR-21-M_52021000002922</v>
      </c>
      <c r="T647" s="65" t="str">
        <f aca="false">IF(ISBLANK(B647),"",VLOOKUP(B647,$BI$2:$BJ$5,2,FALSE()))</f>
        <v>E</v>
      </c>
      <c r="U647" s="66" t="str">
        <f aca="false">IF(ISBLANK(Q647),"ES",Q647)</f>
        <v>ES</v>
      </c>
      <c r="V647" s="64" t="n">
        <f aca="false">IF(ISBLANK(K647),"2",VLOOKUP(K647,$BG$2:$BH$3,2,FALSE()))</f>
        <v>2</v>
      </c>
      <c r="W647" s="66" t="str">
        <f aca="false">IF(ISBLANK(R647),"Sin observaciones",R647)</f>
        <v>Sin observaciones</v>
      </c>
      <c r="X647" s="64" t="n">
        <f aca="false">IF(ISERROR(VLOOKUP(J647,$BG$2:$BH$3,2,FALSE())),"",VLOOKUP(J647,$BG$2:$BH$3,2,FALSE()))</f>
        <v>1</v>
      </c>
      <c r="Z647" s="67"/>
    </row>
    <row r="648" customFormat="false" ht="39.6" hidden="false" customHeight="false" outlineLevel="0" collapsed="false">
      <c r="A648" s="54" t="s">
        <v>1825</v>
      </c>
      <c r="B648" s="54" t="s">
        <v>1093</v>
      </c>
      <c r="C648" s="54" t="s">
        <v>1826</v>
      </c>
      <c r="D648" s="79" t="n">
        <v>0.21</v>
      </c>
      <c r="E648" s="56" t="n">
        <v>2675</v>
      </c>
      <c r="F648" s="57" t="n">
        <v>175</v>
      </c>
      <c r="G648" s="56" t="n">
        <v>2675</v>
      </c>
      <c r="H648" s="56" t="n">
        <v>175</v>
      </c>
      <c r="I648" s="58" t="n">
        <v>44397</v>
      </c>
      <c r="J648" s="54" t="s">
        <v>128</v>
      </c>
      <c r="K648" s="60" t="s">
        <v>129</v>
      </c>
      <c r="L648" s="60"/>
      <c r="M648" s="61"/>
      <c r="N648" s="61"/>
      <c r="O648" s="80" t="s">
        <v>328</v>
      </c>
      <c r="P648" s="80" t="s">
        <v>329</v>
      </c>
      <c r="Q648" s="62" t="s">
        <v>132</v>
      </c>
      <c r="R648" s="63"/>
      <c r="S648" s="64" t="str">
        <f aca="false">IF(ISBLANK(A648),"",CONCATENATE($BC$5,"-",MID($BC$3,3,2),"-M_",A648))</f>
        <v>PTUR-21-M_52021000002926</v>
      </c>
      <c r="T648" s="65" t="str">
        <f aca="false">IF(ISBLANK(B648),"",VLOOKUP(B648,$BI$2:$BJ$5,2,FALSE()))</f>
        <v>E</v>
      </c>
      <c r="U648" s="66" t="str">
        <f aca="false">IF(ISBLANK(Q648),"ES",Q648)</f>
        <v>ES</v>
      </c>
      <c r="V648" s="64" t="n">
        <f aca="false">IF(ISBLANK(K648),"2",VLOOKUP(K648,$BG$2:$BH$3,2,FALSE()))</f>
        <v>2</v>
      </c>
      <c r="W648" s="66" t="str">
        <f aca="false">IF(ISBLANK(R648),"Sin observaciones",R648)</f>
        <v>Sin observaciones</v>
      </c>
      <c r="X648" s="64" t="n">
        <f aca="false">IF(ISERROR(VLOOKUP(J648,$BG$2:$BH$3,2,FALSE())),"",VLOOKUP(J648,$BG$2:$BH$3,2,FALSE()))</f>
        <v>1</v>
      </c>
      <c r="Z648" s="67"/>
    </row>
    <row r="649" customFormat="false" ht="39.6" hidden="false" customHeight="false" outlineLevel="0" collapsed="false">
      <c r="A649" s="54" t="s">
        <v>1827</v>
      </c>
      <c r="B649" s="54" t="s">
        <v>1093</v>
      </c>
      <c r="C649" s="54" t="s">
        <v>1828</v>
      </c>
      <c r="D649" s="79" t="n">
        <v>0.03</v>
      </c>
      <c r="E649" s="56" t="n">
        <v>5350</v>
      </c>
      <c r="F649" s="57" t="n">
        <v>350</v>
      </c>
      <c r="G649" s="56" t="n">
        <v>5350</v>
      </c>
      <c r="H649" s="56" t="n">
        <v>350</v>
      </c>
      <c r="I649" s="58" t="n">
        <v>44397</v>
      </c>
      <c r="J649" s="54" t="s">
        <v>128</v>
      </c>
      <c r="K649" s="60" t="s">
        <v>129</v>
      </c>
      <c r="L649" s="60"/>
      <c r="M649" s="61"/>
      <c r="N649" s="61"/>
      <c r="O649" s="80" t="s">
        <v>1829</v>
      </c>
      <c r="P649" s="80" t="s">
        <v>1830</v>
      </c>
      <c r="Q649" s="62" t="s">
        <v>132</v>
      </c>
      <c r="R649" s="63"/>
      <c r="S649" s="64" t="str">
        <f aca="false">IF(ISBLANK(A649),"",CONCATENATE($BC$5,"-",MID($BC$3,3,2),"-M_",A649))</f>
        <v>PTUR-21-M_52021000002925</v>
      </c>
      <c r="T649" s="65" t="str">
        <f aca="false">IF(ISBLANK(B649),"",VLOOKUP(B649,$BI$2:$BJ$5,2,FALSE()))</f>
        <v>E</v>
      </c>
      <c r="U649" s="66" t="str">
        <f aca="false">IF(ISBLANK(Q649),"ES",Q649)</f>
        <v>ES</v>
      </c>
      <c r="V649" s="64" t="n">
        <f aca="false">IF(ISBLANK(K649),"2",VLOOKUP(K649,$BG$2:$BH$3,2,FALSE()))</f>
        <v>2</v>
      </c>
      <c r="W649" s="66" t="str">
        <f aca="false">IF(ISBLANK(R649),"Sin observaciones",R649)</f>
        <v>Sin observaciones</v>
      </c>
      <c r="X649" s="64" t="n">
        <f aca="false">IF(ISERROR(VLOOKUP(J649,$BG$2:$BH$3,2,FALSE())),"",VLOOKUP(J649,$BG$2:$BH$3,2,FALSE()))</f>
        <v>1</v>
      </c>
      <c r="Z649" s="67"/>
    </row>
    <row r="650" customFormat="false" ht="26.4" hidden="false" customHeight="false" outlineLevel="0" collapsed="false">
      <c r="A650" s="54" t="s">
        <v>1831</v>
      </c>
      <c r="B650" s="54" t="s">
        <v>793</v>
      </c>
      <c r="C650" s="54" t="s">
        <v>1832</v>
      </c>
      <c r="D650" s="79" t="n">
        <v>1</v>
      </c>
      <c r="E650" s="56" t="n">
        <v>32.53</v>
      </c>
      <c r="F650" s="57" t="n">
        <v>2.13</v>
      </c>
      <c r="G650" s="56" t="n">
        <v>32.53</v>
      </c>
      <c r="H650" s="56" t="n">
        <v>2.13</v>
      </c>
      <c r="I650" s="58" t="n">
        <v>44397</v>
      </c>
      <c r="J650" s="54" t="s">
        <v>128</v>
      </c>
      <c r="K650" s="60" t="s">
        <v>129</v>
      </c>
      <c r="L650" s="60"/>
      <c r="M650" s="61"/>
      <c r="N650" s="61"/>
      <c r="O650" s="80" t="s">
        <v>346</v>
      </c>
      <c r="P650" s="80" t="s">
        <v>347</v>
      </c>
      <c r="Q650" s="62" t="s">
        <v>132</v>
      </c>
      <c r="R650" s="63"/>
      <c r="S650" s="64" t="str">
        <f aca="false">IF(ISBLANK(A650),"",CONCATENATE($BC$5,"-",MID($BC$3,3,2),"-M_",A650))</f>
        <v>PTUR-21-M_52021000002504</v>
      </c>
      <c r="T650" s="65" t="str">
        <f aca="false">IF(ISBLANK(B650),"",VLOOKUP(B650,$BI$2:$BJ$5,2,FALSE()))</f>
        <v>C</v>
      </c>
      <c r="U650" s="66" t="str">
        <f aca="false">IF(ISBLANK(Q650),"ES",Q650)</f>
        <v>ES</v>
      </c>
      <c r="V650" s="64" t="n">
        <f aca="false">IF(ISBLANK(K650),"2",VLOOKUP(K650,$BG$2:$BH$3,2,FALSE()))</f>
        <v>2</v>
      </c>
      <c r="W650" s="66" t="str">
        <f aca="false">IF(ISBLANK(R650),"Sin observaciones",R650)</f>
        <v>Sin observaciones</v>
      </c>
      <c r="X650" s="64" t="n">
        <f aca="false">IF(ISERROR(VLOOKUP(J650,$BG$2:$BH$3,2,FALSE())),"",VLOOKUP(J650,$BG$2:$BH$3,2,FALSE()))</f>
        <v>1</v>
      </c>
      <c r="Z650" s="67"/>
    </row>
    <row r="651" customFormat="false" ht="26.4" hidden="false" customHeight="false" outlineLevel="0" collapsed="false">
      <c r="A651" s="54" t="s">
        <v>1833</v>
      </c>
      <c r="B651" s="54" t="s">
        <v>1093</v>
      </c>
      <c r="C651" s="54" t="s">
        <v>353</v>
      </c>
      <c r="D651" s="79" t="n">
        <v>1</v>
      </c>
      <c r="E651" s="56" t="n">
        <v>26.31</v>
      </c>
      <c r="F651" s="57" t="n">
        <v>1.72</v>
      </c>
      <c r="G651" s="56" t="n">
        <v>26.31</v>
      </c>
      <c r="H651" s="56" t="n">
        <v>1.72</v>
      </c>
      <c r="I651" s="58" t="n">
        <v>44397</v>
      </c>
      <c r="J651" s="54" t="s">
        <v>128</v>
      </c>
      <c r="K651" s="60" t="s">
        <v>129</v>
      </c>
      <c r="L651" s="60"/>
      <c r="M651" s="61"/>
      <c r="N651" s="61"/>
      <c r="O651" s="80" t="s">
        <v>346</v>
      </c>
      <c r="P651" s="80" t="s">
        <v>347</v>
      </c>
      <c r="Q651" s="62" t="s">
        <v>132</v>
      </c>
      <c r="R651" s="63"/>
      <c r="S651" s="64" t="str">
        <f aca="false">IF(ISBLANK(A651),"",CONCATENATE($BC$5,"-",MID($BC$3,3,2),"-M_",A651))</f>
        <v>PTUR-21-M_52021000003041</v>
      </c>
      <c r="T651" s="65" t="str">
        <f aca="false">IF(ISBLANK(B651),"",VLOOKUP(B651,$BI$2:$BJ$5,2,FALSE()))</f>
        <v>E</v>
      </c>
      <c r="U651" s="66" t="str">
        <f aca="false">IF(ISBLANK(Q651),"ES",Q651)</f>
        <v>ES</v>
      </c>
      <c r="V651" s="64" t="n">
        <f aca="false">IF(ISBLANK(K651),"2",VLOOKUP(K651,$BG$2:$BH$3,2,FALSE()))</f>
        <v>2</v>
      </c>
      <c r="W651" s="66" t="str">
        <f aca="false">IF(ISBLANK(R651),"Sin observaciones",R651)</f>
        <v>Sin observaciones</v>
      </c>
      <c r="X651" s="64" t="n">
        <f aca="false">IF(ISERROR(VLOOKUP(J651,$BG$2:$BH$3,2,FALSE())),"",VLOOKUP(J651,$BG$2:$BH$3,2,FALSE()))</f>
        <v>1</v>
      </c>
      <c r="Z651" s="67"/>
    </row>
    <row r="652" customFormat="false" ht="26.4" hidden="false" customHeight="false" outlineLevel="0" collapsed="false">
      <c r="A652" s="54" t="s">
        <v>1834</v>
      </c>
      <c r="B652" s="54" t="s">
        <v>1093</v>
      </c>
      <c r="C652" s="54" t="s">
        <v>355</v>
      </c>
      <c r="D652" s="79" t="n">
        <v>1</v>
      </c>
      <c r="E652" s="56" t="n">
        <v>2.96</v>
      </c>
      <c r="F652" s="57" t="n">
        <v>0.19</v>
      </c>
      <c r="G652" s="56" t="n">
        <v>2.96</v>
      </c>
      <c r="H652" s="56" t="n">
        <v>0.19</v>
      </c>
      <c r="I652" s="58" t="n">
        <v>44397</v>
      </c>
      <c r="J652" s="54" t="s">
        <v>128</v>
      </c>
      <c r="K652" s="60" t="s">
        <v>129</v>
      </c>
      <c r="L652" s="60"/>
      <c r="M652" s="61"/>
      <c r="N652" s="61"/>
      <c r="O652" s="80" t="s">
        <v>346</v>
      </c>
      <c r="P652" s="80" t="s">
        <v>347</v>
      </c>
      <c r="Q652" s="62" t="s">
        <v>132</v>
      </c>
      <c r="R652" s="63"/>
      <c r="S652" s="64" t="str">
        <f aca="false">IF(ISBLANK(A652),"",CONCATENATE($BC$5,"-",MID($BC$3,3,2),"-M_",A652))</f>
        <v>PTUR-21-M_52021000003369</v>
      </c>
      <c r="T652" s="65" t="str">
        <f aca="false">IF(ISBLANK(B652),"",VLOOKUP(B652,$BI$2:$BJ$5,2,FALSE()))</f>
        <v>E</v>
      </c>
      <c r="U652" s="66" t="str">
        <f aca="false">IF(ISBLANK(Q652),"ES",Q652)</f>
        <v>ES</v>
      </c>
      <c r="V652" s="64" t="n">
        <f aca="false">IF(ISBLANK(K652),"2",VLOOKUP(K652,$BG$2:$BH$3,2,FALSE()))</f>
        <v>2</v>
      </c>
      <c r="W652" s="66" t="str">
        <f aca="false">IF(ISBLANK(R652),"Sin observaciones",R652)</f>
        <v>Sin observaciones</v>
      </c>
      <c r="X652" s="64" t="n">
        <f aca="false">IF(ISERROR(VLOOKUP(J652,$BG$2:$BH$3,2,FALSE())),"",VLOOKUP(J652,$BG$2:$BH$3,2,FALSE()))</f>
        <v>1</v>
      </c>
      <c r="Z652" s="67"/>
    </row>
    <row r="653" customFormat="false" ht="26.4" hidden="false" customHeight="false" outlineLevel="0" collapsed="false">
      <c r="A653" s="54" t="s">
        <v>1835</v>
      </c>
      <c r="B653" s="54" t="s">
        <v>793</v>
      </c>
      <c r="C653" s="54" t="s">
        <v>1836</v>
      </c>
      <c r="D653" s="79" t="n">
        <v>1</v>
      </c>
      <c r="E653" s="56" t="n">
        <v>657.38</v>
      </c>
      <c r="F653" s="57" t="n">
        <v>0</v>
      </c>
      <c r="G653" s="56" t="n">
        <v>657.38</v>
      </c>
      <c r="H653" s="56" t="n">
        <v>0</v>
      </c>
      <c r="I653" s="58" t="n">
        <v>44397</v>
      </c>
      <c r="J653" s="54" t="s">
        <v>128</v>
      </c>
      <c r="K653" s="60" t="s">
        <v>129</v>
      </c>
      <c r="L653" s="60"/>
      <c r="M653" s="61"/>
      <c r="N653" s="61"/>
      <c r="O653" s="80" t="s">
        <v>346</v>
      </c>
      <c r="P653" s="80" t="s">
        <v>347</v>
      </c>
      <c r="Q653" s="62" t="s">
        <v>132</v>
      </c>
      <c r="R653" s="63"/>
      <c r="S653" s="64" t="str">
        <f aca="false">IF(ISBLANK(A653),"",CONCATENATE($BC$5,"-",MID($BC$3,3,2),"-M_",A653))</f>
        <v>PTUR-21-M_52021000003457</v>
      </c>
      <c r="T653" s="65" t="str">
        <f aca="false">IF(ISBLANK(B653),"",VLOOKUP(B653,$BI$2:$BJ$5,2,FALSE()))</f>
        <v>C</v>
      </c>
      <c r="U653" s="66" t="str">
        <f aca="false">IF(ISBLANK(Q653),"ES",Q653)</f>
        <v>ES</v>
      </c>
      <c r="V653" s="64" t="n">
        <f aca="false">IF(ISBLANK(K653),"2",VLOOKUP(K653,$BG$2:$BH$3,2,FALSE()))</f>
        <v>2</v>
      </c>
      <c r="W653" s="66" t="str">
        <f aca="false">IF(ISBLANK(R653),"Sin observaciones",R653)</f>
        <v>Sin observaciones</v>
      </c>
      <c r="X653" s="64" t="n">
        <f aca="false">IF(ISERROR(VLOOKUP(J653,$BG$2:$BH$3,2,FALSE())),"",VLOOKUP(J653,$BG$2:$BH$3,2,FALSE()))</f>
        <v>1</v>
      </c>
      <c r="Z653" s="67"/>
    </row>
    <row r="654" customFormat="false" ht="26.4" hidden="false" customHeight="false" outlineLevel="0" collapsed="false">
      <c r="A654" s="54" t="s">
        <v>1837</v>
      </c>
      <c r="B654" s="54" t="s">
        <v>793</v>
      </c>
      <c r="C654" s="54" t="s">
        <v>1838</v>
      </c>
      <c r="D654" s="79" t="n">
        <v>1</v>
      </c>
      <c r="E654" s="56" t="n">
        <v>643.42</v>
      </c>
      <c r="F654" s="57" t="n">
        <v>0</v>
      </c>
      <c r="G654" s="56" t="n">
        <v>643.42</v>
      </c>
      <c r="H654" s="56" t="n">
        <v>0</v>
      </c>
      <c r="I654" s="58" t="n">
        <v>44397</v>
      </c>
      <c r="J654" s="54" t="s">
        <v>128</v>
      </c>
      <c r="K654" s="60" t="s">
        <v>129</v>
      </c>
      <c r="L654" s="60"/>
      <c r="M654" s="61"/>
      <c r="N654" s="61"/>
      <c r="O654" s="80" t="s">
        <v>346</v>
      </c>
      <c r="P654" s="80" t="s">
        <v>347</v>
      </c>
      <c r="Q654" s="62" t="s">
        <v>132</v>
      </c>
      <c r="R654" s="63"/>
      <c r="S654" s="64" t="str">
        <f aca="false">IF(ISBLANK(A654),"",CONCATENATE($BC$5,"-",MID($BC$3,3,2),"-M_",A654))</f>
        <v>PTUR-21-M_52021000003458</v>
      </c>
      <c r="T654" s="65" t="str">
        <f aca="false">IF(ISBLANK(B654),"",VLOOKUP(B654,$BI$2:$BJ$5,2,FALSE()))</f>
        <v>C</v>
      </c>
      <c r="U654" s="66" t="str">
        <f aca="false">IF(ISBLANK(Q654),"ES",Q654)</f>
        <v>ES</v>
      </c>
      <c r="V654" s="64" t="n">
        <f aca="false">IF(ISBLANK(K654),"2",VLOOKUP(K654,$BG$2:$BH$3,2,FALSE()))</f>
        <v>2</v>
      </c>
      <c r="W654" s="66" t="str">
        <f aca="false">IF(ISBLANK(R654),"Sin observaciones",R654)</f>
        <v>Sin observaciones</v>
      </c>
      <c r="X654" s="64" t="n">
        <f aca="false">IF(ISERROR(VLOOKUP(J654,$BG$2:$BH$3,2,FALSE())),"",VLOOKUP(J654,$BG$2:$BH$3,2,FALSE()))</f>
        <v>1</v>
      </c>
      <c r="Z654" s="67"/>
    </row>
    <row r="655" customFormat="false" ht="26.4" hidden="false" customHeight="false" outlineLevel="0" collapsed="false">
      <c r="A655" s="54" t="s">
        <v>1839</v>
      </c>
      <c r="B655" s="54" t="s">
        <v>793</v>
      </c>
      <c r="C655" s="54" t="s">
        <v>1836</v>
      </c>
      <c r="D655" s="79" t="n">
        <v>1</v>
      </c>
      <c r="E655" s="56" t="n">
        <v>607.73</v>
      </c>
      <c r="F655" s="57" t="n">
        <v>0</v>
      </c>
      <c r="G655" s="56" t="n">
        <v>607.73</v>
      </c>
      <c r="H655" s="56" t="n">
        <v>0</v>
      </c>
      <c r="I655" s="58" t="n">
        <v>44397</v>
      </c>
      <c r="J655" s="54" t="s">
        <v>128</v>
      </c>
      <c r="K655" s="60" t="s">
        <v>129</v>
      </c>
      <c r="L655" s="60"/>
      <c r="M655" s="61"/>
      <c r="N655" s="61"/>
      <c r="O655" s="80" t="s">
        <v>346</v>
      </c>
      <c r="P655" s="80" t="s">
        <v>347</v>
      </c>
      <c r="Q655" s="62" t="s">
        <v>132</v>
      </c>
      <c r="R655" s="63"/>
      <c r="S655" s="64" t="str">
        <f aca="false">IF(ISBLANK(A655),"",CONCATENATE($BC$5,"-",MID($BC$3,3,2),"-M_",A655))</f>
        <v>PTUR-21-M_52021000003459</v>
      </c>
      <c r="T655" s="65" t="str">
        <f aca="false">IF(ISBLANK(B655),"",VLOOKUP(B655,$BI$2:$BJ$5,2,FALSE()))</f>
        <v>C</v>
      </c>
      <c r="U655" s="66" t="str">
        <f aca="false">IF(ISBLANK(Q655),"ES",Q655)</f>
        <v>ES</v>
      </c>
      <c r="V655" s="64" t="n">
        <f aca="false">IF(ISBLANK(K655),"2",VLOOKUP(K655,$BG$2:$BH$3,2,FALSE()))</f>
        <v>2</v>
      </c>
      <c r="W655" s="66" t="str">
        <f aca="false">IF(ISBLANK(R655),"Sin observaciones",R655)</f>
        <v>Sin observaciones</v>
      </c>
      <c r="X655" s="64" t="n">
        <f aca="false">IF(ISERROR(VLOOKUP(J655,$BG$2:$BH$3,2,FALSE())),"",VLOOKUP(J655,$BG$2:$BH$3,2,FALSE()))</f>
        <v>1</v>
      </c>
      <c r="Z655" s="67"/>
    </row>
    <row r="656" customFormat="false" ht="26.4" hidden="false" customHeight="false" outlineLevel="0" collapsed="false">
      <c r="A656" s="54" t="s">
        <v>1840</v>
      </c>
      <c r="B656" s="54" t="s">
        <v>793</v>
      </c>
      <c r="C656" s="54" t="s">
        <v>1078</v>
      </c>
      <c r="D656" s="79" t="n">
        <v>1</v>
      </c>
      <c r="E656" s="56" t="n">
        <v>316.23</v>
      </c>
      <c r="F656" s="57" t="n">
        <v>0</v>
      </c>
      <c r="G656" s="56" t="n">
        <v>316.23</v>
      </c>
      <c r="H656" s="56" t="n">
        <v>0</v>
      </c>
      <c r="I656" s="58" t="n">
        <v>44397</v>
      </c>
      <c r="J656" s="54" t="s">
        <v>128</v>
      </c>
      <c r="K656" s="60" t="s">
        <v>129</v>
      </c>
      <c r="L656" s="60"/>
      <c r="M656" s="61"/>
      <c r="N656" s="61"/>
      <c r="O656" s="80" t="s">
        <v>346</v>
      </c>
      <c r="P656" s="80" t="s">
        <v>347</v>
      </c>
      <c r="Q656" s="62" t="s">
        <v>132</v>
      </c>
      <c r="R656" s="63"/>
      <c r="S656" s="64" t="str">
        <f aca="false">IF(ISBLANK(A656),"",CONCATENATE($BC$5,"-",MID($BC$3,3,2),"-M_",A656))</f>
        <v>PTUR-21-M_52021000003460</v>
      </c>
      <c r="T656" s="65" t="str">
        <f aca="false">IF(ISBLANK(B656),"",VLOOKUP(B656,$BI$2:$BJ$5,2,FALSE()))</f>
        <v>C</v>
      </c>
      <c r="U656" s="66" t="str">
        <f aca="false">IF(ISBLANK(Q656),"ES",Q656)</f>
        <v>ES</v>
      </c>
      <c r="V656" s="64" t="n">
        <f aca="false">IF(ISBLANK(K656),"2",VLOOKUP(K656,$BG$2:$BH$3,2,FALSE()))</f>
        <v>2</v>
      </c>
      <c r="W656" s="66" t="str">
        <f aca="false">IF(ISBLANK(R656),"Sin observaciones",R656)</f>
        <v>Sin observaciones</v>
      </c>
      <c r="X656" s="64" t="n">
        <f aca="false">IF(ISERROR(VLOOKUP(J656,$BG$2:$BH$3,2,FALSE())),"",VLOOKUP(J656,$BG$2:$BH$3,2,FALSE()))</f>
        <v>1</v>
      </c>
      <c r="Z656" s="67"/>
    </row>
    <row r="657" customFormat="false" ht="92.4" hidden="false" customHeight="false" outlineLevel="0" collapsed="false">
      <c r="A657" s="54" t="s">
        <v>1841</v>
      </c>
      <c r="B657" s="54" t="s">
        <v>1093</v>
      </c>
      <c r="C657" s="54" t="s">
        <v>1842</v>
      </c>
      <c r="D657" s="79" t="n">
        <v>1</v>
      </c>
      <c r="E657" s="56" t="n">
        <v>368.02</v>
      </c>
      <c r="F657" s="57" t="n">
        <v>24.08</v>
      </c>
      <c r="G657" s="56" t="n">
        <v>368.02</v>
      </c>
      <c r="H657" s="56" t="n">
        <v>24.08</v>
      </c>
      <c r="I657" s="58" t="n">
        <v>44397</v>
      </c>
      <c r="J657" s="54" t="s">
        <v>128</v>
      </c>
      <c r="K657" s="60" t="s">
        <v>129</v>
      </c>
      <c r="L657" s="60"/>
      <c r="M657" s="61"/>
      <c r="N657" s="61"/>
      <c r="O657" s="80" t="s">
        <v>362</v>
      </c>
      <c r="P657" s="80" t="s">
        <v>363</v>
      </c>
      <c r="Q657" s="62" t="s">
        <v>132</v>
      </c>
      <c r="R657" s="63"/>
      <c r="S657" s="64" t="str">
        <f aca="false">IF(ISBLANK(A657),"",CONCATENATE($BC$5,"-",MID($BC$3,3,2),"-M_",A657))</f>
        <v>PTUR-21-M_52021000002479</v>
      </c>
      <c r="T657" s="65" t="str">
        <f aca="false">IF(ISBLANK(B657),"",VLOOKUP(B657,$BI$2:$BJ$5,2,FALSE()))</f>
        <v>E</v>
      </c>
      <c r="U657" s="66" t="str">
        <f aca="false">IF(ISBLANK(Q657),"ES",Q657)</f>
        <v>ES</v>
      </c>
      <c r="V657" s="64" t="n">
        <f aca="false">IF(ISBLANK(K657),"2",VLOOKUP(K657,$BG$2:$BH$3,2,FALSE()))</f>
        <v>2</v>
      </c>
      <c r="W657" s="66" t="str">
        <f aca="false">IF(ISBLANK(R657),"Sin observaciones",R657)</f>
        <v>Sin observaciones</v>
      </c>
      <c r="X657" s="64" t="n">
        <f aca="false">IF(ISERROR(VLOOKUP(J657,$BG$2:$BH$3,2,FALSE())),"",VLOOKUP(J657,$BG$2:$BH$3,2,FALSE()))</f>
        <v>1</v>
      </c>
      <c r="Z657" s="67"/>
    </row>
    <row r="658" customFormat="false" ht="92.4" hidden="false" customHeight="false" outlineLevel="0" collapsed="false">
      <c r="A658" s="54" t="s">
        <v>1843</v>
      </c>
      <c r="B658" s="54" t="s">
        <v>1093</v>
      </c>
      <c r="C658" s="54" t="s">
        <v>1844</v>
      </c>
      <c r="D658" s="79" t="n">
        <v>1</v>
      </c>
      <c r="E658" s="56" t="n">
        <v>368.02</v>
      </c>
      <c r="F658" s="57" t="n">
        <v>24.08</v>
      </c>
      <c r="G658" s="56" t="n">
        <v>368.02</v>
      </c>
      <c r="H658" s="56" t="n">
        <v>24.08</v>
      </c>
      <c r="I658" s="58" t="n">
        <v>44397</v>
      </c>
      <c r="J658" s="54" t="s">
        <v>128</v>
      </c>
      <c r="K658" s="60" t="s">
        <v>129</v>
      </c>
      <c r="L658" s="60"/>
      <c r="M658" s="61"/>
      <c r="N658" s="61"/>
      <c r="O658" s="80" t="s">
        <v>362</v>
      </c>
      <c r="P658" s="80" t="s">
        <v>363</v>
      </c>
      <c r="Q658" s="62" t="s">
        <v>132</v>
      </c>
      <c r="R658" s="63"/>
      <c r="S658" s="64" t="str">
        <f aca="false">IF(ISBLANK(A658),"",CONCATENATE($BC$5,"-",MID($BC$3,3,2),"-M_",A658))</f>
        <v>PTUR-21-M_52021000003005</v>
      </c>
      <c r="T658" s="65" t="str">
        <f aca="false">IF(ISBLANK(B658),"",VLOOKUP(B658,$BI$2:$BJ$5,2,FALSE()))</f>
        <v>E</v>
      </c>
      <c r="U658" s="66" t="str">
        <f aca="false">IF(ISBLANK(Q658),"ES",Q658)</f>
        <v>ES</v>
      </c>
      <c r="V658" s="64" t="n">
        <f aca="false">IF(ISBLANK(K658),"2",VLOOKUP(K658,$BG$2:$BH$3,2,FALSE()))</f>
        <v>2</v>
      </c>
      <c r="W658" s="66" t="str">
        <f aca="false">IF(ISBLANK(R658),"Sin observaciones",R658)</f>
        <v>Sin observaciones</v>
      </c>
      <c r="X658" s="64" t="n">
        <f aca="false">IF(ISERROR(VLOOKUP(J658,$BG$2:$BH$3,2,FALSE())),"",VLOOKUP(J658,$BG$2:$BH$3,2,FALSE()))</f>
        <v>1</v>
      </c>
      <c r="Z658" s="67"/>
    </row>
    <row r="659" customFormat="false" ht="92.4" hidden="false" customHeight="false" outlineLevel="0" collapsed="false">
      <c r="A659" s="54" t="s">
        <v>1845</v>
      </c>
      <c r="B659" s="54" t="s">
        <v>1093</v>
      </c>
      <c r="C659" s="54" t="s">
        <v>1846</v>
      </c>
      <c r="D659" s="79" t="n">
        <v>1</v>
      </c>
      <c r="E659" s="56" t="n">
        <v>368.02</v>
      </c>
      <c r="F659" s="57" t="n">
        <v>24.08</v>
      </c>
      <c r="G659" s="56" t="n">
        <v>368.02</v>
      </c>
      <c r="H659" s="56" t="n">
        <v>24.08</v>
      </c>
      <c r="I659" s="58" t="n">
        <v>44397</v>
      </c>
      <c r="J659" s="54" t="s">
        <v>128</v>
      </c>
      <c r="K659" s="60" t="s">
        <v>129</v>
      </c>
      <c r="L659" s="60"/>
      <c r="M659" s="61"/>
      <c r="N659" s="61"/>
      <c r="O659" s="80" t="s">
        <v>362</v>
      </c>
      <c r="P659" s="80" t="s">
        <v>363</v>
      </c>
      <c r="Q659" s="62" t="s">
        <v>132</v>
      </c>
      <c r="R659" s="63"/>
      <c r="S659" s="64" t="str">
        <f aca="false">IF(ISBLANK(A659),"",CONCATENATE($BC$5,"-",MID($BC$3,3,2),"-M_",A659))</f>
        <v>PTUR-21-M_52021000003365</v>
      </c>
      <c r="T659" s="65" t="str">
        <f aca="false">IF(ISBLANK(B659),"",VLOOKUP(B659,$BI$2:$BJ$5,2,FALSE()))</f>
        <v>E</v>
      </c>
      <c r="U659" s="66" t="str">
        <f aca="false">IF(ISBLANK(Q659),"ES",Q659)</f>
        <v>ES</v>
      </c>
      <c r="V659" s="64" t="n">
        <f aca="false">IF(ISBLANK(K659),"2",VLOOKUP(K659,$BG$2:$BH$3,2,FALSE()))</f>
        <v>2</v>
      </c>
      <c r="W659" s="66" t="str">
        <f aca="false">IF(ISBLANK(R659),"Sin observaciones",R659)</f>
        <v>Sin observaciones</v>
      </c>
      <c r="X659" s="64" t="n">
        <f aca="false">IF(ISERROR(VLOOKUP(J659,$BG$2:$BH$3,2,FALSE())),"",VLOOKUP(J659,$BG$2:$BH$3,2,FALSE()))</f>
        <v>1</v>
      </c>
      <c r="Z659" s="67"/>
    </row>
    <row r="660" customFormat="false" ht="26.4" hidden="false" customHeight="false" outlineLevel="0" collapsed="false">
      <c r="A660" s="54" t="s">
        <v>1847</v>
      </c>
      <c r="B660" s="54" t="s">
        <v>1093</v>
      </c>
      <c r="C660" s="54" t="s">
        <v>1848</v>
      </c>
      <c r="D660" s="79" t="n">
        <v>2</v>
      </c>
      <c r="E660" s="56" t="n">
        <v>5014</v>
      </c>
      <c r="F660" s="57" t="n">
        <v>0</v>
      </c>
      <c r="G660" s="56" t="n">
        <v>5014</v>
      </c>
      <c r="H660" s="56" t="n">
        <v>0</v>
      </c>
      <c r="I660" s="58" t="n">
        <v>44397</v>
      </c>
      <c r="J660" s="54" t="s">
        <v>128</v>
      </c>
      <c r="K660" s="60" t="s">
        <v>129</v>
      </c>
      <c r="L660" s="60"/>
      <c r="M660" s="61"/>
      <c r="N660" s="61"/>
      <c r="O660" s="80" t="s">
        <v>1849</v>
      </c>
      <c r="P660" s="80" t="s">
        <v>1850</v>
      </c>
      <c r="Q660" s="62" t="s">
        <v>132</v>
      </c>
      <c r="R660" s="63"/>
      <c r="S660" s="64" t="str">
        <f aca="false">IF(ISBLANK(A660),"",CONCATENATE($BC$5,"-",MID($BC$3,3,2),"-M_",A660))</f>
        <v>PTUR-21-M_52021000003218</v>
      </c>
      <c r="T660" s="65" t="str">
        <f aca="false">IF(ISBLANK(B660),"",VLOOKUP(B660,$BI$2:$BJ$5,2,FALSE()))</f>
        <v>E</v>
      </c>
      <c r="U660" s="66" t="str">
        <f aca="false">IF(ISBLANK(Q660),"ES",Q660)</f>
        <v>ES</v>
      </c>
      <c r="V660" s="64" t="n">
        <f aca="false">IF(ISBLANK(K660),"2",VLOOKUP(K660,$BG$2:$BH$3,2,FALSE()))</f>
        <v>2</v>
      </c>
      <c r="W660" s="66" t="str">
        <f aca="false">IF(ISBLANK(R660),"Sin observaciones",R660)</f>
        <v>Sin observaciones</v>
      </c>
      <c r="X660" s="64" t="n">
        <f aca="false">IF(ISERROR(VLOOKUP(J660,$BG$2:$BH$3,2,FALSE())),"",VLOOKUP(J660,$BG$2:$BH$3,2,FALSE()))</f>
        <v>1</v>
      </c>
      <c r="Z660" s="67"/>
    </row>
    <row r="661" customFormat="false" ht="66" hidden="false" customHeight="false" outlineLevel="0" collapsed="false">
      <c r="A661" s="54" t="s">
        <v>1851</v>
      </c>
      <c r="B661" s="54" t="s">
        <v>1093</v>
      </c>
      <c r="C661" s="54" t="s">
        <v>1852</v>
      </c>
      <c r="D661" s="79" t="n">
        <v>0.06</v>
      </c>
      <c r="E661" s="56" t="n">
        <v>173.02</v>
      </c>
      <c r="F661" s="57" t="n">
        <v>11.32</v>
      </c>
      <c r="G661" s="56" t="n">
        <v>173.02</v>
      </c>
      <c r="H661" s="56" t="n">
        <v>11.32</v>
      </c>
      <c r="I661" s="58" t="n">
        <v>44397</v>
      </c>
      <c r="J661" s="54" t="s">
        <v>128</v>
      </c>
      <c r="K661" s="60" t="s">
        <v>129</v>
      </c>
      <c r="L661" s="60"/>
      <c r="M661" s="61"/>
      <c r="N661" s="61"/>
      <c r="O661" s="80" t="s">
        <v>1115</v>
      </c>
      <c r="P661" s="80" t="s">
        <v>1116</v>
      </c>
      <c r="Q661" s="62" t="s">
        <v>132</v>
      </c>
      <c r="R661" s="63"/>
      <c r="S661" s="64" t="str">
        <f aca="false">IF(ISBLANK(A661),"",CONCATENATE($BC$5,"-",MID($BC$3,3,2),"-M_",A661))</f>
        <v>PTUR-21-M_52021000002461</v>
      </c>
      <c r="T661" s="65" t="str">
        <f aca="false">IF(ISBLANK(B661),"",VLOOKUP(B661,$BI$2:$BJ$5,2,FALSE()))</f>
        <v>E</v>
      </c>
      <c r="U661" s="66" t="str">
        <f aca="false">IF(ISBLANK(Q661),"ES",Q661)</f>
        <v>ES</v>
      </c>
      <c r="V661" s="64" t="n">
        <f aca="false">IF(ISBLANK(K661),"2",VLOOKUP(K661,$BG$2:$BH$3,2,FALSE()))</f>
        <v>2</v>
      </c>
      <c r="W661" s="66" t="str">
        <f aca="false">IF(ISBLANK(R661),"Sin observaciones",R661)</f>
        <v>Sin observaciones</v>
      </c>
      <c r="X661" s="64" t="n">
        <f aca="false">IF(ISERROR(VLOOKUP(J661,$BG$2:$BH$3,2,FALSE())),"",VLOOKUP(J661,$BG$2:$BH$3,2,FALSE()))</f>
        <v>1</v>
      </c>
      <c r="Z661" s="67"/>
    </row>
    <row r="662" customFormat="false" ht="26.4" hidden="false" customHeight="false" outlineLevel="0" collapsed="false">
      <c r="A662" s="54" t="s">
        <v>1853</v>
      </c>
      <c r="B662" s="54" t="s">
        <v>1093</v>
      </c>
      <c r="C662" s="54" t="s">
        <v>1854</v>
      </c>
      <c r="D662" s="79" t="n">
        <v>0.03</v>
      </c>
      <c r="E662" s="56" t="n">
        <v>238.58</v>
      </c>
      <c r="F662" s="57" t="n">
        <v>15.61</v>
      </c>
      <c r="G662" s="56" t="n">
        <v>238.58</v>
      </c>
      <c r="H662" s="56" t="n">
        <v>15.61</v>
      </c>
      <c r="I662" s="58" t="n">
        <v>44397</v>
      </c>
      <c r="J662" s="54" t="s">
        <v>128</v>
      </c>
      <c r="K662" s="60" t="s">
        <v>129</v>
      </c>
      <c r="L662" s="60"/>
      <c r="M662" s="61"/>
      <c r="N662" s="61"/>
      <c r="O662" s="80" t="s">
        <v>1115</v>
      </c>
      <c r="P662" s="80" t="s">
        <v>1116</v>
      </c>
      <c r="Q662" s="62" t="s">
        <v>132</v>
      </c>
      <c r="R662" s="63"/>
      <c r="S662" s="64" t="str">
        <f aca="false">IF(ISBLANK(A662),"",CONCATENATE($BC$5,"-",MID($BC$3,3,2),"-M_",A662))</f>
        <v>PTUR-21-M_52021000002621</v>
      </c>
      <c r="T662" s="65" t="str">
        <f aca="false">IF(ISBLANK(B662),"",VLOOKUP(B662,$BI$2:$BJ$5,2,FALSE()))</f>
        <v>E</v>
      </c>
      <c r="U662" s="66" t="str">
        <f aca="false">IF(ISBLANK(Q662),"ES",Q662)</f>
        <v>ES</v>
      </c>
      <c r="V662" s="64" t="n">
        <f aca="false">IF(ISBLANK(K662),"2",VLOOKUP(K662,$BG$2:$BH$3,2,FALSE()))</f>
        <v>2</v>
      </c>
      <c r="W662" s="66" t="str">
        <f aca="false">IF(ISBLANK(R662),"Sin observaciones",R662)</f>
        <v>Sin observaciones</v>
      </c>
      <c r="X662" s="64" t="n">
        <f aca="false">IF(ISERROR(VLOOKUP(J662,$BG$2:$BH$3,2,FALSE())),"",VLOOKUP(J662,$BG$2:$BH$3,2,FALSE()))</f>
        <v>1</v>
      </c>
      <c r="Z662" s="67"/>
    </row>
    <row r="663" customFormat="false" ht="79.2" hidden="false" customHeight="false" outlineLevel="0" collapsed="false">
      <c r="A663" s="54" t="s">
        <v>1855</v>
      </c>
      <c r="B663" s="54" t="s">
        <v>1093</v>
      </c>
      <c r="C663" s="54" t="s">
        <v>1856</v>
      </c>
      <c r="D663" s="79" t="n">
        <v>0.03</v>
      </c>
      <c r="E663" s="56" t="n">
        <v>151.53</v>
      </c>
      <c r="F663" s="57" t="n">
        <v>9.91</v>
      </c>
      <c r="G663" s="56" t="n">
        <v>151.53</v>
      </c>
      <c r="H663" s="56" t="n">
        <v>9.91</v>
      </c>
      <c r="I663" s="58" t="n">
        <v>44397</v>
      </c>
      <c r="J663" s="54" t="s">
        <v>128</v>
      </c>
      <c r="K663" s="60" t="s">
        <v>129</v>
      </c>
      <c r="L663" s="60"/>
      <c r="M663" s="61"/>
      <c r="N663" s="61"/>
      <c r="O663" s="80" t="s">
        <v>1115</v>
      </c>
      <c r="P663" s="80" t="s">
        <v>1116</v>
      </c>
      <c r="Q663" s="62" t="s">
        <v>132</v>
      </c>
      <c r="R663" s="63"/>
      <c r="S663" s="64" t="str">
        <f aca="false">IF(ISBLANK(A663),"",CONCATENATE($BC$5,"-",MID($BC$3,3,2),"-M_",A663))</f>
        <v>PTUR-21-M_52021000002745</v>
      </c>
      <c r="T663" s="65" t="str">
        <f aca="false">IF(ISBLANK(B663),"",VLOOKUP(B663,$BI$2:$BJ$5,2,FALSE()))</f>
        <v>E</v>
      </c>
      <c r="U663" s="66" t="str">
        <f aca="false">IF(ISBLANK(Q663),"ES",Q663)</f>
        <v>ES</v>
      </c>
      <c r="V663" s="64" t="n">
        <f aca="false">IF(ISBLANK(K663),"2",VLOOKUP(K663,$BG$2:$BH$3,2,FALSE()))</f>
        <v>2</v>
      </c>
      <c r="W663" s="66" t="str">
        <f aca="false">IF(ISBLANK(R663),"Sin observaciones",R663)</f>
        <v>Sin observaciones</v>
      </c>
      <c r="X663" s="64" t="n">
        <f aca="false">IF(ISERROR(VLOOKUP(J663,$BG$2:$BH$3,2,FALSE())),"",VLOOKUP(J663,$BG$2:$BH$3,2,FALSE()))</f>
        <v>1</v>
      </c>
      <c r="Z663" s="67"/>
    </row>
    <row r="664" customFormat="false" ht="105.6" hidden="false" customHeight="false" outlineLevel="0" collapsed="false">
      <c r="A664" s="54" t="s">
        <v>1857</v>
      </c>
      <c r="B664" s="54" t="s">
        <v>1093</v>
      </c>
      <c r="C664" s="54" t="s">
        <v>1858</v>
      </c>
      <c r="D664" s="79" t="n">
        <v>0.03</v>
      </c>
      <c r="E664" s="56" t="n">
        <v>86.51</v>
      </c>
      <c r="F664" s="57" t="n">
        <v>5.66</v>
      </c>
      <c r="G664" s="56" t="n">
        <v>86.51</v>
      </c>
      <c r="H664" s="56" t="n">
        <v>5.66</v>
      </c>
      <c r="I664" s="58" t="n">
        <v>44397</v>
      </c>
      <c r="J664" s="54" t="s">
        <v>128</v>
      </c>
      <c r="K664" s="60" t="s">
        <v>129</v>
      </c>
      <c r="L664" s="60"/>
      <c r="M664" s="61"/>
      <c r="N664" s="61"/>
      <c r="O664" s="80" t="s">
        <v>1115</v>
      </c>
      <c r="P664" s="80" t="s">
        <v>1116</v>
      </c>
      <c r="Q664" s="62" t="s">
        <v>132</v>
      </c>
      <c r="R664" s="63"/>
      <c r="S664" s="64" t="str">
        <f aca="false">IF(ISBLANK(A664),"",CONCATENATE($BC$5,"-",MID($BC$3,3,2),"-M_",A664))</f>
        <v>PTUR-21-M_52021000002951</v>
      </c>
      <c r="T664" s="65" t="str">
        <f aca="false">IF(ISBLANK(B664),"",VLOOKUP(B664,$BI$2:$BJ$5,2,FALSE()))</f>
        <v>E</v>
      </c>
      <c r="U664" s="66" t="str">
        <f aca="false">IF(ISBLANK(Q664),"ES",Q664)</f>
        <v>ES</v>
      </c>
      <c r="V664" s="64" t="n">
        <f aca="false">IF(ISBLANK(K664),"2",VLOOKUP(K664,$BG$2:$BH$3,2,FALSE()))</f>
        <v>2</v>
      </c>
      <c r="W664" s="66" t="str">
        <f aca="false">IF(ISBLANK(R664),"Sin observaciones",R664)</f>
        <v>Sin observaciones</v>
      </c>
      <c r="X664" s="64" t="n">
        <f aca="false">IF(ISERROR(VLOOKUP(J664,$BG$2:$BH$3,2,FALSE())),"",VLOOKUP(J664,$BG$2:$BH$3,2,FALSE()))</f>
        <v>1</v>
      </c>
      <c r="Z664" s="67"/>
    </row>
    <row r="665" customFormat="false" ht="105.6" hidden="false" customHeight="false" outlineLevel="0" collapsed="false">
      <c r="A665" s="54" t="s">
        <v>1859</v>
      </c>
      <c r="B665" s="54" t="s">
        <v>1093</v>
      </c>
      <c r="C665" s="54" t="s">
        <v>1860</v>
      </c>
      <c r="D665" s="79" t="n">
        <v>0.03</v>
      </c>
      <c r="E665" s="56" t="n">
        <v>86.51</v>
      </c>
      <c r="F665" s="57" t="n">
        <v>5.66</v>
      </c>
      <c r="G665" s="56" t="n">
        <v>86.51</v>
      </c>
      <c r="H665" s="56" t="n">
        <v>5.66</v>
      </c>
      <c r="I665" s="58" t="n">
        <v>44397</v>
      </c>
      <c r="J665" s="54" t="s">
        <v>128</v>
      </c>
      <c r="K665" s="60" t="s">
        <v>129</v>
      </c>
      <c r="L665" s="60"/>
      <c r="M665" s="61"/>
      <c r="N665" s="61"/>
      <c r="O665" s="80" t="s">
        <v>1115</v>
      </c>
      <c r="P665" s="80" t="s">
        <v>1116</v>
      </c>
      <c r="Q665" s="62" t="s">
        <v>132</v>
      </c>
      <c r="R665" s="63"/>
      <c r="S665" s="64" t="str">
        <f aca="false">IF(ISBLANK(A665),"",CONCATENATE($BC$5,"-",MID($BC$3,3,2),"-M_",A665))</f>
        <v>PTUR-21-M_52021000002952</v>
      </c>
      <c r="T665" s="65" t="str">
        <f aca="false">IF(ISBLANK(B665),"",VLOOKUP(B665,$BI$2:$BJ$5,2,FALSE()))</f>
        <v>E</v>
      </c>
      <c r="U665" s="66" t="str">
        <f aca="false">IF(ISBLANK(Q665),"ES",Q665)</f>
        <v>ES</v>
      </c>
      <c r="V665" s="64" t="n">
        <f aca="false">IF(ISBLANK(K665),"2",VLOOKUP(K665,$BG$2:$BH$3,2,FALSE()))</f>
        <v>2</v>
      </c>
      <c r="W665" s="66" t="str">
        <f aca="false">IF(ISBLANK(R665),"Sin observaciones",R665)</f>
        <v>Sin observaciones</v>
      </c>
      <c r="X665" s="64" t="n">
        <f aca="false">IF(ISERROR(VLOOKUP(J665,$BG$2:$BH$3,2,FALSE())),"",VLOOKUP(J665,$BG$2:$BH$3,2,FALSE()))</f>
        <v>1</v>
      </c>
      <c r="Z665" s="67"/>
    </row>
    <row r="666" customFormat="false" ht="118.8" hidden="false" customHeight="false" outlineLevel="0" collapsed="false">
      <c r="A666" s="54" t="s">
        <v>1861</v>
      </c>
      <c r="B666" s="54" t="s">
        <v>1093</v>
      </c>
      <c r="C666" s="54" t="s">
        <v>1862</v>
      </c>
      <c r="D666" s="79" t="n">
        <v>0.03</v>
      </c>
      <c r="E666" s="56" t="n">
        <v>86.51</v>
      </c>
      <c r="F666" s="57" t="n">
        <v>5.66</v>
      </c>
      <c r="G666" s="56" t="n">
        <v>86.51</v>
      </c>
      <c r="H666" s="56" t="n">
        <v>5.66</v>
      </c>
      <c r="I666" s="58" t="n">
        <v>44397</v>
      </c>
      <c r="J666" s="54" t="s">
        <v>128</v>
      </c>
      <c r="K666" s="60" t="s">
        <v>129</v>
      </c>
      <c r="L666" s="60"/>
      <c r="M666" s="61"/>
      <c r="N666" s="61"/>
      <c r="O666" s="80" t="s">
        <v>1115</v>
      </c>
      <c r="P666" s="80" t="s">
        <v>1116</v>
      </c>
      <c r="Q666" s="62" t="s">
        <v>132</v>
      </c>
      <c r="R666" s="63"/>
      <c r="S666" s="64" t="str">
        <f aca="false">IF(ISBLANK(A666),"",CONCATENATE($BC$5,"-",MID($BC$3,3,2),"-M_",A666))</f>
        <v>PTUR-21-M_52021000002953</v>
      </c>
      <c r="T666" s="65" t="str">
        <f aca="false">IF(ISBLANK(B666),"",VLOOKUP(B666,$BI$2:$BJ$5,2,FALSE()))</f>
        <v>E</v>
      </c>
      <c r="U666" s="66" t="str">
        <f aca="false">IF(ISBLANK(Q666),"ES",Q666)</f>
        <v>ES</v>
      </c>
      <c r="V666" s="64" t="n">
        <f aca="false">IF(ISBLANK(K666),"2",VLOOKUP(K666,$BG$2:$BH$3,2,FALSE()))</f>
        <v>2</v>
      </c>
      <c r="W666" s="66" t="str">
        <f aca="false">IF(ISBLANK(R666),"Sin observaciones",R666)</f>
        <v>Sin observaciones</v>
      </c>
      <c r="X666" s="64" t="n">
        <f aca="false">IF(ISERROR(VLOOKUP(J666,$BG$2:$BH$3,2,FALSE())),"",VLOOKUP(J666,$BG$2:$BH$3,2,FALSE()))</f>
        <v>1</v>
      </c>
      <c r="Z666" s="67"/>
    </row>
    <row r="667" customFormat="false" ht="66" hidden="false" customHeight="false" outlineLevel="0" collapsed="false">
      <c r="A667" s="54" t="s">
        <v>1863</v>
      </c>
      <c r="B667" s="54" t="s">
        <v>1093</v>
      </c>
      <c r="C667" s="54" t="s">
        <v>1864</v>
      </c>
      <c r="D667" s="79" t="n">
        <v>0.03</v>
      </c>
      <c r="E667" s="56" t="n">
        <v>71.99</v>
      </c>
      <c r="F667" s="57" t="n">
        <v>4.71</v>
      </c>
      <c r="G667" s="56" t="n">
        <v>71.99</v>
      </c>
      <c r="H667" s="56" t="n">
        <v>4.71</v>
      </c>
      <c r="I667" s="58" t="n">
        <v>44397</v>
      </c>
      <c r="J667" s="54" t="s">
        <v>128</v>
      </c>
      <c r="K667" s="60" t="s">
        <v>129</v>
      </c>
      <c r="L667" s="60"/>
      <c r="M667" s="61"/>
      <c r="N667" s="61"/>
      <c r="O667" s="80" t="s">
        <v>1115</v>
      </c>
      <c r="P667" s="80" t="s">
        <v>1116</v>
      </c>
      <c r="Q667" s="62" t="s">
        <v>132</v>
      </c>
      <c r="R667" s="63"/>
      <c r="S667" s="64" t="str">
        <f aca="false">IF(ISBLANK(A667),"",CONCATENATE($BC$5,"-",MID($BC$3,3,2),"-M_",A667))</f>
        <v>PTUR-21-M_52021000003006</v>
      </c>
      <c r="T667" s="65" t="str">
        <f aca="false">IF(ISBLANK(B667),"",VLOOKUP(B667,$BI$2:$BJ$5,2,FALSE()))</f>
        <v>E</v>
      </c>
      <c r="U667" s="66" t="str">
        <f aca="false">IF(ISBLANK(Q667),"ES",Q667)</f>
        <v>ES</v>
      </c>
      <c r="V667" s="64" t="n">
        <f aca="false">IF(ISBLANK(K667),"2",VLOOKUP(K667,$BG$2:$BH$3,2,FALSE()))</f>
        <v>2</v>
      </c>
      <c r="W667" s="66" t="str">
        <f aca="false">IF(ISBLANK(R667),"Sin observaciones",R667)</f>
        <v>Sin observaciones</v>
      </c>
      <c r="X667" s="64" t="n">
        <f aca="false">IF(ISERROR(VLOOKUP(J667,$BG$2:$BH$3,2,FALSE())),"",VLOOKUP(J667,$BG$2:$BH$3,2,FALSE()))</f>
        <v>1</v>
      </c>
      <c r="Z667" s="67"/>
    </row>
    <row r="668" customFormat="false" ht="52.8" hidden="false" customHeight="false" outlineLevel="0" collapsed="false">
      <c r="A668" s="54" t="s">
        <v>1865</v>
      </c>
      <c r="B668" s="54" t="s">
        <v>1093</v>
      </c>
      <c r="C668" s="54" t="s">
        <v>392</v>
      </c>
      <c r="D668" s="79" t="n">
        <v>1</v>
      </c>
      <c r="E668" s="56" t="n">
        <v>65.53</v>
      </c>
      <c r="F668" s="57" t="n">
        <v>4.29</v>
      </c>
      <c r="G668" s="56" t="n">
        <v>65.53</v>
      </c>
      <c r="H668" s="56" t="n">
        <v>4.29</v>
      </c>
      <c r="I668" s="58" t="n">
        <v>44397</v>
      </c>
      <c r="J668" s="54" t="s">
        <v>128</v>
      </c>
      <c r="K668" s="60" t="s">
        <v>129</v>
      </c>
      <c r="L668" s="60"/>
      <c r="M668" s="61"/>
      <c r="N668" s="61"/>
      <c r="O668" s="80" t="s">
        <v>389</v>
      </c>
      <c r="P668" s="80" t="s">
        <v>390</v>
      </c>
      <c r="Q668" s="62" t="s">
        <v>132</v>
      </c>
      <c r="R668" s="63"/>
      <c r="S668" s="64" t="str">
        <f aca="false">IF(ISBLANK(A668),"",CONCATENATE($BC$5,"-",MID($BC$3,3,2),"-M_",A668))</f>
        <v>PTUR-21-M_52021000002513</v>
      </c>
      <c r="T668" s="65" t="str">
        <f aca="false">IF(ISBLANK(B668),"",VLOOKUP(B668,$BI$2:$BJ$5,2,FALSE()))</f>
        <v>E</v>
      </c>
      <c r="U668" s="66" t="str">
        <f aca="false">IF(ISBLANK(Q668),"ES",Q668)</f>
        <v>ES</v>
      </c>
      <c r="V668" s="64" t="n">
        <f aca="false">IF(ISBLANK(K668),"2",VLOOKUP(K668,$BG$2:$BH$3,2,FALSE()))</f>
        <v>2</v>
      </c>
      <c r="W668" s="66" t="str">
        <f aca="false">IF(ISBLANK(R668),"Sin observaciones",R668)</f>
        <v>Sin observaciones</v>
      </c>
      <c r="X668" s="64" t="n">
        <f aca="false">IF(ISERROR(VLOOKUP(J668,$BG$2:$BH$3,2,FALSE())),"",VLOOKUP(J668,$BG$2:$BH$3,2,FALSE()))</f>
        <v>1</v>
      </c>
      <c r="Z668" s="67"/>
    </row>
    <row r="669" customFormat="false" ht="132" hidden="false" customHeight="false" outlineLevel="0" collapsed="false">
      <c r="A669" s="54" t="s">
        <v>1866</v>
      </c>
      <c r="B669" s="54" t="s">
        <v>1093</v>
      </c>
      <c r="C669" s="54" t="s">
        <v>399</v>
      </c>
      <c r="D669" s="79" t="n">
        <v>1</v>
      </c>
      <c r="E669" s="56" t="n">
        <v>190.82</v>
      </c>
      <c r="F669" s="57" t="n">
        <v>12.48</v>
      </c>
      <c r="G669" s="56" t="n">
        <v>190.82</v>
      </c>
      <c r="H669" s="56" t="n">
        <v>12.48</v>
      </c>
      <c r="I669" s="58" t="n">
        <v>44397</v>
      </c>
      <c r="J669" s="54" t="s">
        <v>128</v>
      </c>
      <c r="K669" s="60" t="s">
        <v>129</v>
      </c>
      <c r="L669" s="60"/>
      <c r="M669" s="61"/>
      <c r="N669" s="61"/>
      <c r="O669" s="80" t="s">
        <v>389</v>
      </c>
      <c r="P669" s="80" t="s">
        <v>390</v>
      </c>
      <c r="Q669" s="62" t="s">
        <v>132</v>
      </c>
      <c r="R669" s="63"/>
      <c r="S669" s="64" t="str">
        <f aca="false">IF(ISBLANK(A669),"",CONCATENATE($BC$5,"-",MID($BC$3,3,2),"-M_",A669))</f>
        <v>PTUR-21-M_52021000002744</v>
      </c>
      <c r="T669" s="65" t="str">
        <f aca="false">IF(ISBLANK(B669),"",VLOOKUP(B669,$BI$2:$BJ$5,2,FALSE()))</f>
        <v>E</v>
      </c>
      <c r="U669" s="66" t="str">
        <f aca="false">IF(ISBLANK(Q669),"ES",Q669)</f>
        <v>ES</v>
      </c>
      <c r="V669" s="64" t="n">
        <f aca="false">IF(ISBLANK(K669),"2",VLOOKUP(K669,$BG$2:$BH$3,2,FALSE()))</f>
        <v>2</v>
      </c>
      <c r="W669" s="66" t="str">
        <f aca="false">IF(ISBLANK(R669),"Sin observaciones",R669)</f>
        <v>Sin observaciones</v>
      </c>
      <c r="X669" s="64" t="n">
        <f aca="false">IF(ISERROR(VLOOKUP(J669,$BG$2:$BH$3,2,FALSE())),"",VLOOKUP(J669,$BG$2:$BH$3,2,FALSE()))</f>
        <v>1</v>
      </c>
      <c r="Z669" s="67"/>
    </row>
    <row r="670" customFormat="false" ht="52.8" hidden="false" customHeight="false" outlineLevel="0" collapsed="false">
      <c r="A670" s="54" t="s">
        <v>1867</v>
      </c>
      <c r="B670" s="54" t="s">
        <v>1093</v>
      </c>
      <c r="C670" s="54" t="s">
        <v>392</v>
      </c>
      <c r="D670" s="79" t="n">
        <v>1</v>
      </c>
      <c r="E670" s="56" t="n">
        <v>60.41</v>
      </c>
      <c r="F670" s="57" t="n">
        <v>3.95</v>
      </c>
      <c r="G670" s="56" t="n">
        <v>60.41</v>
      </c>
      <c r="H670" s="56" t="n">
        <v>3.95</v>
      </c>
      <c r="I670" s="58" t="n">
        <v>44397</v>
      </c>
      <c r="J670" s="54" t="s">
        <v>128</v>
      </c>
      <c r="K670" s="60" t="s">
        <v>129</v>
      </c>
      <c r="L670" s="60"/>
      <c r="M670" s="61"/>
      <c r="N670" s="61"/>
      <c r="O670" s="80" t="s">
        <v>389</v>
      </c>
      <c r="P670" s="80" t="s">
        <v>390</v>
      </c>
      <c r="Q670" s="62" t="s">
        <v>132</v>
      </c>
      <c r="R670" s="63"/>
      <c r="S670" s="64" t="str">
        <f aca="false">IF(ISBLANK(A670),"",CONCATENATE($BC$5,"-",MID($BC$3,3,2),"-M_",A670))</f>
        <v>PTUR-21-M_52021000003051</v>
      </c>
      <c r="T670" s="65" t="str">
        <f aca="false">IF(ISBLANK(B670),"",VLOOKUP(B670,$BI$2:$BJ$5,2,FALSE()))</f>
        <v>E</v>
      </c>
      <c r="U670" s="66" t="str">
        <f aca="false">IF(ISBLANK(Q670),"ES",Q670)</f>
        <v>ES</v>
      </c>
      <c r="V670" s="64" t="n">
        <f aca="false">IF(ISBLANK(K670),"2",VLOOKUP(K670,$BG$2:$BH$3,2,FALSE()))</f>
        <v>2</v>
      </c>
      <c r="W670" s="66" t="str">
        <f aca="false">IF(ISBLANK(R670),"Sin observaciones",R670)</f>
        <v>Sin observaciones</v>
      </c>
      <c r="X670" s="64" t="n">
        <f aca="false">IF(ISERROR(VLOOKUP(J670,$BG$2:$BH$3,2,FALSE())),"",VLOOKUP(J670,$BG$2:$BH$3,2,FALSE()))</f>
        <v>1</v>
      </c>
      <c r="Z670" s="67"/>
    </row>
    <row r="671" customFormat="false" ht="132" hidden="false" customHeight="false" outlineLevel="0" collapsed="false">
      <c r="A671" s="54" t="s">
        <v>1868</v>
      </c>
      <c r="B671" s="54" t="s">
        <v>1093</v>
      </c>
      <c r="C671" s="54" t="s">
        <v>399</v>
      </c>
      <c r="D671" s="79" t="n">
        <v>1</v>
      </c>
      <c r="E671" s="56" t="n">
        <v>190.82</v>
      </c>
      <c r="F671" s="57" t="n">
        <v>12.48</v>
      </c>
      <c r="G671" s="56" t="n">
        <v>190.82</v>
      </c>
      <c r="H671" s="56" t="n">
        <v>12.48</v>
      </c>
      <c r="I671" s="58" t="n">
        <v>44397</v>
      </c>
      <c r="J671" s="54" t="s">
        <v>128</v>
      </c>
      <c r="K671" s="60" t="s">
        <v>129</v>
      </c>
      <c r="L671" s="60"/>
      <c r="M671" s="61"/>
      <c r="N671" s="61"/>
      <c r="O671" s="80" t="s">
        <v>389</v>
      </c>
      <c r="P671" s="80" t="s">
        <v>390</v>
      </c>
      <c r="Q671" s="62" t="s">
        <v>132</v>
      </c>
      <c r="R671" s="63"/>
      <c r="S671" s="64" t="str">
        <f aca="false">IF(ISBLANK(A671),"",CONCATENATE($BC$5,"-",MID($BC$3,3,2),"-M_",A671))</f>
        <v>PTUR-21-M_52021000003278</v>
      </c>
      <c r="T671" s="65" t="str">
        <f aca="false">IF(ISBLANK(B671),"",VLOOKUP(B671,$BI$2:$BJ$5,2,FALSE()))</f>
        <v>E</v>
      </c>
      <c r="U671" s="66" t="str">
        <f aca="false">IF(ISBLANK(Q671),"ES",Q671)</f>
        <v>ES</v>
      </c>
      <c r="V671" s="64" t="n">
        <f aca="false">IF(ISBLANK(K671),"2",VLOOKUP(K671,$BG$2:$BH$3,2,FALSE()))</f>
        <v>2</v>
      </c>
      <c r="W671" s="66" t="str">
        <f aca="false">IF(ISBLANK(R671),"Sin observaciones",R671)</f>
        <v>Sin observaciones</v>
      </c>
      <c r="X671" s="64" t="n">
        <f aca="false">IF(ISERROR(VLOOKUP(J671,$BG$2:$BH$3,2,FALSE())),"",VLOOKUP(J671,$BG$2:$BH$3,2,FALSE()))</f>
        <v>1</v>
      </c>
      <c r="Z671" s="67"/>
    </row>
    <row r="672" customFormat="false" ht="26.4" hidden="false" customHeight="false" outlineLevel="0" collapsed="false">
      <c r="A672" s="54" t="s">
        <v>1869</v>
      </c>
      <c r="B672" s="54" t="s">
        <v>1093</v>
      </c>
      <c r="C672" s="54" t="s">
        <v>397</v>
      </c>
      <c r="D672" s="79" t="n">
        <v>1</v>
      </c>
      <c r="E672" s="56" t="n">
        <v>58.66</v>
      </c>
      <c r="F672" s="57" t="n">
        <v>3.84</v>
      </c>
      <c r="G672" s="56" t="n">
        <v>58.66</v>
      </c>
      <c r="H672" s="56" t="n">
        <v>3.84</v>
      </c>
      <c r="I672" s="58" t="n">
        <v>44397</v>
      </c>
      <c r="J672" s="54" t="s">
        <v>128</v>
      </c>
      <c r="K672" s="60" t="s">
        <v>129</v>
      </c>
      <c r="L672" s="60"/>
      <c r="M672" s="61"/>
      <c r="N672" s="61"/>
      <c r="O672" s="80" t="s">
        <v>389</v>
      </c>
      <c r="P672" s="80" t="s">
        <v>390</v>
      </c>
      <c r="Q672" s="62" t="s">
        <v>132</v>
      </c>
      <c r="R672" s="63"/>
      <c r="S672" s="64" t="str">
        <f aca="false">IF(ISBLANK(A672),"",CONCATENATE($BC$5,"-",MID($BC$3,3,2),"-M_",A672))</f>
        <v>PTUR-21-M_52021000003513</v>
      </c>
      <c r="T672" s="65" t="str">
        <f aca="false">IF(ISBLANK(B672),"",VLOOKUP(B672,$BI$2:$BJ$5,2,FALSE()))</f>
        <v>E</v>
      </c>
      <c r="U672" s="66" t="str">
        <f aca="false">IF(ISBLANK(Q672),"ES",Q672)</f>
        <v>ES</v>
      </c>
      <c r="V672" s="64" t="n">
        <f aca="false">IF(ISBLANK(K672),"2",VLOOKUP(K672,$BG$2:$BH$3,2,FALSE()))</f>
        <v>2</v>
      </c>
      <c r="W672" s="66" t="str">
        <f aca="false">IF(ISBLANK(R672),"Sin observaciones",R672)</f>
        <v>Sin observaciones</v>
      </c>
      <c r="X672" s="64" t="n">
        <f aca="false">IF(ISERROR(VLOOKUP(J672,$BG$2:$BH$3,2,FALSE())),"",VLOOKUP(J672,$BG$2:$BH$3,2,FALSE()))</f>
        <v>1</v>
      </c>
      <c r="Z672" s="67"/>
    </row>
    <row r="673" customFormat="false" ht="132" hidden="false" customHeight="false" outlineLevel="0" collapsed="false">
      <c r="A673" s="54" t="s">
        <v>1870</v>
      </c>
      <c r="B673" s="54" t="s">
        <v>1093</v>
      </c>
      <c r="C673" s="54" t="s">
        <v>399</v>
      </c>
      <c r="D673" s="79" t="n">
        <v>1</v>
      </c>
      <c r="E673" s="56" t="n">
        <v>190.82</v>
      </c>
      <c r="F673" s="57" t="n">
        <v>12.48</v>
      </c>
      <c r="G673" s="56" t="n">
        <v>190.82</v>
      </c>
      <c r="H673" s="56" t="n">
        <v>12.48</v>
      </c>
      <c r="I673" s="58" t="n">
        <v>44397</v>
      </c>
      <c r="J673" s="54" t="s">
        <v>128</v>
      </c>
      <c r="K673" s="60" t="s">
        <v>129</v>
      </c>
      <c r="L673" s="60"/>
      <c r="M673" s="61"/>
      <c r="N673" s="61"/>
      <c r="O673" s="80" t="s">
        <v>389</v>
      </c>
      <c r="P673" s="80" t="s">
        <v>390</v>
      </c>
      <c r="Q673" s="62" t="s">
        <v>132</v>
      </c>
      <c r="R673" s="63"/>
      <c r="S673" s="64" t="str">
        <f aca="false">IF(ISBLANK(A673),"",CONCATENATE($BC$5,"-",MID($BC$3,3,2),"-M_",A673))</f>
        <v>PTUR-21-M_52021000003599</v>
      </c>
      <c r="T673" s="65" t="str">
        <f aca="false">IF(ISBLANK(B673),"",VLOOKUP(B673,$BI$2:$BJ$5,2,FALSE()))</f>
        <v>E</v>
      </c>
      <c r="U673" s="66" t="str">
        <f aca="false">IF(ISBLANK(Q673),"ES",Q673)</f>
        <v>ES</v>
      </c>
      <c r="V673" s="64" t="n">
        <f aca="false">IF(ISBLANK(K673),"2",VLOOKUP(K673,$BG$2:$BH$3,2,FALSE()))</f>
        <v>2</v>
      </c>
      <c r="W673" s="66" t="str">
        <f aca="false">IF(ISBLANK(R673),"Sin observaciones",R673)</f>
        <v>Sin observaciones</v>
      </c>
      <c r="X673" s="64" t="n">
        <f aca="false">IF(ISERROR(VLOOKUP(J673,$BG$2:$BH$3,2,FALSE())),"",VLOOKUP(J673,$BG$2:$BH$3,2,FALSE()))</f>
        <v>1</v>
      </c>
      <c r="Z673" s="67"/>
    </row>
    <row r="674" customFormat="false" ht="118.8" hidden="false" customHeight="false" outlineLevel="0" collapsed="false">
      <c r="A674" s="54" t="s">
        <v>1871</v>
      </c>
      <c r="B674" s="54" t="s">
        <v>1093</v>
      </c>
      <c r="C674" s="54" t="s">
        <v>1872</v>
      </c>
      <c r="D674" s="79" t="n">
        <v>1</v>
      </c>
      <c r="E674" s="56" t="n">
        <v>2166.75</v>
      </c>
      <c r="F674" s="57" t="n">
        <v>141.75</v>
      </c>
      <c r="G674" s="56" t="n">
        <v>2166.75</v>
      </c>
      <c r="H674" s="56" t="n">
        <v>141.75</v>
      </c>
      <c r="I674" s="58" t="n">
        <v>44397</v>
      </c>
      <c r="J674" s="54" t="s">
        <v>128</v>
      </c>
      <c r="K674" s="60" t="s">
        <v>129</v>
      </c>
      <c r="L674" s="60"/>
      <c r="M674" s="61"/>
      <c r="N674" s="61"/>
      <c r="O674" s="80" t="s">
        <v>1138</v>
      </c>
      <c r="P674" s="80" t="s">
        <v>1139</v>
      </c>
      <c r="Q674" s="62" t="s">
        <v>132</v>
      </c>
      <c r="R674" s="63"/>
      <c r="S674" s="64" t="str">
        <f aca="false">IF(ISBLANK(A674),"",CONCATENATE($BC$5,"-",MID($BC$3,3,2),"-M_",A674))</f>
        <v>PTUR-21-M_52021000002502</v>
      </c>
      <c r="T674" s="65" t="str">
        <f aca="false">IF(ISBLANK(B674),"",VLOOKUP(B674,$BI$2:$BJ$5,2,FALSE()))</f>
        <v>E</v>
      </c>
      <c r="U674" s="66" t="str">
        <f aca="false">IF(ISBLANK(Q674),"ES",Q674)</f>
        <v>ES</v>
      </c>
      <c r="V674" s="64" t="n">
        <f aca="false">IF(ISBLANK(K674),"2",VLOOKUP(K674,$BG$2:$BH$3,2,FALSE()))</f>
        <v>2</v>
      </c>
      <c r="W674" s="66" t="str">
        <f aca="false">IF(ISBLANK(R674),"Sin observaciones",R674)</f>
        <v>Sin observaciones</v>
      </c>
      <c r="X674" s="64" t="n">
        <f aca="false">IF(ISERROR(VLOOKUP(J674,$BG$2:$BH$3,2,FALSE())),"",VLOOKUP(J674,$BG$2:$BH$3,2,FALSE()))</f>
        <v>1</v>
      </c>
      <c r="Z674" s="67"/>
    </row>
    <row r="675" customFormat="false" ht="118.8" hidden="false" customHeight="false" outlineLevel="0" collapsed="false">
      <c r="A675" s="54" t="s">
        <v>1873</v>
      </c>
      <c r="B675" s="54" t="s">
        <v>1093</v>
      </c>
      <c r="C675" s="54" t="s">
        <v>1874</v>
      </c>
      <c r="D675" s="79" t="n">
        <v>1</v>
      </c>
      <c r="E675" s="56" t="n">
        <v>2166.75</v>
      </c>
      <c r="F675" s="57" t="n">
        <v>141.75</v>
      </c>
      <c r="G675" s="56" t="n">
        <v>2166.75</v>
      </c>
      <c r="H675" s="56" t="n">
        <v>141.75</v>
      </c>
      <c r="I675" s="58" t="n">
        <v>44397</v>
      </c>
      <c r="J675" s="54" t="s">
        <v>128</v>
      </c>
      <c r="K675" s="60" t="s">
        <v>129</v>
      </c>
      <c r="L675" s="60"/>
      <c r="M675" s="61"/>
      <c r="N675" s="61"/>
      <c r="O675" s="80" t="s">
        <v>1138</v>
      </c>
      <c r="P675" s="80" t="s">
        <v>1139</v>
      </c>
      <c r="Q675" s="62" t="s">
        <v>132</v>
      </c>
      <c r="R675" s="63"/>
      <c r="S675" s="64" t="str">
        <f aca="false">IF(ISBLANK(A675),"",CONCATENATE($BC$5,"-",MID($BC$3,3,2),"-M_",A675))</f>
        <v>PTUR-21-M_52021000003050</v>
      </c>
      <c r="T675" s="65" t="str">
        <f aca="false">IF(ISBLANK(B675),"",VLOOKUP(B675,$BI$2:$BJ$5,2,FALSE()))</f>
        <v>E</v>
      </c>
      <c r="U675" s="66" t="str">
        <f aca="false">IF(ISBLANK(Q675),"ES",Q675)</f>
        <v>ES</v>
      </c>
      <c r="V675" s="64" t="n">
        <f aca="false">IF(ISBLANK(K675),"2",VLOOKUP(K675,$BG$2:$BH$3,2,FALSE()))</f>
        <v>2</v>
      </c>
      <c r="W675" s="66" t="str">
        <f aca="false">IF(ISBLANK(R675),"Sin observaciones",R675)</f>
        <v>Sin observaciones</v>
      </c>
      <c r="X675" s="64" t="n">
        <f aca="false">IF(ISERROR(VLOOKUP(J675,$BG$2:$BH$3,2,FALSE())),"",VLOOKUP(J675,$BG$2:$BH$3,2,FALSE()))</f>
        <v>1</v>
      </c>
      <c r="Z675" s="67"/>
    </row>
    <row r="676" customFormat="false" ht="118.8" hidden="false" customHeight="false" outlineLevel="0" collapsed="false">
      <c r="A676" s="54" t="s">
        <v>1875</v>
      </c>
      <c r="B676" s="54" t="s">
        <v>1093</v>
      </c>
      <c r="C676" s="54" t="s">
        <v>1876</v>
      </c>
      <c r="D676" s="79" t="n">
        <v>1</v>
      </c>
      <c r="E676" s="56" t="n">
        <v>2166.75</v>
      </c>
      <c r="F676" s="57" t="n">
        <v>141.75</v>
      </c>
      <c r="G676" s="56" t="n">
        <v>2166.75</v>
      </c>
      <c r="H676" s="56" t="n">
        <v>141.75</v>
      </c>
      <c r="I676" s="58" t="n">
        <v>44397</v>
      </c>
      <c r="J676" s="54" t="s">
        <v>128</v>
      </c>
      <c r="K676" s="60" t="s">
        <v>129</v>
      </c>
      <c r="L676" s="60"/>
      <c r="M676" s="61"/>
      <c r="N676" s="61"/>
      <c r="O676" s="80" t="s">
        <v>1138</v>
      </c>
      <c r="P676" s="80" t="s">
        <v>1139</v>
      </c>
      <c r="Q676" s="62" t="s">
        <v>132</v>
      </c>
      <c r="R676" s="63"/>
      <c r="S676" s="64" t="str">
        <f aca="false">IF(ISBLANK(A676),"",CONCATENATE($BC$5,"-",MID($BC$3,3,2),"-M_",A676))</f>
        <v>PTUR-21-M_52021000003287</v>
      </c>
      <c r="T676" s="65" t="str">
        <f aca="false">IF(ISBLANK(B676),"",VLOOKUP(B676,$BI$2:$BJ$5,2,FALSE()))</f>
        <v>E</v>
      </c>
      <c r="U676" s="66" t="str">
        <f aca="false">IF(ISBLANK(Q676),"ES",Q676)</f>
        <v>ES</v>
      </c>
      <c r="V676" s="64" t="n">
        <f aca="false">IF(ISBLANK(K676),"2",VLOOKUP(K676,$BG$2:$BH$3,2,FALSE()))</f>
        <v>2</v>
      </c>
      <c r="W676" s="66" t="str">
        <f aca="false">IF(ISBLANK(R676),"Sin observaciones",R676)</f>
        <v>Sin observaciones</v>
      </c>
      <c r="X676" s="64" t="n">
        <f aca="false">IF(ISERROR(VLOOKUP(J676,$BG$2:$BH$3,2,FALSE())),"",VLOOKUP(J676,$BG$2:$BH$3,2,FALSE()))</f>
        <v>1</v>
      </c>
      <c r="Z676" s="67"/>
    </row>
    <row r="677" customFormat="false" ht="39.6" hidden="false" customHeight="false" outlineLevel="0" collapsed="false">
      <c r="A677" s="54" t="s">
        <v>1877</v>
      </c>
      <c r="B677" s="54" t="s">
        <v>1093</v>
      </c>
      <c r="C677" s="54" t="s">
        <v>1878</v>
      </c>
      <c r="D677" s="79" t="n">
        <v>1</v>
      </c>
      <c r="E677" s="56" t="n">
        <v>1070</v>
      </c>
      <c r="F677" s="57" t="n">
        <v>70</v>
      </c>
      <c r="G677" s="56" t="n">
        <v>1070</v>
      </c>
      <c r="H677" s="56" t="n">
        <v>70</v>
      </c>
      <c r="I677" s="58" t="n">
        <v>44397</v>
      </c>
      <c r="J677" s="54" t="s">
        <v>128</v>
      </c>
      <c r="K677" s="60" t="s">
        <v>129</v>
      </c>
      <c r="L677" s="60"/>
      <c r="M677" s="61"/>
      <c r="N677" s="61"/>
      <c r="O677" s="80" t="s">
        <v>1879</v>
      </c>
      <c r="P677" s="80" t="s">
        <v>1880</v>
      </c>
      <c r="Q677" s="62" t="s">
        <v>132</v>
      </c>
      <c r="R677" s="63"/>
      <c r="S677" s="64" t="str">
        <f aca="false">IF(ISBLANK(A677),"",CONCATENATE($BC$5,"-",MID($BC$3,3,2),"-M_",A677))</f>
        <v>PTUR-21-M_52021000002644</v>
      </c>
      <c r="T677" s="65" t="str">
        <f aca="false">IF(ISBLANK(B677),"",VLOOKUP(B677,$BI$2:$BJ$5,2,FALSE()))</f>
        <v>E</v>
      </c>
      <c r="U677" s="66" t="str">
        <f aca="false">IF(ISBLANK(Q677),"ES",Q677)</f>
        <v>ES</v>
      </c>
      <c r="V677" s="64" t="n">
        <f aca="false">IF(ISBLANK(K677),"2",VLOOKUP(K677,$BG$2:$BH$3,2,FALSE()))</f>
        <v>2</v>
      </c>
      <c r="W677" s="66" t="str">
        <f aca="false">IF(ISBLANK(R677),"Sin observaciones",R677)</f>
        <v>Sin observaciones</v>
      </c>
      <c r="X677" s="64" t="n">
        <f aca="false">IF(ISERROR(VLOOKUP(J677,$BG$2:$BH$3,2,FALSE())),"",VLOOKUP(J677,$BG$2:$BH$3,2,FALSE()))</f>
        <v>1</v>
      </c>
      <c r="Z677" s="67"/>
    </row>
    <row r="678" customFormat="false" ht="39.6" hidden="false" customHeight="false" outlineLevel="0" collapsed="false">
      <c r="A678" s="54" t="s">
        <v>1881</v>
      </c>
      <c r="B678" s="54" t="s">
        <v>1093</v>
      </c>
      <c r="C678" s="54" t="s">
        <v>1882</v>
      </c>
      <c r="D678" s="79" t="n">
        <v>1</v>
      </c>
      <c r="E678" s="56" t="n">
        <v>2238.5</v>
      </c>
      <c r="F678" s="57" t="n">
        <v>388.5</v>
      </c>
      <c r="G678" s="56" t="n">
        <v>2238.5</v>
      </c>
      <c r="H678" s="56" t="n">
        <v>388.5</v>
      </c>
      <c r="I678" s="58" t="n">
        <v>44397</v>
      </c>
      <c r="J678" s="54" t="s">
        <v>128</v>
      </c>
      <c r="K678" s="60" t="s">
        <v>129</v>
      </c>
      <c r="L678" s="60"/>
      <c r="M678" s="61"/>
      <c r="N678" s="61"/>
      <c r="O678" s="80" t="s">
        <v>1883</v>
      </c>
      <c r="P678" s="80" t="s">
        <v>1884</v>
      </c>
      <c r="Q678" s="62" t="s">
        <v>132</v>
      </c>
      <c r="R678" s="63"/>
      <c r="S678" s="64" t="str">
        <f aca="false">IF(ISBLANK(A678),"",CONCATENATE($BC$5,"-",MID($BC$3,3,2),"-M_",A678))</f>
        <v>PTUR-21-M_52021000003280</v>
      </c>
      <c r="T678" s="65" t="str">
        <f aca="false">IF(ISBLANK(B678),"",VLOOKUP(B678,$BI$2:$BJ$5,2,FALSE()))</f>
        <v>E</v>
      </c>
      <c r="U678" s="66" t="str">
        <f aca="false">IF(ISBLANK(Q678),"ES",Q678)</f>
        <v>ES</v>
      </c>
      <c r="V678" s="64" t="n">
        <f aca="false">IF(ISBLANK(K678),"2",VLOOKUP(K678,$BG$2:$BH$3,2,FALSE()))</f>
        <v>2</v>
      </c>
      <c r="W678" s="66" t="str">
        <f aca="false">IF(ISBLANK(R678),"Sin observaciones",R678)</f>
        <v>Sin observaciones</v>
      </c>
      <c r="X678" s="64" t="n">
        <f aca="false">IF(ISERROR(VLOOKUP(J678,$BG$2:$BH$3,2,FALSE())),"",VLOOKUP(J678,$BG$2:$BH$3,2,FALSE()))</f>
        <v>1</v>
      </c>
      <c r="Z678" s="67"/>
    </row>
    <row r="679" customFormat="false" ht="52.8" hidden="false" customHeight="false" outlineLevel="0" collapsed="false">
      <c r="A679" s="54" t="s">
        <v>1885</v>
      </c>
      <c r="B679" s="54" t="s">
        <v>1093</v>
      </c>
      <c r="C679" s="54" t="s">
        <v>1886</v>
      </c>
      <c r="D679" s="79" t="n">
        <v>1</v>
      </c>
      <c r="E679" s="56" t="n">
        <v>2589.4</v>
      </c>
      <c r="F679" s="57" t="n">
        <v>449.4</v>
      </c>
      <c r="G679" s="56" t="n">
        <v>2589.4</v>
      </c>
      <c r="H679" s="56" t="n">
        <v>449.4</v>
      </c>
      <c r="I679" s="58" t="n">
        <v>44397</v>
      </c>
      <c r="J679" s="54" t="s">
        <v>128</v>
      </c>
      <c r="K679" s="60" t="s">
        <v>129</v>
      </c>
      <c r="L679" s="60"/>
      <c r="M679" s="61"/>
      <c r="N679" s="61"/>
      <c r="O679" s="80" t="s">
        <v>1883</v>
      </c>
      <c r="P679" s="80" t="s">
        <v>1884</v>
      </c>
      <c r="Q679" s="62" t="s">
        <v>132</v>
      </c>
      <c r="R679" s="63"/>
      <c r="S679" s="64" t="str">
        <f aca="false">IF(ISBLANK(A679),"",CONCATENATE($BC$5,"-",MID($BC$3,3,2),"-M_",A679))</f>
        <v>PTUR-21-M_52021000003281</v>
      </c>
      <c r="T679" s="65" t="str">
        <f aca="false">IF(ISBLANK(B679),"",VLOOKUP(B679,$BI$2:$BJ$5,2,FALSE()))</f>
        <v>E</v>
      </c>
      <c r="U679" s="66" t="str">
        <f aca="false">IF(ISBLANK(Q679),"ES",Q679)</f>
        <v>ES</v>
      </c>
      <c r="V679" s="64" t="n">
        <f aca="false">IF(ISBLANK(K679),"2",VLOOKUP(K679,$BG$2:$BH$3,2,FALSE()))</f>
        <v>2</v>
      </c>
      <c r="W679" s="66" t="str">
        <f aca="false">IF(ISBLANK(R679),"Sin observaciones",R679)</f>
        <v>Sin observaciones</v>
      </c>
      <c r="X679" s="64" t="n">
        <f aca="false">IF(ISERROR(VLOOKUP(J679,$BG$2:$BH$3,2,FALSE())),"",VLOOKUP(J679,$BG$2:$BH$3,2,FALSE()))</f>
        <v>1</v>
      </c>
      <c r="Z679" s="67"/>
    </row>
    <row r="680" customFormat="false" ht="92.4" hidden="false" customHeight="false" outlineLevel="0" collapsed="false">
      <c r="A680" s="54" t="s">
        <v>1887</v>
      </c>
      <c r="B680" s="54" t="s">
        <v>1093</v>
      </c>
      <c r="C680" s="54" t="s">
        <v>1888</v>
      </c>
      <c r="D680" s="79" t="n">
        <v>0.03</v>
      </c>
      <c r="E680" s="56" t="n">
        <v>2347.4</v>
      </c>
      <c r="F680" s="57" t="n">
        <v>407.4</v>
      </c>
      <c r="G680" s="56" t="n">
        <v>2347.4</v>
      </c>
      <c r="H680" s="56" t="n">
        <v>407.4</v>
      </c>
      <c r="I680" s="58" t="n">
        <v>44397</v>
      </c>
      <c r="J680" s="54" t="s">
        <v>128</v>
      </c>
      <c r="K680" s="60" t="s">
        <v>129</v>
      </c>
      <c r="L680" s="60"/>
      <c r="M680" s="61"/>
      <c r="N680" s="61"/>
      <c r="O680" s="80" t="s">
        <v>1883</v>
      </c>
      <c r="P680" s="80" t="s">
        <v>1884</v>
      </c>
      <c r="Q680" s="62" t="s">
        <v>132</v>
      </c>
      <c r="R680" s="63"/>
      <c r="S680" s="64" t="str">
        <f aca="false">IF(ISBLANK(A680),"",CONCATENATE($BC$5,"-",MID($BC$3,3,2),"-M_",A680))</f>
        <v>PTUR-21-M_52021000003530</v>
      </c>
      <c r="T680" s="65" t="str">
        <f aca="false">IF(ISBLANK(B680),"",VLOOKUP(B680,$BI$2:$BJ$5,2,FALSE()))</f>
        <v>E</v>
      </c>
      <c r="U680" s="66" t="str">
        <f aca="false">IF(ISBLANK(Q680),"ES",Q680)</f>
        <v>ES</v>
      </c>
      <c r="V680" s="64" t="n">
        <f aca="false">IF(ISBLANK(K680),"2",VLOOKUP(K680,$BG$2:$BH$3,2,FALSE()))</f>
        <v>2</v>
      </c>
      <c r="W680" s="66" t="str">
        <f aca="false">IF(ISBLANK(R680),"Sin observaciones",R680)</f>
        <v>Sin observaciones</v>
      </c>
      <c r="X680" s="64" t="n">
        <f aca="false">IF(ISERROR(VLOOKUP(J680,$BG$2:$BH$3,2,FALSE())),"",VLOOKUP(J680,$BG$2:$BH$3,2,FALSE()))</f>
        <v>1</v>
      </c>
      <c r="Z680" s="67"/>
    </row>
    <row r="681" customFormat="false" ht="26.4" hidden="false" customHeight="false" outlineLevel="0" collapsed="false">
      <c r="A681" s="54" t="s">
        <v>1889</v>
      </c>
      <c r="B681" s="54" t="s">
        <v>1093</v>
      </c>
      <c r="C681" s="54" t="s">
        <v>1890</v>
      </c>
      <c r="D681" s="79" t="n">
        <v>0.03</v>
      </c>
      <c r="E681" s="56" t="n">
        <v>2480.5</v>
      </c>
      <c r="F681" s="57" t="n">
        <v>430.5</v>
      </c>
      <c r="G681" s="56" t="n">
        <v>2480.5</v>
      </c>
      <c r="H681" s="56" t="n">
        <v>430.5</v>
      </c>
      <c r="I681" s="58" t="n">
        <v>44397</v>
      </c>
      <c r="J681" s="54" t="s">
        <v>128</v>
      </c>
      <c r="K681" s="60" t="s">
        <v>129</v>
      </c>
      <c r="L681" s="60"/>
      <c r="M681" s="61"/>
      <c r="N681" s="61"/>
      <c r="O681" s="80" t="s">
        <v>1883</v>
      </c>
      <c r="P681" s="80" t="s">
        <v>1884</v>
      </c>
      <c r="Q681" s="62" t="s">
        <v>132</v>
      </c>
      <c r="R681" s="63"/>
      <c r="S681" s="64" t="str">
        <f aca="false">IF(ISBLANK(A681),"",CONCATENATE($BC$5,"-",MID($BC$3,3,2),"-M_",A681))</f>
        <v>PTUR-21-M_52021000003532</v>
      </c>
      <c r="T681" s="65" t="str">
        <f aca="false">IF(ISBLANK(B681),"",VLOOKUP(B681,$BI$2:$BJ$5,2,FALSE()))</f>
        <v>E</v>
      </c>
      <c r="U681" s="66" t="str">
        <f aca="false">IF(ISBLANK(Q681),"ES",Q681)</f>
        <v>ES</v>
      </c>
      <c r="V681" s="64" t="n">
        <f aca="false">IF(ISBLANK(K681),"2",VLOOKUP(K681,$BG$2:$BH$3,2,FALSE()))</f>
        <v>2</v>
      </c>
      <c r="W681" s="66" t="str">
        <f aca="false">IF(ISBLANK(R681),"Sin observaciones",R681)</f>
        <v>Sin observaciones</v>
      </c>
      <c r="X681" s="64" t="n">
        <f aca="false">IF(ISERROR(VLOOKUP(J681,$BG$2:$BH$3,2,FALSE())),"",VLOOKUP(J681,$BG$2:$BH$3,2,FALSE()))</f>
        <v>1</v>
      </c>
      <c r="Z681" s="67"/>
    </row>
    <row r="682" customFormat="false" ht="52.8" hidden="false" customHeight="false" outlineLevel="0" collapsed="false">
      <c r="A682" s="54" t="s">
        <v>1891</v>
      </c>
      <c r="B682" s="54" t="s">
        <v>1093</v>
      </c>
      <c r="C682" s="54" t="s">
        <v>1892</v>
      </c>
      <c r="D682" s="79" t="n">
        <v>0.03</v>
      </c>
      <c r="E682" s="56" t="n">
        <v>75</v>
      </c>
      <c r="F682" s="57" t="n">
        <v>4.91</v>
      </c>
      <c r="G682" s="56" t="n">
        <v>75</v>
      </c>
      <c r="H682" s="56" t="n">
        <v>4.91</v>
      </c>
      <c r="I682" s="58" t="n">
        <v>44397</v>
      </c>
      <c r="J682" s="54" t="s">
        <v>128</v>
      </c>
      <c r="K682" s="60" t="s">
        <v>129</v>
      </c>
      <c r="L682" s="60"/>
      <c r="M682" s="61"/>
      <c r="N682" s="61"/>
      <c r="O682" s="80" t="s">
        <v>411</v>
      </c>
      <c r="P682" s="80" t="s">
        <v>412</v>
      </c>
      <c r="Q682" s="62" t="s">
        <v>132</v>
      </c>
      <c r="R682" s="63"/>
      <c r="S682" s="64" t="str">
        <f aca="false">IF(ISBLANK(A682),"",CONCATENATE($BC$5,"-",MID($BC$3,3,2),"-M_",A682))</f>
        <v>PTUR-21-M_52021000002470</v>
      </c>
      <c r="T682" s="65" t="str">
        <f aca="false">IF(ISBLANK(B682),"",VLOOKUP(B682,$BI$2:$BJ$5,2,FALSE()))</f>
        <v>E</v>
      </c>
      <c r="U682" s="66" t="str">
        <f aca="false">IF(ISBLANK(Q682),"ES",Q682)</f>
        <v>ES</v>
      </c>
      <c r="V682" s="64" t="n">
        <f aca="false">IF(ISBLANK(K682),"2",VLOOKUP(K682,$BG$2:$BH$3,2,FALSE()))</f>
        <v>2</v>
      </c>
      <c r="W682" s="66" t="str">
        <f aca="false">IF(ISBLANK(R682),"Sin observaciones",R682)</f>
        <v>Sin observaciones</v>
      </c>
      <c r="X682" s="64" t="n">
        <f aca="false">IF(ISERROR(VLOOKUP(J682,$BG$2:$BH$3,2,FALSE())),"",VLOOKUP(J682,$BG$2:$BH$3,2,FALSE()))</f>
        <v>1</v>
      </c>
      <c r="Z682" s="67"/>
    </row>
    <row r="683" customFormat="false" ht="92.4" hidden="false" customHeight="false" outlineLevel="0" collapsed="false">
      <c r="A683" s="54" t="s">
        <v>1893</v>
      </c>
      <c r="B683" s="54" t="s">
        <v>1093</v>
      </c>
      <c r="C683" s="54" t="s">
        <v>1894</v>
      </c>
      <c r="D683" s="79" t="n">
        <v>1</v>
      </c>
      <c r="E683" s="56" t="n">
        <v>13500</v>
      </c>
      <c r="F683" s="57" t="n">
        <v>0</v>
      </c>
      <c r="G683" s="56" t="n">
        <v>13500</v>
      </c>
      <c r="H683" s="56" t="n">
        <v>0</v>
      </c>
      <c r="I683" s="58" t="n">
        <v>44397</v>
      </c>
      <c r="J683" s="54" t="s">
        <v>128</v>
      </c>
      <c r="K683" s="60" t="s">
        <v>129</v>
      </c>
      <c r="L683" s="60"/>
      <c r="M683" s="61"/>
      <c r="N683" s="61"/>
      <c r="O683" s="80" t="s">
        <v>1895</v>
      </c>
      <c r="P683" s="80" t="s">
        <v>1896</v>
      </c>
      <c r="Q683" s="62" t="s">
        <v>132</v>
      </c>
      <c r="R683" s="63"/>
      <c r="S683" s="64" t="str">
        <f aca="false">IF(ISBLANK(A683),"",CONCATENATE($BC$5,"-",MID($BC$3,3,2),"-M_",A683))</f>
        <v>PTUR-21-M_52021000002497</v>
      </c>
      <c r="T683" s="65" t="str">
        <f aca="false">IF(ISBLANK(B683),"",VLOOKUP(B683,$BI$2:$BJ$5,2,FALSE()))</f>
        <v>E</v>
      </c>
      <c r="U683" s="66" t="str">
        <f aca="false">IF(ISBLANK(Q683),"ES",Q683)</f>
        <v>ES</v>
      </c>
      <c r="V683" s="64" t="n">
        <f aca="false">IF(ISBLANK(K683),"2",VLOOKUP(K683,$BG$2:$BH$3,2,FALSE()))</f>
        <v>2</v>
      </c>
      <c r="W683" s="66" t="str">
        <f aca="false">IF(ISBLANK(R683),"Sin observaciones",R683)</f>
        <v>Sin observaciones</v>
      </c>
      <c r="X683" s="64" t="n">
        <f aca="false">IF(ISERROR(VLOOKUP(J683,$BG$2:$BH$3,2,FALSE())),"",VLOOKUP(J683,$BG$2:$BH$3,2,FALSE()))</f>
        <v>1</v>
      </c>
      <c r="Z683" s="67"/>
    </row>
    <row r="684" customFormat="false" ht="303.6" hidden="false" customHeight="false" outlineLevel="0" collapsed="false">
      <c r="A684" s="54" t="s">
        <v>1897</v>
      </c>
      <c r="B684" s="54" t="s">
        <v>1093</v>
      </c>
      <c r="C684" s="54" t="s">
        <v>1898</v>
      </c>
      <c r="D684" s="79" t="n">
        <v>1</v>
      </c>
      <c r="E684" s="56" t="n">
        <v>1707.5</v>
      </c>
      <c r="F684" s="57" t="n">
        <v>0</v>
      </c>
      <c r="G684" s="56" t="n">
        <v>1707.5</v>
      </c>
      <c r="H684" s="56" t="n">
        <v>0</v>
      </c>
      <c r="I684" s="58" t="n">
        <v>44397</v>
      </c>
      <c r="J684" s="54" t="s">
        <v>128</v>
      </c>
      <c r="K684" s="60" t="s">
        <v>129</v>
      </c>
      <c r="L684" s="60"/>
      <c r="M684" s="61"/>
      <c r="N684" s="61"/>
      <c r="O684" s="80" t="s">
        <v>419</v>
      </c>
      <c r="P684" s="80" t="s">
        <v>420</v>
      </c>
      <c r="Q684" s="62" t="s">
        <v>132</v>
      </c>
      <c r="R684" s="63"/>
      <c r="S684" s="64" t="str">
        <f aca="false">IF(ISBLANK(A684),"",CONCATENATE($BC$5,"-",MID($BC$3,3,2),"-M_",A684))</f>
        <v>PTUR-21-M_52021000002464</v>
      </c>
      <c r="T684" s="65" t="str">
        <f aca="false">IF(ISBLANK(B684),"",VLOOKUP(B684,$BI$2:$BJ$5,2,FALSE()))</f>
        <v>E</v>
      </c>
      <c r="U684" s="66" t="str">
        <f aca="false">IF(ISBLANK(Q684),"ES",Q684)</f>
        <v>ES</v>
      </c>
      <c r="V684" s="64" t="n">
        <f aca="false">IF(ISBLANK(K684),"2",VLOOKUP(K684,$BG$2:$BH$3,2,FALSE()))</f>
        <v>2</v>
      </c>
      <c r="W684" s="66" t="str">
        <f aca="false">IF(ISBLANK(R684),"Sin observaciones",R684)</f>
        <v>Sin observaciones</v>
      </c>
      <c r="X684" s="64" t="n">
        <f aca="false">IF(ISERROR(VLOOKUP(J684,$BG$2:$BH$3,2,FALSE())),"",VLOOKUP(J684,$BG$2:$BH$3,2,FALSE()))</f>
        <v>1</v>
      </c>
      <c r="Z684" s="67"/>
    </row>
    <row r="685" customFormat="false" ht="118.8" hidden="false" customHeight="false" outlineLevel="0" collapsed="false">
      <c r="A685" s="54" t="s">
        <v>1899</v>
      </c>
      <c r="B685" s="54" t="s">
        <v>1093</v>
      </c>
      <c r="C685" s="54" t="s">
        <v>1900</v>
      </c>
      <c r="D685" s="79" t="n">
        <v>1</v>
      </c>
      <c r="E685" s="56" t="n">
        <v>1707.5</v>
      </c>
      <c r="F685" s="57" t="n">
        <v>0</v>
      </c>
      <c r="G685" s="56" t="n">
        <v>1707.5</v>
      </c>
      <c r="H685" s="56" t="n">
        <v>0</v>
      </c>
      <c r="I685" s="58" t="n">
        <v>44397</v>
      </c>
      <c r="J685" s="54" t="s">
        <v>128</v>
      </c>
      <c r="K685" s="60" t="s">
        <v>129</v>
      </c>
      <c r="L685" s="60"/>
      <c r="M685" s="61"/>
      <c r="N685" s="61"/>
      <c r="O685" s="80" t="s">
        <v>419</v>
      </c>
      <c r="P685" s="80" t="s">
        <v>420</v>
      </c>
      <c r="Q685" s="62" t="s">
        <v>132</v>
      </c>
      <c r="R685" s="63"/>
      <c r="S685" s="64" t="str">
        <f aca="false">IF(ISBLANK(A685),"",CONCATENATE($BC$5,"-",MID($BC$3,3,2),"-M_",A685))</f>
        <v>PTUR-21-M_52021000003293</v>
      </c>
      <c r="T685" s="65" t="str">
        <f aca="false">IF(ISBLANK(B685),"",VLOOKUP(B685,$BI$2:$BJ$5,2,FALSE()))</f>
        <v>E</v>
      </c>
      <c r="U685" s="66" t="str">
        <f aca="false">IF(ISBLANK(Q685),"ES",Q685)</f>
        <v>ES</v>
      </c>
      <c r="V685" s="64" t="n">
        <f aca="false">IF(ISBLANK(K685),"2",VLOOKUP(K685,$BG$2:$BH$3,2,FALSE()))</f>
        <v>2</v>
      </c>
      <c r="W685" s="66" t="str">
        <f aca="false">IF(ISBLANK(R685),"Sin observaciones",R685)</f>
        <v>Sin observaciones</v>
      </c>
      <c r="X685" s="64" t="n">
        <f aca="false">IF(ISERROR(VLOOKUP(J685,$BG$2:$BH$3,2,FALSE())),"",VLOOKUP(J685,$BG$2:$BH$3,2,FALSE()))</f>
        <v>1</v>
      </c>
      <c r="Z685" s="67"/>
    </row>
    <row r="686" customFormat="false" ht="26.4" hidden="false" customHeight="false" outlineLevel="0" collapsed="false">
      <c r="A686" s="54" t="s">
        <v>1901</v>
      </c>
      <c r="B686" s="54" t="s">
        <v>1093</v>
      </c>
      <c r="C686" s="54" t="s">
        <v>1902</v>
      </c>
      <c r="D686" s="79" t="n">
        <v>0.03</v>
      </c>
      <c r="E686" s="56" t="n">
        <v>441.97</v>
      </c>
      <c r="F686" s="57" t="n">
        <v>28.91</v>
      </c>
      <c r="G686" s="56" t="n">
        <v>441.97</v>
      </c>
      <c r="H686" s="56" t="n">
        <v>28.91</v>
      </c>
      <c r="I686" s="58" t="n">
        <v>44397</v>
      </c>
      <c r="J686" s="54" t="s">
        <v>128</v>
      </c>
      <c r="K686" s="60" t="s">
        <v>129</v>
      </c>
      <c r="L686" s="60"/>
      <c r="M686" s="61"/>
      <c r="N686" s="61"/>
      <c r="O686" s="80" t="s">
        <v>1903</v>
      </c>
      <c r="P686" s="80" t="s">
        <v>1904</v>
      </c>
      <c r="Q686" s="62" t="s">
        <v>132</v>
      </c>
      <c r="R686" s="63"/>
      <c r="S686" s="64" t="str">
        <f aca="false">IF(ISBLANK(A686),"",CONCATENATE($BC$5,"-",MID($BC$3,3,2),"-M_",A686))</f>
        <v>PTUR-21-M_52021000002855</v>
      </c>
      <c r="T686" s="65" t="str">
        <f aca="false">IF(ISBLANK(B686),"",VLOOKUP(B686,$BI$2:$BJ$5,2,FALSE()))</f>
        <v>E</v>
      </c>
      <c r="U686" s="66" t="str">
        <f aca="false">IF(ISBLANK(Q686),"ES",Q686)</f>
        <v>ES</v>
      </c>
      <c r="V686" s="64" t="n">
        <f aca="false">IF(ISBLANK(K686),"2",VLOOKUP(K686,$BG$2:$BH$3,2,FALSE()))</f>
        <v>2</v>
      </c>
      <c r="W686" s="66" t="str">
        <f aca="false">IF(ISBLANK(R686),"Sin observaciones",R686)</f>
        <v>Sin observaciones</v>
      </c>
      <c r="X686" s="64" t="n">
        <f aca="false">IF(ISERROR(VLOOKUP(J686,$BG$2:$BH$3,2,FALSE())),"",VLOOKUP(J686,$BG$2:$BH$3,2,FALSE()))</f>
        <v>1</v>
      </c>
      <c r="Z686" s="67"/>
    </row>
    <row r="687" customFormat="false" ht="66" hidden="false" customHeight="false" outlineLevel="0" collapsed="false">
      <c r="A687" s="54" t="s">
        <v>1905</v>
      </c>
      <c r="B687" s="54" t="s">
        <v>1093</v>
      </c>
      <c r="C687" s="54" t="s">
        <v>1906</v>
      </c>
      <c r="D687" s="79" t="n">
        <v>0.03</v>
      </c>
      <c r="E687" s="56" t="n">
        <v>14980</v>
      </c>
      <c r="F687" s="57" t="n">
        <v>980</v>
      </c>
      <c r="G687" s="56" t="n">
        <v>14980</v>
      </c>
      <c r="H687" s="56" t="n">
        <v>980</v>
      </c>
      <c r="I687" s="58" t="n">
        <v>44397</v>
      </c>
      <c r="J687" s="54" t="s">
        <v>128</v>
      </c>
      <c r="K687" s="60" t="s">
        <v>129</v>
      </c>
      <c r="L687" s="60"/>
      <c r="M687" s="61"/>
      <c r="N687" s="61"/>
      <c r="O687" s="80" t="s">
        <v>1907</v>
      </c>
      <c r="P687" s="80" t="s">
        <v>1908</v>
      </c>
      <c r="Q687" s="62" t="s">
        <v>132</v>
      </c>
      <c r="R687" s="63"/>
      <c r="S687" s="64" t="str">
        <f aca="false">IF(ISBLANK(A687),"",CONCATENATE($BC$5,"-",MID($BC$3,3,2),"-M_",A687))</f>
        <v>PTUR-21-M_52021000003029</v>
      </c>
      <c r="T687" s="65" t="str">
        <f aca="false">IF(ISBLANK(B687),"",VLOOKUP(B687,$BI$2:$BJ$5,2,FALSE()))</f>
        <v>E</v>
      </c>
      <c r="U687" s="66" t="str">
        <f aca="false">IF(ISBLANK(Q687),"ES",Q687)</f>
        <v>ES</v>
      </c>
      <c r="V687" s="64" t="n">
        <f aca="false">IF(ISBLANK(K687),"2",VLOOKUP(K687,$BG$2:$BH$3,2,FALSE()))</f>
        <v>2</v>
      </c>
      <c r="W687" s="66" t="str">
        <f aca="false">IF(ISBLANK(R687),"Sin observaciones",R687)</f>
        <v>Sin observaciones</v>
      </c>
      <c r="X687" s="64" t="n">
        <f aca="false">IF(ISERROR(VLOOKUP(J687,$BG$2:$BH$3,2,FALSE())),"",VLOOKUP(J687,$BG$2:$BH$3,2,FALSE()))</f>
        <v>1</v>
      </c>
      <c r="Z687" s="67"/>
    </row>
    <row r="688" customFormat="false" ht="79.2" hidden="false" customHeight="false" outlineLevel="0" collapsed="false">
      <c r="A688" s="54" t="s">
        <v>1909</v>
      </c>
      <c r="B688" s="54" t="s">
        <v>1093</v>
      </c>
      <c r="C688" s="54" t="s">
        <v>1910</v>
      </c>
      <c r="D688" s="79" t="n">
        <v>0.03</v>
      </c>
      <c r="E688" s="56" t="n">
        <v>5350</v>
      </c>
      <c r="F688" s="57" t="n">
        <v>350</v>
      </c>
      <c r="G688" s="56" t="n">
        <v>5350</v>
      </c>
      <c r="H688" s="56" t="n">
        <v>350</v>
      </c>
      <c r="I688" s="58" t="n">
        <v>44397</v>
      </c>
      <c r="J688" s="54" t="s">
        <v>128</v>
      </c>
      <c r="K688" s="60" t="s">
        <v>129</v>
      </c>
      <c r="L688" s="60"/>
      <c r="M688" s="61"/>
      <c r="N688" s="61"/>
      <c r="O688" s="80" t="s">
        <v>1907</v>
      </c>
      <c r="P688" s="80" t="s">
        <v>1908</v>
      </c>
      <c r="Q688" s="62" t="s">
        <v>132</v>
      </c>
      <c r="R688" s="63"/>
      <c r="S688" s="64" t="str">
        <f aca="false">IF(ISBLANK(A688),"",CONCATENATE($BC$5,"-",MID($BC$3,3,2),"-M_",A688))</f>
        <v>PTUR-21-M_52021000003031</v>
      </c>
      <c r="T688" s="65" t="str">
        <f aca="false">IF(ISBLANK(B688),"",VLOOKUP(B688,$BI$2:$BJ$5,2,FALSE()))</f>
        <v>E</v>
      </c>
      <c r="U688" s="66" t="str">
        <f aca="false">IF(ISBLANK(Q688),"ES",Q688)</f>
        <v>ES</v>
      </c>
      <c r="V688" s="64" t="n">
        <f aca="false">IF(ISBLANK(K688),"2",VLOOKUP(K688,$BG$2:$BH$3,2,FALSE()))</f>
        <v>2</v>
      </c>
      <c r="W688" s="66" t="str">
        <f aca="false">IF(ISBLANK(R688),"Sin observaciones",R688)</f>
        <v>Sin observaciones</v>
      </c>
      <c r="X688" s="64" t="n">
        <f aca="false">IF(ISERROR(VLOOKUP(J688,$BG$2:$BH$3,2,FALSE())),"",VLOOKUP(J688,$BG$2:$BH$3,2,FALSE()))</f>
        <v>1</v>
      </c>
      <c r="Z688" s="67"/>
    </row>
    <row r="689" customFormat="false" ht="52.8" hidden="false" customHeight="false" outlineLevel="0" collapsed="false">
      <c r="A689" s="54" t="s">
        <v>1911</v>
      </c>
      <c r="B689" s="54" t="s">
        <v>1093</v>
      </c>
      <c r="C689" s="54" t="s">
        <v>1912</v>
      </c>
      <c r="D689" s="79" t="n">
        <v>0.03</v>
      </c>
      <c r="E689" s="56" t="n">
        <v>3000</v>
      </c>
      <c r="F689" s="57" t="n">
        <v>0</v>
      </c>
      <c r="G689" s="56" t="n">
        <v>3000</v>
      </c>
      <c r="H689" s="56" t="n">
        <v>0</v>
      </c>
      <c r="I689" s="58" t="n">
        <v>44397</v>
      </c>
      <c r="J689" s="54" t="s">
        <v>128</v>
      </c>
      <c r="K689" s="60" t="s">
        <v>129</v>
      </c>
      <c r="L689" s="60"/>
      <c r="M689" s="61"/>
      <c r="N689" s="61"/>
      <c r="O689" s="80" t="s">
        <v>1913</v>
      </c>
      <c r="P689" s="80" t="s">
        <v>1914</v>
      </c>
      <c r="Q689" s="62" t="s">
        <v>132</v>
      </c>
      <c r="R689" s="63"/>
      <c r="S689" s="64" t="str">
        <f aca="false">IF(ISBLANK(A689),"",CONCATENATE($BC$5,"-",MID($BC$3,3,2),"-M_",A689))</f>
        <v>PTUR-21-M_52021000003004</v>
      </c>
      <c r="T689" s="65" t="str">
        <f aca="false">IF(ISBLANK(B689),"",VLOOKUP(B689,$BI$2:$BJ$5,2,FALSE()))</f>
        <v>E</v>
      </c>
      <c r="U689" s="66" t="str">
        <f aca="false">IF(ISBLANK(Q689),"ES",Q689)</f>
        <v>ES</v>
      </c>
      <c r="V689" s="64" t="n">
        <f aca="false">IF(ISBLANK(K689),"2",VLOOKUP(K689,$BG$2:$BH$3,2,FALSE()))</f>
        <v>2</v>
      </c>
      <c r="W689" s="66" t="str">
        <f aca="false">IF(ISBLANK(R689),"Sin observaciones",R689)</f>
        <v>Sin observaciones</v>
      </c>
      <c r="X689" s="64" t="n">
        <f aca="false">IF(ISERROR(VLOOKUP(J689,$BG$2:$BH$3,2,FALSE())),"",VLOOKUP(J689,$BG$2:$BH$3,2,FALSE()))</f>
        <v>1</v>
      </c>
      <c r="Z689" s="67"/>
    </row>
    <row r="690" customFormat="false" ht="26.4" hidden="false" customHeight="false" outlineLevel="0" collapsed="false">
      <c r="A690" s="54" t="s">
        <v>1915</v>
      </c>
      <c r="B690" s="54" t="s">
        <v>1093</v>
      </c>
      <c r="C690" s="54" t="s">
        <v>1916</v>
      </c>
      <c r="D690" s="79" t="n">
        <v>0.03</v>
      </c>
      <c r="E690" s="56" t="n">
        <v>61.08</v>
      </c>
      <c r="F690" s="57" t="n">
        <v>1.78</v>
      </c>
      <c r="G690" s="56" t="n">
        <v>61.08</v>
      </c>
      <c r="H690" s="56" t="n">
        <v>1.78</v>
      </c>
      <c r="I690" s="58" t="n">
        <v>44397</v>
      </c>
      <c r="J690" s="54" t="s">
        <v>128</v>
      </c>
      <c r="K690" s="60" t="s">
        <v>129</v>
      </c>
      <c r="L690" s="60"/>
      <c r="M690" s="61"/>
      <c r="N690" s="61"/>
      <c r="O690" s="80" t="s">
        <v>427</v>
      </c>
      <c r="P690" s="80" t="s">
        <v>428</v>
      </c>
      <c r="Q690" s="62" t="s">
        <v>132</v>
      </c>
      <c r="R690" s="63"/>
      <c r="S690" s="64" t="str">
        <f aca="false">IF(ISBLANK(A690),"",CONCATENATE($BC$5,"-",MID($BC$3,3,2),"-M_",A690))</f>
        <v>PTUR-21-M_52021000002523</v>
      </c>
      <c r="T690" s="65" t="str">
        <f aca="false">IF(ISBLANK(B690),"",VLOOKUP(B690,$BI$2:$BJ$5,2,FALSE()))</f>
        <v>E</v>
      </c>
      <c r="U690" s="66" t="str">
        <f aca="false">IF(ISBLANK(Q690),"ES",Q690)</f>
        <v>ES</v>
      </c>
      <c r="V690" s="64" t="n">
        <f aca="false">IF(ISBLANK(K690),"2",VLOOKUP(K690,$BG$2:$BH$3,2,FALSE()))</f>
        <v>2</v>
      </c>
      <c r="W690" s="66" t="str">
        <f aca="false">IF(ISBLANK(R690),"Sin observaciones",R690)</f>
        <v>Sin observaciones</v>
      </c>
      <c r="X690" s="64" t="n">
        <f aca="false">IF(ISERROR(VLOOKUP(J690,$BG$2:$BH$3,2,FALSE())),"",VLOOKUP(J690,$BG$2:$BH$3,2,FALSE()))</f>
        <v>1</v>
      </c>
      <c r="Z690" s="67"/>
    </row>
    <row r="691" customFormat="false" ht="66" hidden="false" customHeight="false" outlineLevel="0" collapsed="false">
      <c r="A691" s="54" t="s">
        <v>1917</v>
      </c>
      <c r="B691" s="54" t="s">
        <v>793</v>
      </c>
      <c r="C691" s="54" t="s">
        <v>1918</v>
      </c>
      <c r="D691" s="79" t="n">
        <v>0.03</v>
      </c>
      <c r="E691" s="56" t="n">
        <v>713.78</v>
      </c>
      <c r="F691" s="57" t="n">
        <v>46.7</v>
      </c>
      <c r="G691" s="56" t="n">
        <v>713.78</v>
      </c>
      <c r="H691" s="56" t="n">
        <v>46.7</v>
      </c>
      <c r="I691" s="58" t="n">
        <v>44397</v>
      </c>
      <c r="J691" s="54" t="s">
        <v>128</v>
      </c>
      <c r="K691" s="60" t="s">
        <v>129</v>
      </c>
      <c r="L691" s="60"/>
      <c r="M691" s="61"/>
      <c r="N691" s="61"/>
      <c r="O691" s="80" t="s">
        <v>1160</v>
      </c>
      <c r="P691" s="80" t="s">
        <v>1161</v>
      </c>
      <c r="Q691" s="62" t="s">
        <v>132</v>
      </c>
      <c r="R691" s="63"/>
      <c r="S691" s="64" t="str">
        <f aca="false">IF(ISBLANK(A691),"",CONCATENATE($BC$5,"-",MID($BC$3,3,2),"-M_",A691))</f>
        <v>PTUR-21-M_520210000027 50</v>
      </c>
      <c r="T691" s="65" t="str">
        <f aca="false">IF(ISBLANK(B691),"",VLOOKUP(B691,$BI$2:$BJ$5,2,FALSE()))</f>
        <v>C</v>
      </c>
      <c r="U691" s="66" t="str">
        <f aca="false">IF(ISBLANK(Q691),"ES",Q691)</f>
        <v>ES</v>
      </c>
      <c r="V691" s="64" t="n">
        <f aca="false">IF(ISBLANK(K691),"2",VLOOKUP(K691,$BG$2:$BH$3,2,FALSE()))</f>
        <v>2</v>
      </c>
      <c r="W691" s="66" t="str">
        <f aca="false">IF(ISBLANK(R691),"Sin observaciones",R691)</f>
        <v>Sin observaciones</v>
      </c>
      <c r="X691" s="64" t="n">
        <f aca="false">IF(ISERROR(VLOOKUP(J691,$BG$2:$BH$3,2,FALSE())),"",VLOOKUP(J691,$BG$2:$BH$3,2,FALSE()))</f>
        <v>1</v>
      </c>
      <c r="Z691" s="67"/>
    </row>
    <row r="692" customFormat="false" ht="66" hidden="false" customHeight="false" outlineLevel="0" collapsed="false">
      <c r="A692" s="54" t="s">
        <v>1919</v>
      </c>
      <c r="B692" s="54" t="s">
        <v>793</v>
      </c>
      <c r="C692" s="54" t="s">
        <v>1918</v>
      </c>
      <c r="D692" s="79" t="n">
        <v>0.03</v>
      </c>
      <c r="E692" s="56" t="n">
        <v>66.73</v>
      </c>
      <c r="F692" s="57" t="n">
        <v>1.94</v>
      </c>
      <c r="G692" s="56" t="n">
        <v>66.73</v>
      </c>
      <c r="H692" s="56" t="n">
        <v>1.94</v>
      </c>
      <c r="I692" s="58" t="n">
        <v>44397</v>
      </c>
      <c r="J692" s="54" t="s">
        <v>128</v>
      </c>
      <c r="K692" s="60" t="s">
        <v>129</v>
      </c>
      <c r="L692" s="60"/>
      <c r="M692" s="61"/>
      <c r="N692" s="61"/>
      <c r="O692" s="80" t="s">
        <v>1160</v>
      </c>
      <c r="P692" s="80" t="s">
        <v>1161</v>
      </c>
      <c r="Q692" s="62" t="s">
        <v>132</v>
      </c>
      <c r="R692" s="63"/>
      <c r="S692" s="64" t="str">
        <f aca="false">IF(ISBLANK(A692),"",CONCATENATE($BC$5,"-",MID($BC$3,3,2),"-M_",A692))</f>
        <v>PTUR-21-M_52021000002750</v>
      </c>
      <c r="T692" s="65" t="str">
        <f aca="false">IF(ISBLANK(B692),"",VLOOKUP(B692,$BI$2:$BJ$5,2,FALSE()))</f>
        <v>C</v>
      </c>
      <c r="U692" s="66" t="str">
        <f aca="false">IF(ISBLANK(Q692),"ES",Q692)</f>
        <v>ES</v>
      </c>
      <c r="V692" s="64" t="n">
        <f aca="false">IF(ISBLANK(K692),"2",VLOOKUP(K692,$BG$2:$BH$3,2,FALSE()))</f>
        <v>2</v>
      </c>
      <c r="W692" s="66" t="str">
        <f aca="false">IF(ISBLANK(R692),"Sin observaciones",R692)</f>
        <v>Sin observaciones</v>
      </c>
      <c r="X692" s="64" t="n">
        <f aca="false">IF(ISERROR(VLOOKUP(J692,$BG$2:$BH$3,2,FALSE())),"",VLOOKUP(J692,$BG$2:$BH$3,2,FALSE()))</f>
        <v>1</v>
      </c>
      <c r="Z692" s="67"/>
    </row>
    <row r="693" customFormat="false" ht="66" hidden="false" customHeight="false" outlineLevel="0" collapsed="false">
      <c r="A693" s="54" t="s">
        <v>1920</v>
      </c>
      <c r="B693" s="54" t="s">
        <v>793</v>
      </c>
      <c r="C693" s="54" t="s">
        <v>1921</v>
      </c>
      <c r="D693" s="79" t="n">
        <v>0.03</v>
      </c>
      <c r="E693" s="56" t="n">
        <v>40.07</v>
      </c>
      <c r="F693" s="57" t="n">
        <v>2.62</v>
      </c>
      <c r="G693" s="56" t="n">
        <v>40.07</v>
      </c>
      <c r="H693" s="56" t="n">
        <v>2.62</v>
      </c>
      <c r="I693" s="58" t="n">
        <v>44397</v>
      </c>
      <c r="J693" s="54" t="s">
        <v>128</v>
      </c>
      <c r="K693" s="60" t="s">
        <v>129</v>
      </c>
      <c r="L693" s="60"/>
      <c r="M693" s="61"/>
      <c r="N693" s="61"/>
      <c r="O693" s="80" t="s">
        <v>1160</v>
      </c>
      <c r="P693" s="80" t="s">
        <v>1161</v>
      </c>
      <c r="Q693" s="62" t="s">
        <v>132</v>
      </c>
      <c r="R693" s="63"/>
      <c r="S693" s="64" t="str">
        <f aca="false">IF(ISBLANK(A693),"",CONCATENATE($BC$5,"-",MID($BC$3,3,2),"-M_",A693))</f>
        <v>PTUR-21-M_520210000027 51</v>
      </c>
      <c r="T693" s="65" t="str">
        <f aca="false">IF(ISBLANK(B693),"",VLOOKUP(B693,$BI$2:$BJ$5,2,FALSE()))</f>
        <v>C</v>
      </c>
      <c r="U693" s="66" t="str">
        <f aca="false">IF(ISBLANK(Q693),"ES",Q693)</f>
        <v>ES</v>
      </c>
      <c r="V693" s="64" t="n">
        <f aca="false">IF(ISBLANK(K693),"2",VLOOKUP(K693,$BG$2:$BH$3,2,FALSE()))</f>
        <v>2</v>
      </c>
      <c r="W693" s="66" t="str">
        <f aca="false">IF(ISBLANK(R693),"Sin observaciones",R693)</f>
        <v>Sin observaciones</v>
      </c>
      <c r="X693" s="64" t="n">
        <f aca="false">IF(ISERROR(VLOOKUP(J693,$BG$2:$BH$3,2,FALSE())),"",VLOOKUP(J693,$BG$2:$BH$3,2,FALSE()))</f>
        <v>1</v>
      </c>
      <c r="Z693" s="67"/>
    </row>
    <row r="694" customFormat="false" ht="66" hidden="false" customHeight="false" outlineLevel="0" collapsed="false">
      <c r="A694" s="54" t="s">
        <v>1922</v>
      </c>
      <c r="B694" s="54" t="s">
        <v>793</v>
      </c>
      <c r="C694" s="54" t="s">
        <v>1921</v>
      </c>
      <c r="D694" s="79" t="n">
        <v>0.03</v>
      </c>
      <c r="E694" s="56" t="n">
        <v>29.36</v>
      </c>
      <c r="F694" s="57" t="n">
        <v>0.86</v>
      </c>
      <c r="G694" s="56" t="n">
        <v>29.36</v>
      </c>
      <c r="H694" s="56" t="n">
        <v>0.86</v>
      </c>
      <c r="I694" s="58" t="n">
        <v>44397</v>
      </c>
      <c r="J694" s="54" t="s">
        <v>128</v>
      </c>
      <c r="K694" s="60" t="s">
        <v>129</v>
      </c>
      <c r="L694" s="60"/>
      <c r="M694" s="61"/>
      <c r="N694" s="61"/>
      <c r="O694" s="80" t="s">
        <v>1160</v>
      </c>
      <c r="P694" s="80" t="s">
        <v>1161</v>
      </c>
      <c r="Q694" s="62" t="s">
        <v>132</v>
      </c>
      <c r="R694" s="63"/>
      <c r="S694" s="64" t="str">
        <f aca="false">IF(ISBLANK(A694),"",CONCATENATE($BC$5,"-",MID($BC$3,3,2),"-M_",A694))</f>
        <v>PTUR-21-M_52021000002751</v>
      </c>
      <c r="T694" s="65" t="str">
        <f aca="false">IF(ISBLANK(B694),"",VLOOKUP(B694,$BI$2:$BJ$5,2,FALSE()))</f>
        <v>C</v>
      </c>
      <c r="U694" s="66" t="str">
        <f aca="false">IF(ISBLANK(Q694),"ES",Q694)</f>
        <v>ES</v>
      </c>
      <c r="V694" s="64" t="n">
        <f aca="false">IF(ISBLANK(K694),"2",VLOOKUP(K694,$BG$2:$BH$3,2,FALSE()))</f>
        <v>2</v>
      </c>
      <c r="W694" s="66" t="str">
        <f aca="false">IF(ISBLANK(R694),"Sin observaciones",R694)</f>
        <v>Sin observaciones</v>
      </c>
      <c r="X694" s="64" t="n">
        <f aca="false">IF(ISERROR(VLOOKUP(J694,$BG$2:$BH$3,2,FALSE())),"",VLOOKUP(J694,$BG$2:$BH$3,2,FALSE()))</f>
        <v>1</v>
      </c>
      <c r="Z694" s="67"/>
    </row>
    <row r="695" customFormat="false" ht="17.4" hidden="false" customHeight="false" outlineLevel="0" collapsed="false">
      <c r="A695" s="54" t="s">
        <v>1923</v>
      </c>
      <c r="B695" s="54" t="s">
        <v>793</v>
      </c>
      <c r="C695" s="54" t="s">
        <v>1924</v>
      </c>
      <c r="D695" s="79" t="n">
        <v>0.03</v>
      </c>
      <c r="E695" s="56" t="n">
        <v>86.98</v>
      </c>
      <c r="F695" s="57" t="n">
        <v>5.69</v>
      </c>
      <c r="G695" s="56" t="n">
        <v>86.98</v>
      </c>
      <c r="H695" s="56" t="n">
        <v>5.69</v>
      </c>
      <c r="I695" s="58" t="n">
        <v>44397</v>
      </c>
      <c r="J695" s="54" t="s">
        <v>128</v>
      </c>
      <c r="K695" s="60" t="s">
        <v>129</v>
      </c>
      <c r="L695" s="60"/>
      <c r="M695" s="61"/>
      <c r="N695" s="61"/>
      <c r="O695" s="80" t="s">
        <v>1160</v>
      </c>
      <c r="P695" s="80" t="s">
        <v>1161</v>
      </c>
      <c r="Q695" s="62" t="s">
        <v>132</v>
      </c>
      <c r="R695" s="63"/>
      <c r="S695" s="64" t="str">
        <f aca="false">IF(ISBLANK(A695),"",CONCATENATE($BC$5,"-",MID($BC$3,3,2),"-M_",A695))</f>
        <v>PTUR-21-M_52021000002811</v>
      </c>
      <c r="T695" s="65" t="str">
        <f aca="false">IF(ISBLANK(B695),"",VLOOKUP(B695,$BI$2:$BJ$5,2,FALSE()))</f>
        <v>C</v>
      </c>
      <c r="U695" s="66" t="str">
        <f aca="false">IF(ISBLANK(Q695),"ES",Q695)</f>
        <v>ES</v>
      </c>
      <c r="V695" s="64" t="n">
        <f aca="false">IF(ISBLANK(K695),"2",VLOOKUP(K695,$BG$2:$BH$3,2,FALSE()))</f>
        <v>2</v>
      </c>
      <c r="W695" s="66" t="str">
        <f aca="false">IF(ISBLANK(R695),"Sin observaciones",R695)</f>
        <v>Sin observaciones</v>
      </c>
      <c r="X695" s="64" t="n">
        <f aca="false">IF(ISERROR(VLOOKUP(J695,$BG$2:$BH$3,2,FALSE())),"",VLOOKUP(J695,$BG$2:$BH$3,2,FALSE()))</f>
        <v>1</v>
      </c>
      <c r="Z695" s="67"/>
    </row>
    <row r="696" customFormat="false" ht="66" hidden="false" customHeight="false" outlineLevel="0" collapsed="false">
      <c r="A696" s="54" t="s">
        <v>1925</v>
      </c>
      <c r="B696" s="54" t="s">
        <v>793</v>
      </c>
      <c r="C696" s="54" t="s">
        <v>1926</v>
      </c>
      <c r="D696" s="79" t="n">
        <v>0.03</v>
      </c>
      <c r="E696" s="56" t="n">
        <v>42.85</v>
      </c>
      <c r="F696" s="57" t="n">
        <v>2.8</v>
      </c>
      <c r="G696" s="56" t="n">
        <v>42.85</v>
      </c>
      <c r="H696" s="56" t="n">
        <v>2.8</v>
      </c>
      <c r="I696" s="58" t="n">
        <v>44397</v>
      </c>
      <c r="J696" s="54" t="s">
        <v>128</v>
      </c>
      <c r="K696" s="60" t="s">
        <v>129</v>
      </c>
      <c r="L696" s="60"/>
      <c r="M696" s="61"/>
      <c r="N696" s="61"/>
      <c r="O696" s="80" t="s">
        <v>1160</v>
      </c>
      <c r="P696" s="80" t="s">
        <v>1161</v>
      </c>
      <c r="Q696" s="62" t="s">
        <v>132</v>
      </c>
      <c r="R696" s="63"/>
      <c r="S696" s="64" t="str">
        <f aca="false">IF(ISBLANK(A696),"",CONCATENATE($BC$5,"-",MID($BC$3,3,2),"-M_",A696))</f>
        <v>PTUR-21-M_5202100000281 2</v>
      </c>
      <c r="T696" s="65" t="str">
        <f aca="false">IF(ISBLANK(B696),"",VLOOKUP(B696,$BI$2:$BJ$5,2,FALSE()))</f>
        <v>C</v>
      </c>
      <c r="U696" s="66" t="str">
        <f aca="false">IF(ISBLANK(Q696),"ES",Q696)</f>
        <v>ES</v>
      </c>
      <c r="V696" s="64" t="n">
        <f aca="false">IF(ISBLANK(K696),"2",VLOOKUP(K696,$BG$2:$BH$3,2,FALSE()))</f>
        <v>2</v>
      </c>
      <c r="W696" s="66" t="str">
        <f aca="false">IF(ISBLANK(R696),"Sin observaciones",R696)</f>
        <v>Sin observaciones</v>
      </c>
      <c r="X696" s="64" t="n">
        <f aca="false">IF(ISERROR(VLOOKUP(J696,$BG$2:$BH$3,2,FALSE())),"",VLOOKUP(J696,$BG$2:$BH$3,2,FALSE()))</f>
        <v>1</v>
      </c>
      <c r="Z696" s="67"/>
    </row>
    <row r="697" customFormat="false" ht="66" hidden="false" customHeight="false" outlineLevel="0" collapsed="false">
      <c r="A697" s="54" t="s">
        <v>1927</v>
      </c>
      <c r="B697" s="54" t="s">
        <v>793</v>
      </c>
      <c r="C697" s="54" t="s">
        <v>1926</v>
      </c>
      <c r="D697" s="79" t="n">
        <v>0.03</v>
      </c>
      <c r="E697" s="56" t="n">
        <v>19.63</v>
      </c>
      <c r="F697" s="57" t="n">
        <v>0.58</v>
      </c>
      <c r="G697" s="56" t="n">
        <v>19.63</v>
      </c>
      <c r="H697" s="56" t="n">
        <v>0.58</v>
      </c>
      <c r="I697" s="58" t="n">
        <v>44397</v>
      </c>
      <c r="J697" s="54" t="s">
        <v>128</v>
      </c>
      <c r="K697" s="60" t="s">
        <v>129</v>
      </c>
      <c r="L697" s="60"/>
      <c r="M697" s="61"/>
      <c r="N697" s="61"/>
      <c r="O697" s="80" t="s">
        <v>1160</v>
      </c>
      <c r="P697" s="80" t="s">
        <v>1161</v>
      </c>
      <c r="Q697" s="62" t="s">
        <v>132</v>
      </c>
      <c r="R697" s="63"/>
      <c r="S697" s="64" t="str">
        <f aca="false">IF(ISBLANK(A697),"",CONCATENATE($BC$5,"-",MID($BC$3,3,2),"-M_",A697))</f>
        <v>PTUR-21-M_52021000002812</v>
      </c>
      <c r="T697" s="65" t="str">
        <f aca="false">IF(ISBLANK(B697),"",VLOOKUP(B697,$BI$2:$BJ$5,2,FALSE()))</f>
        <v>C</v>
      </c>
      <c r="U697" s="66" t="str">
        <f aca="false">IF(ISBLANK(Q697),"ES",Q697)</f>
        <v>ES</v>
      </c>
      <c r="V697" s="64" t="n">
        <f aca="false">IF(ISBLANK(K697),"2",VLOOKUP(K697,$BG$2:$BH$3,2,FALSE()))</f>
        <v>2</v>
      </c>
      <c r="W697" s="66" t="str">
        <f aca="false">IF(ISBLANK(R697),"Sin observaciones",R697)</f>
        <v>Sin observaciones</v>
      </c>
      <c r="X697" s="64" t="n">
        <f aca="false">IF(ISERROR(VLOOKUP(J697,$BG$2:$BH$3,2,FALSE())),"",VLOOKUP(J697,$BG$2:$BH$3,2,FALSE()))</f>
        <v>1</v>
      </c>
      <c r="Z697" s="67"/>
    </row>
    <row r="698" customFormat="false" ht="17.4" hidden="false" customHeight="false" outlineLevel="0" collapsed="false">
      <c r="A698" s="54" t="s">
        <v>1928</v>
      </c>
      <c r="B698" s="54" t="s">
        <v>793</v>
      </c>
      <c r="C698" s="54" t="s">
        <v>1929</v>
      </c>
      <c r="D698" s="79" t="n">
        <v>0.03</v>
      </c>
      <c r="E698" s="56" t="n">
        <v>86.98</v>
      </c>
      <c r="F698" s="57" t="n">
        <v>5.69</v>
      </c>
      <c r="G698" s="56" t="n">
        <v>86.98</v>
      </c>
      <c r="H698" s="56" t="n">
        <v>5.69</v>
      </c>
      <c r="I698" s="58" t="n">
        <v>44397</v>
      </c>
      <c r="J698" s="54" t="s">
        <v>128</v>
      </c>
      <c r="K698" s="60" t="s">
        <v>129</v>
      </c>
      <c r="L698" s="60"/>
      <c r="M698" s="61"/>
      <c r="N698" s="61"/>
      <c r="O698" s="80" t="s">
        <v>1160</v>
      </c>
      <c r="P698" s="80" t="s">
        <v>1161</v>
      </c>
      <c r="Q698" s="62" t="s">
        <v>132</v>
      </c>
      <c r="R698" s="63"/>
      <c r="S698" s="64" t="str">
        <f aca="false">IF(ISBLANK(A698),"",CONCATENATE($BC$5,"-",MID($BC$3,3,2),"-M_",A698))</f>
        <v>PTUR-21-M_52021000002813</v>
      </c>
      <c r="T698" s="65" t="str">
        <f aca="false">IF(ISBLANK(B698),"",VLOOKUP(B698,$BI$2:$BJ$5,2,FALSE()))</f>
        <v>C</v>
      </c>
      <c r="U698" s="66" t="str">
        <f aca="false">IF(ISBLANK(Q698),"ES",Q698)</f>
        <v>ES</v>
      </c>
      <c r="V698" s="64" t="n">
        <f aca="false">IF(ISBLANK(K698),"2",VLOOKUP(K698,$BG$2:$BH$3,2,FALSE()))</f>
        <v>2</v>
      </c>
      <c r="W698" s="66" t="str">
        <f aca="false">IF(ISBLANK(R698),"Sin observaciones",R698)</f>
        <v>Sin observaciones</v>
      </c>
      <c r="X698" s="64" t="n">
        <f aca="false">IF(ISERROR(VLOOKUP(J698,$BG$2:$BH$3,2,FALSE())),"",VLOOKUP(J698,$BG$2:$BH$3,2,FALSE()))</f>
        <v>1</v>
      </c>
      <c r="Z698" s="67"/>
    </row>
    <row r="699" customFormat="false" ht="17.4" hidden="false" customHeight="false" outlineLevel="0" collapsed="false">
      <c r="A699" s="54" t="s">
        <v>1930</v>
      </c>
      <c r="B699" s="54" t="s">
        <v>793</v>
      </c>
      <c r="C699" s="54" t="s">
        <v>1929</v>
      </c>
      <c r="D699" s="79" t="n">
        <v>0.03</v>
      </c>
      <c r="E699" s="56" t="n">
        <v>72.17</v>
      </c>
      <c r="F699" s="57" t="n">
        <v>4.72</v>
      </c>
      <c r="G699" s="56" t="n">
        <v>72.17</v>
      </c>
      <c r="H699" s="56" t="n">
        <v>4.72</v>
      </c>
      <c r="I699" s="58" t="n">
        <v>44397</v>
      </c>
      <c r="J699" s="54" t="s">
        <v>128</v>
      </c>
      <c r="K699" s="60" t="s">
        <v>129</v>
      </c>
      <c r="L699" s="60"/>
      <c r="M699" s="61"/>
      <c r="N699" s="61"/>
      <c r="O699" s="80" t="s">
        <v>1160</v>
      </c>
      <c r="P699" s="80" t="s">
        <v>1161</v>
      </c>
      <c r="Q699" s="62" t="s">
        <v>132</v>
      </c>
      <c r="R699" s="63"/>
      <c r="S699" s="64" t="str">
        <f aca="false">IF(ISBLANK(A699),"",CONCATENATE($BC$5,"-",MID($BC$3,3,2),"-M_",A699))</f>
        <v>PTUR-21-M_52021000002814</v>
      </c>
      <c r="T699" s="65" t="str">
        <f aca="false">IF(ISBLANK(B699),"",VLOOKUP(B699,$BI$2:$BJ$5,2,FALSE()))</f>
        <v>C</v>
      </c>
      <c r="U699" s="66" t="str">
        <f aca="false">IF(ISBLANK(Q699),"ES",Q699)</f>
        <v>ES</v>
      </c>
      <c r="V699" s="64" t="n">
        <f aca="false">IF(ISBLANK(K699),"2",VLOOKUP(K699,$BG$2:$BH$3,2,FALSE()))</f>
        <v>2</v>
      </c>
      <c r="W699" s="66" t="str">
        <f aca="false">IF(ISBLANK(R699),"Sin observaciones",R699)</f>
        <v>Sin observaciones</v>
      </c>
      <c r="X699" s="64" t="n">
        <f aca="false">IF(ISERROR(VLOOKUP(J699,$BG$2:$BH$3,2,FALSE())),"",VLOOKUP(J699,$BG$2:$BH$3,2,FALSE()))</f>
        <v>1</v>
      </c>
      <c r="Z699" s="67"/>
    </row>
    <row r="700" customFormat="false" ht="26.4" hidden="false" customHeight="false" outlineLevel="0" collapsed="false">
      <c r="A700" s="54" t="s">
        <v>1931</v>
      </c>
      <c r="B700" s="54" t="s">
        <v>793</v>
      </c>
      <c r="C700" s="54" t="s">
        <v>1932</v>
      </c>
      <c r="D700" s="79" t="n">
        <v>0.03</v>
      </c>
      <c r="E700" s="56" t="n">
        <v>10.56</v>
      </c>
      <c r="F700" s="57" t="n">
        <v>0.31</v>
      </c>
      <c r="G700" s="56" t="n">
        <v>10.56</v>
      </c>
      <c r="H700" s="56" t="n">
        <v>0.31</v>
      </c>
      <c r="I700" s="58" t="n">
        <v>44397</v>
      </c>
      <c r="J700" s="54" t="s">
        <v>128</v>
      </c>
      <c r="K700" s="60" t="s">
        <v>129</v>
      </c>
      <c r="L700" s="60"/>
      <c r="M700" s="61"/>
      <c r="N700" s="61"/>
      <c r="O700" s="80" t="s">
        <v>1160</v>
      </c>
      <c r="P700" s="80" t="s">
        <v>1161</v>
      </c>
      <c r="Q700" s="62" t="s">
        <v>132</v>
      </c>
      <c r="R700" s="63"/>
      <c r="S700" s="64" t="str">
        <f aca="false">IF(ISBLANK(A700),"",CONCATENATE($BC$5,"-",MID($BC$3,3,2),"-M_",A700))</f>
        <v>PTUR-21-M_5202100000281 5</v>
      </c>
      <c r="T700" s="65" t="str">
        <f aca="false">IF(ISBLANK(B700),"",VLOOKUP(B700,$BI$2:$BJ$5,2,FALSE()))</f>
        <v>C</v>
      </c>
      <c r="U700" s="66" t="str">
        <f aca="false">IF(ISBLANK(Q700),"ES",Q700)</f>
        <v>ES</v>
      </c>
      <c r="V700" s="64" t="n">
        <f aca="false">IF(ISBLANK(K700),"2",VLOOKUP(K700,$BG$2:$BH$3,2,FALSE()))</f>
        <v>2</v>
      </c>
      <c r="W700" s="66" t="str">
        <f aca="false">IF(ISBLANK(R700),"Sin observaciones",R700)</f>
        <v>Sin observaciones</v>
      </c>
      <c r="X700" s="64" t="n">
        <f aca="false">IF(ISERROR(VLOOKUP(J700,$BG$2:$BH$3,2,FALSE())),"",VLOOKUP(J700,$BG$2:$BH$3,2,FALSE()))</f>
        <v>1</v>
      </c>
      <c r="Z700" s="67"/>
    </row>
    <row r="701" customFormat="false" ht="26.4" hidden="false" customHeight="false" outlineLevel="0" collapsed="false">
      <c r="A701" s="54" t="s">
        <v>1933</v>
      </c>
      <c r="B701" s="54" t="s">
        <v>793</v>
      </c>
      <c r="C701" s="54" t="s">
        <v>1932</v>
      </c>
      <c r="D701" s="79" t="n">
        <v>0.03</v>
      </c>
      <c r="E701" s="56" t="n">
        <v>6.43</v>
      </c>
      <c r="F701" s="57" t="n">
        <v>0.42</v>
      </c>
      <c r="G701" s="56" t="n">
        <v>6.43</v>
      </c>
      <c r="H701" s="56" t="n">
        <v>0.42</v>
      </c>
      <c r="I701" s="58" t="n">
        <v>44397</v>
      </c>
      <c r="J701" s="54" t="s">
        <v>128</v>
      </c>
      <c r="K701" s="60" t="s">
        <v>129</v>
      </c>
      <c r="L701" s="60"/>
      <c r="M701" s="61"/>
      <c r="N701" s="61"/>
      <c r="O701" s="80" t="s">
        <v>1160</v>
      </c>
      <c r="P701" s="80" t="s">
        <v>1161</v>
      </c>
      <c r="Q701" s="62" t="s">
        <v>132</v>
      </c>
      <c r="R701" s="63"/>
      <c r="S701" s="64" t="str">
        <f aca="false">IF(ISBLANK(A701),"",CONCATENATE($BC$5,"-",MID($BC$3,3,2),"-M_",A701))</f>
        <v>PTUR-21-M_52021000002815</v>
      </c>
      <c r="T701" s="65" t="str">
        <f aca="false">IF(ISBLANK(B701),"",VLOOKUP(B701,$BI$2:$BJ$5,2,FALSE()))</f>
        <v>C</v>
      </c>
      <c r="U701" s="66" t="str">
        <f aca="false">IF(ISBLANK(Q701),"ES",Q701)</f>
        <v>ES</v>
      </c>
      <c r="V701" s="64" t="n">
        <f aca="false">IF(ISBLANK(K701),"2",VLOOKUP(K701,$BG$2:$BH$3,2,FALSE()))</f>
        <v>2</v>
      </c>
      <c r="W701" s="66" t="str">
        <f aca="false">IF(ISBLANK(R701),"Sin observaciones",R701)</f>
        <v>Sin observaciones</v>
      </c>
      <c r="X701" s="64" t="n">
        <f aca="false">IF(ISERROR(VLOOKUP(J701,$BG$2:$BH$3,2,FALSE())),"",VLOOKUP(J701,$BG$2:$BH$3,2,FALSE()))</f>
        <v>1</v>
      </c>
      <c r="Z701" s="67"/>
    </row>
    <row r="702" customFormat="false" ht="118.8" hidden="false" customHeight="false" outlineLevel="0" collapsed="false">
      <c r="A702" s="54" t="s">
        <v>1934</v>
      </c>
      <c r="B702" s="54" t="s">
        <v>793</v>
      </c>
      <c r="C702" s="54" t="s">
        <v>1935</v>
      </c>
      <c r="D702" s="79" t="n">
        <v>0.03</v>
      </c>
      <c r="E702" s="56" t="n">
        <v>216.84</v>
      </c>
      <c r="F702" s="57" t="n">
        <v>14.19</v>
      </c>
      <c r="G702" s="56" t="n">
        <v>216.84</v>
      </c>
      <c r="H702" s="56" t="n">
        <v>14.19</v>
      </c>
      <c r="I702" s="58" t="n">
        <v>44397</v>
      </c>
      <c r="J702" s="54" t="s">
        <v>128</v>
      </c>
      <c r="K702" s="60" t="s">
        <v>129</v>
      </c>
      <c r="L702" s="60"/>
      <c r="M702" s="61"/>
      <c r="N702" s="61"/>
      <c r="O702" s="80" t="s">
        <v>1160</v>
      </c>
      <c r="P702" s="80" t="s">
        <v>1161</v>
      </c>
      <c r="Q702" s="62" t="s">
        <v>132</v>
      </c>
      <c r="R702" s="63"/>
      <c r="S702" s="64" t="str">
        <f aca="false">IF(ISBLANK(A702),"",CONCATENATE($BC$5,"-",MID($BC$3,3,2),"-M_",A702))</f>
        <v>PTUR-21-M_5202100000281 6</v>
      </c>
      <c r="T702" s="65" t="str">
        <f aca="false">IF(ISBLANK(B702),"",VLOOKUP(B702,$BI$2:$BJ$5,2,FALSE()))</f>
        <v>C</v>
      </c>
      <c r="U702" s="66" t="str">
        <f aca="false">IF(ISBLANK(Q702),"ES",Q702)</f>
        <v>ES</v>
      </c>
      <c r="V702" s="64" t="n">
        <f aca="false">IF(ISBLANK(K702),"2",VLOOKUP(K702,$BG$2:$BH$3,2,FALSE()))</f>
        <v>2</v>
      </c>
      <c r="W702" s="66" t="str">
        <f aca="false">IF(ISBLANK(R702),"Sin observaciones",R702)</f>
        <v>Sin observaciones</v>
      </c>
      <c r="X702" s="64" t="n">
        <f aca="false">IF(ISERROR(VLOOKUP(J702,$BG$2:$BH$3,2,FALSE())),"",VLOOKUP(J702,$BG$2:$BH$3,2,FALSE()))</f>
        <v>1</v>
      </c>
      <c r="Z702" s="67"/>
    </row>
    <row r="703" customFormat="false" ht="118.8" hidden="false" customHeight="false" outlineLevel="0" collapsed="false">
      <c r="A703" s="54" t="s">
        <v>1936</v>
      </c>
      <c r="B703" s="54" t="s">
        <v>793</v>
      </c>
      <c r="C703" s="54" t="s">
        <v>1935</v>
      </c>
      <c r="D703" s="79" t="n">
        <v>0.03</v>
      </c>
      <c r="E703" s="56" t="n">
        <v>29.72</v>
      </c>
      <c r="F703" s="57" t="n">
        <v>0.86</v>
      </c>
      <c r="G703" s="56" t="n">
        <v>29.72</v>
      </c>
      <c r="H703" s="56" t="n">
        <v>0.86</v>
      </c>
      <c r="I703" s="58" t="n">
        <v>44397</v>
      </c>
      <c r="J703" s="54" t="s">
        <v>128</v>
      </c>
      <c r="K703" s="60" t="s">
        <v>129</v>
      </c>
      <c r="L703" s="60"/>
      <c r="M703" s="61"/>
      <c r="N703" s="61"/>
      <c r="O703" s="80" t="s">
        <v>1160</v>
      </c>
      <c r="P703" s="80" t="s">
        <v>1161</v>
      </c>
      <c r="Q703" s="62" t="s">
        <v>132</v>
      </c>
      <c r="R703" s="63"/>
      <c r="S703" s="64" t="str">
        <f aca="false">IF(ISBLANK(A703),"",CONCATENATE($BC$5,"-",MID($BC$3,3,2),"-M_",A703))</f>
        <v>PTUR-21-M_52021000002816</v>
      </c>
      <c r="T703" s="65" t="str">
        <f aca="false">IF(ISBLANK(B703),"",VLOOKUP(B703,$BI$2:$BJ$5,2,FALSE()))</f>
        <v>C</v>
      </c>
      <c r="U703" s="66" t="str">
        <f aca="false">IF(ISBLANK(Q703),"ES",Q703)</f>
        <v>ES</v>
      </c>
      <c r="V703" s="64" t="n">
        <f aca="false">IF(ISBLANK(K703),"2",VLOOKUP(K703,$BG$2:$BH$3,2,FALSE()))</f>
        <v>2</v>
      </c>
      <c r="W703" s="66" t="str">
        <f aca="false">IF(ISBLANK(R703),"Sin observaciones",R703)</f>
        <v>Sin observaciones</v>
      </c>
      <c r="X703" s="64" t="n">
        <f aca="false">IF(ISERROR(VLOOKUP(J703,$BG$2:$BH$3,2,FALSE())),"",VLOOKUP(J703,$BG$2:$BH$3,2,FALSE()))</f>
        <v>1</v>
      </c>
      <c r="Z703" s="67"/>
    </row>
    <row r="704" customFormat="false" ht="118.8" hidden="false" customHeight="false" outlineLevel="0" collapsed="false">
      <c r="A704" s="54" t="s">
        <v>1937</v>
      </c>
      <c r="B704" s="54" t="s">
        <v>793</v>
      </c>
      <c r="C704" s="54" t="s">
        <v>1938</v>
      </c>
      <c r="D704" s="79" t="n">
        <v>0.03</v>
      </c>
      <c r="E704" s="56" t="n">
        <v>381.93</v>
      </c>
      <c r="F704" s="57" t="n">
        <v>11.12</v>
      </c>
      <c r="G704" s="56" t="n">
        <v>381.93</v>
      </c>
      <c r="H704" s="56" t="n">
        <v>11.12</v>
      </c>
      <c r="I704" s="58" t="n">
        <v>44397</v>
      </c>
      <c r="J704" s="54" t="s">
        <v>128</v>
      </c>
      <c r="K704" s="60" t="s">
        <v>129</v>
      </c>
      <c r="L704" s="60"/>
      <c r="M704" s="61"/>
      <c r="N704" s="61"/>
      <c r="O704" s="80" t="s">
        <v>1160</v>
      </c>
      <c r="P704" s="80" t="s">
        <v>1161</v>
      </c>
      <c r="Q704" s="62" t="s">
        <v>132</v>
      </c>
      <c r="R704" s="63"/>
      <c r="S704" s="64" t="str">
        <f aca="false">IF(ISBLANK(A704),"",CONCATENATE($BC$5,"-",MID($BC$3,3,2),"-M_",A704))</f>
        <v>PTUR-21-M_52021000002817</v>
      </c>
      <c r="T704" s="65" t="str">
        <f aca="false">IF(ISBLANK(B704),"",VLOOKUP(B704,$BI$2:$BJ$5,2,FALSE()))</f>
        <v>C</v>
      </c>
      <c r="U704" s="66" t="str">
        <f aca="false">IF(ISBLANK(Q704),"ES",Q704)</f>
        <v>ES</v>
      </c>
      <c r="V704" s="64" t="n">
        <f aca="false">IF(ISBLANK(K704),"2",VLOOKUP(K704,$BG$2:$BH$3,2,FALSE()))</f>
        <v>2</v>
      </c>
      <c r="W704" s="66" t="str">
        <f aca="false">IF(ISBLANK(R704),"Sin observaciones",R704)</f>
        <v>Sin observaciones</v>
      </c>
      <c r="X704" s="64" t="n">
        <f aca="false">IF(ISERROR(VLOOKUP(J704,$BG$2:$BH$3,2,FALSE())),"",VLOOKUP(J704,$BG$2:$BH$3,2,FALSE()))</f>
        <v>1</v>
      </c>
      <c r="Z704" s="67"/>
    </row>
    <row r="705" customFormat="false" ht="118.8" hidden="false" customHeight="false" outlineLevel="0" collapsed="false">
      <c r="A705" s="54" t="s">
        <v>1939</v>
      </c>
      <c r="B705" s="54" t="s">
        <v>793</v>
      </c>
      <c r="C705" s="54" t="s">
        <v>1938</v>
      </c>
      <c r="D705" s="79" t="n">
        <v>0.03</v>
      </c>
      <c r="E705" s="56" t="n">
        <v>91.57</v>
      </c>
      <c r="F705" s="57" t="n">
        <v>5.99</v>
      </c>
      <c r="G705" s="56" t="n">
        <v>91.57</v>
      </c>
      <c r="H705" s="56" t="n">
        <v>5.99</v>
      </c>
      <c r="I705" s="58" t="n">
        <v>44397</v>
      </c>
      <c r="J705" s="54" t="s">
        <v>128</v>
      </c>
      <c r="K705" s="60" t="s">
        <v>129</v>
      </c>
      <c r="L705" s="60"/>
      <c r="M705" s="61"/>
      <c r="N705" s="61"/>
      <c r="O705" s="80" t="s">
        <v>1160</v>
      </c>
      <c r="P705" s="80" t="s">
        <v>1161</v>
      </c>
      <c r="Q705" s="62" t="s">
        <v>132</v>
      </c>
      <c r="R705" s="63"/>
      <c r="S705" s="64" t="str">
        <f aca="false">IF(ISBLANK(A705),"",CONCATENATE($BC$5,"-",MID($BC$3,3,2),"-M_",A705))</f>
        <v>PTUR-21-M_5202100000281 7</v>
      </c>
      <c r="T705" s="65" t="str">
        <f aca="false">IF(ISBLANK(B705),"",VLOOKUP(B705,$BI$2:$BJ$5,2,FALSE()))</f>
        <v>C</v>
      </c>
      <c r="U705" s="66" t="str">
        <f aca="false">IF(ISBLANK(Q705),"ES",Q705)</f>
        <v>ES</v>
      </c>
      <c r="V705" s="64" t="n">
        <f aca="false">IF(ISBLANK(K705),"2",VLOOKUP(K705,$BG$2:$BH$3,2,FALSE()))</f>
        <v>2</v>
      </c>
      <c r="W705" s="66" t="str">
        <f aca="false">IF(ISBLANK(R705),"Sin observaciones",R705)</f>
        <v>Sin observaciones</v>
      </c>
      <c r="X705" s="64" t="n">
        <f aca="false">IF(ISERROR(VLOOKUP(J705,$BG$2:$BH$3,2,FALSE())),"",VLOOKUP(J705,$BG$2:$BH$3,2,FALSE()))</f>
        <v>1</v>
      </c>
      <c r="Z705" s="67"/>
    </row>
    <row r="706" customFormat="false" ht="92.4" hidden="false" customHeight="false" outlineLevel="0" collapsed="false">
      <c r="A706" s="54" t="s">
        <v>1940</v>
      </c>
      <c r="B706" s="54" t="s">
        <v>793</v>
      </c>
      <c r="C706" s="54" t="s">
        <v>1941</v>
      </c>
      <c r="D706" s="79" t="n">
        <v>0.03</v>
      </c>
      <c r="E706" s="56" t="n">
        <v>53.5</v>
      </c>
      <c r="F706" s="57" t="n">
        <v>3.5</v>
      </c>
      <c r="G706" s="56" t="n">
        <v>53.5</v>
      </c>
      <c r="H706" s="56" t="n">
        <v>3.5</v>
      </c>
      <c r="I706" s="58" t="n">
        <v>44397</v>
      </c>
      <c r="J706" s="54" t="s">
        <v>128</v>
      </c>
      <c r="K706" s="60" t="s">
        <v>129</v>
      </c>
      <c r="L706" s="60"/>
      <c r="M706" s="61"/>
      <c r="N706" s="61"/>
      <c r="O706" s="80" t="s">
        <v>1160</v>
      </c>
      <c r="P706" s="80" t="s">
        <v>1161</v>
      </c>
      <c r="Q706" s="62" t="s">
        <v>132</v>
      </c>
      <c r="R706" s="63"/>
      <c r="S706" s="64" t="str">
        <f aca="false">IF(ISBLANK(A706),"",CONCATENATE($BC$5,"-",MID($BC$3,3,2),"-M_",A706))</f>
        <v>PTUR-21-M_5202100000281 8</v>
      </c>
      <c r="T706" s="65" t="str">
        <f aca="false">IF(ISBLANK(B706),"",VLOOKUP(B706,$BI$2:$BJ$5,2,FALSE()))</f>
        <v>C</v>
      </c>
      <c r="U706" s="66" t="str">
        <f aca="false">IF(ISBLANK(Q706),"ES",Q706)</f>
        <v>ES</v>
      </c>
      <c r="V706" s="64" t="n">
        <f aca="false">IF(ISBLANK(K706),"2",VLOOKUP(K706,$BG$2:$BH$3,2,FALSE()))</f>
        <v>2</v>
      </c>
      <c r="W706" s="66" t="str">
        <f aca="false">IF(ISBLANK(R706),"Sin observaciones",R706)</f>
        <v>Sin observaciones</v>
      </c>
      <c r="X706" s="64" t="n">
        <f aca="false">IF(ISERROR(VLOOKUP(J706,$BG$2:$BH$3,2,FALSE())),"",VLOOKUP(J706,$BG$2:$BH$3,2,FALSE()))</f>
        <v>1</v>
      </c>
      <c r="Z706" s="67"/>
    </row>
    <row r="707" customFormat="false" ht="92.4" hidden="false" customHeight="false" outlineLevel="0" collapsed="false">
      <c r="A707" s="54" t="s">
        <v>1942</v>
      </c>
      <c r="B707" s="54" t="s">
        <v>793</v>
      </c>
      <c r="C707" s="54" t="s">
        <v>1941</v>
      </c>
      <c r="D707" s="79" t="n">
        <v>0.03</v>
      </c>
      <c r="E707" s="56" t="n">
        <v>14.33</v>
      </c>
      <c r="F707" s="57" t="n">
        <v>0.42</v>
      </c>
      <c r="G707" s="56" t="n">
        <v>14.33</v>
      </c>
      <c r="H707" s="56" t="n">
        <v>0.42</v>
      </c>
      <c r="I707" s="58" t="n">
        <v>44397</v>
      </c>
      <c r="J707" s="54" t="s">
        <v>128</v>
      </c>
      <c r="K707" s="60" t="s">
        <v>129</v>
      </c>
      <c r="L707" s="60"/>
      <c r="M707" s="61"/>
      <c r="N707" s="61"/>
      <c r="O707" s="80" t="s">
        <v>1160</v>
      </c>
      <c r="P707" s="80" t="s">
        <v>1161</v>
      </c>
      <c r="Q707" s="62" t="s">
        <v>132</v>
      </c>
      <c r="R707" s="63"/>
      <c r="S707" s="64" t="str">
        <f aca="false">IF(ISBLANK(A707),"",CONCATENATE($BC$5,"-",MID($BC$3,3,2),"-M_",A707))</f>
        <v>PTUR-21-M_52021000002818</v>
      </c>
      <c r="T707" s="65" t="str">
        <f aca="false">IF(ISBLANK(B707),"",VLOOKUP(B707,$BI$2:$BJ$5,2,FALSE()))</f>
        <v>C</v>
      </c>
      <c r="U707" s="66" t="str">
        <f aca="false">IF(ISBLANK(Q707),"ES",Q707)</f>
        <v>ES</v>
      </c>
      <c r="V707" s="64" t="n">
        <f aca="false">IF(ISBLANK(K707),"2",VLOOKUP(K707,$BG$2:$BH$3,2,FALSE()))</f>
        <v>2</v>
      </c>
      <c r="W707" s="66" t="str">
        <f aca="false">IF(ISBLANK(R707),"Sin observaciones",R707)</f>
        <v>Sin observaciones</v>
      </c>
      <c r="X707" s="64" t="n">
        <f aca="false">IF(ISERROR(VLOOKUP(J707,$BG$2:$BH$3,2,FALSE())),"",VLOOKUP(J707,$BG$2:$BH$3,2,FALSE()))</f>
        <v>1</v>
      </c>
      <c r="Z707" s="67"/>
    </row>
    <row r="708" customFormat="false" ht="79.2" hidden="false" customHeight="false" outlineLevel="0" collapsed="false">
      <c r="A708" s="54" t="s">
        <v>1943</v>
      </c>
      <c r="B708" s="54" t="s">
        <v>793</v>
      </c>
      <c r="C708" s="54" t="s">
        <v>1944</v>
      </c>
      <c r="D708" s="79" t="n">
        <v>0.03</v>
      </c>
      <c r="E708" s="56" t="n">
        <v>323.27</v>
      </c>
      <c r="F708" s="57" t="n">
        <v>9.42</v>
      </c>
      <c r="G708" s="56" t="n">
        <v>323.27</v>
      </c>
      <c r="H708" s="56" t="n">
        <v>9.42</v>
      </c>
      <c r="I708" s="58" t="n">
        <v>44397</v>
      </c>
      <c r="J708" s="54" t="s">
        <v>128</v>
      </c>
      <c r="K708" s="60" t="s">
        <v>129</v>
      </c>
      <c r="L708" s="60"/>
      <c r="M708" s="61"/>
      <c r="N708" s="61"/>
      <c r="O708" s="80" t="s">
        <v>1160</v>
      </c>
      <c r="P708" s="80" t="s">
        <v>1161</v>
      </c>
      <c r="Q708" s="62" t="s">
        <v>132</v>
      </c>
      <c r="R708" s="63"/>
      <c r="S708" s="64" t="str">
        <f aca="false">IF(ISBLANK(A708),"",CONCATENATE($BC$5,"-",MID($BC$3,3,2),"-M_",A708))</f>
        <v>PTUR-21-M_52021000003380</v>
      </c>
      <c r="T708" s="65" t="str">
        <f aca="false">IF(ISBLANK(B708),"",VLOOKUP(B708,$BI$2:$BJ$5,2,FALSE()))</f>
        <v>C</v>
      </c>
      <c r="U708" s="66" t="str">
        <f aca="false">IF(ISBLANK(Q708),"ES",Q708)</f>
        <v>ES</v>
      </c>
      <c r="V708" s="64" t="n">
        <f aca="false">IF(ISBLANK(K708),"2",VLOOKUP(K708,$BG$2:$BH$3,2,FALSE()))</f>
        <v>2</v>
      </c>
      <c r="W708" s="66" t="str">
        <f aca="false">IF(ISBLANK(R708),"Sin observaciones",R708)</f>
        <v>Sin observaciones</v>
      </c>
      <c r="X708" s="64" t="n">
        <f aca="false">IF(ISERROR(VLOOKUP(J708,$BG$2:$BH$3,2,FALSE())),"",VLOOKUP(J708,$BG$2:$BH$3,2,FALSE()))</f>
        <v>1</v>
      </c>
      <c r="Z708" s="67"/>
    </row>
    <row r="709" customFormat="false" ht="79.2" hidden="false" customHeight="false" outlineLevel="0" collapsed="false">
      <c r="A709" s="54" t="s">
        <v>1945</v>
      </c>
      <c r="B709" s="54" t="s">
        <v>793</v>
      </c>
      <c r="C709" s="54" t="s">
        <v>1944</v>
      </c>
      <c r="D709" s="79" t="n">
        <v>0.03</v>
      </c>
      <c r="E709" s="56" t="n">
        <v>3.21</v>
      </c>
      <c r="F709" s="57" t="n">
        <v>0.21</v>
      </c>
      <c r="G709" s="56" t="n">
        <v>3.21</v>
      </c>
      <c r="H709" s="56" t="n">
        <v>0.21</v>
      </c>
      <c r="I709" s="58" t="n">
        <v>44397</v>
      </c>
      <c r="J709" s="54" t="s">
        <v>128</v>
      </c>
      <c r="K709" s="60" t="s">
        <v>129</v>
      </c>
      <c r="L709" s="60"/>
      <c r="M709" s="61"/>
      <c r="N709" s="61"/>
      <c r="O709" s="80" t="s">
        <v>1160</v>
      </c>
      <c r="P709" s="80" t="s">
        <v>1161</v>
      </c>
      <c r="Q709" s="62" t="s">
        <v>132</v>
      </c>
      <c r="R709" s="63"/>
      <c r="S709" s="64" t="str">
        <f aca="false">IF(ISBLANK(A709),"",CONCATENATE($BC$5,"-",MID($BC$3,3,2),"-M_",A709))</f>
        <v>PTUR-21-M_520210000033 80</v>
      </c>
      <c r="T709" s="65" t="str">
        <f aca="false">IF(ISBLANK(B709),"",VLOOKUP(B709,$BI$2:$BJ$5,2,FALSE()))</f>
        <v>C</v>
      </c>
      <c r="U709" s="66" t="str">
        <f aca="false">IF(ISBLANK(Q709),"ES",Q709)</f>
        <v>ES</v>
      </c>
      <c r="V709" s="64" t="n">
        <f aca="false">IF(ISBLANK(K709),"2",VLOOKUP(K709,$BG$2:$BH$3,2,FALSE()))</f>
        <v>2</v>
      </c>
      <c r="W709" s="66" t="str">
        <f aca="false">IF(ISBLANK(R709),"Sin observaciones",R709)</f>
        <v>Sin observaciones</v>
      </c>
      <c r="X709" s="64" t="n">
        <f aca="false">IF(ISERROR(VLOOKUP(J709,$BG$2:$BH$3,2,FALSE())),"",VLOOKUP(J709,$BG$2:$BH$3,2,FALSE()))</f>
        <v>1</v>
      </c>
      <c r="Z709" s="67"/>
    </row>
    <row r="710" customFormat="false" ht="118.8" hidden="false" customHeight="false" outlineLevel="0" collapsed="false">
      <c r="A710" s="54" t="s">
        <v>1946</v>
      </c>
      <c r="B710" s="54" t="s">
        <v>793</v>
      </c>
      <c r="C710" s="54" t="s">
        <v>1947</v>
      </c>
      <c r="D710" s="79" t="n">
        <v>0.03</v>
      </c>
      <c r="E710" s="56" t="n">
        <v>2.95</v>
      </c>
      <c r="F710" s="57" t="n">
        <v>0.19</v>
      </c>
      <c r="G710" s="56" t="n">
        <v>2.95</v>
      </c>
      <c r="H710" s="56" t="n">
        <v>0.19</v>
      </c>
      <c r="I710" s="58" t="n">
        <v>44397</v>
      </c>
      <c r="J710" s="54" t="s">
        <v>128</v>
      </c>
      <c r="K710" s="60" t="s">
        <v>129</v>
      </c>
      <c r="L710" s="60"/>
      <c r="M710" s="61"/>
      <c r="N710" s="61"/>
      <c r="O710" s="80" t="s">
        <v>446</v>
      </c>
      <c r="P710" s="80" t="s">
        <v>447</v>
      </c>
      <c r="Q710" s="62" t="s">
        <v>132</v>
      </c>
      <c r="R710" s="63"/>
      <c r="S710" s="64" t="str">
        <f aca="false">IF(ISBLANK(A710),"",CONCATENATE($BC$5,"-",MID($BC$3,3,2),"-M_",A710))</f>
        <v>PTUR-21-M_52021000002625</v>
      </c>
      <c r="T710" s="65" t="str">
        <f aca="false">IF(ISBLANK(B710),"",VLOOKUP(B710,$BI$2:$BJ$5,2,FALSE()))</f>
        <v>C</v>
      </c>
      <c r="U710" s="66" t="str">
        <f aca="false">IF(ISBLANK(Q710),"ES",Q710)</f>
        <v>ES</v>
      </c>
      <c r="V710" s="64" t="n">
        <f aca="false">IF(ISBLANK(K710),"2",VLOOKUP(K710,$BG$2:$BH$3,2,FALSE()))</f>
        <v>2</v>
      </c>
      <c r="W710" s="66" t="str">
        <f aca="false">IF(ISBLANK(R710),"Sin observaciones",R710)</f>
        <v>Sin observaciones</v>
      </c>
      <c r="X710" s="64" t="n">
        <f aca="false">IF(ISERROR(VLOOKUP(J710,$BG$2:$BH$3,2,FALSE())),"",VLOOKUP(J710,$BG$2:$BH$3,2,FALSE()))</f>
        <v>1</v>
      </c>
      <c r="Z710" s="67"/>
    </row>
    <row r="711" customFormat="false" ht="118.8" hidden="false" customHeight="false" outlineLevel="0" collapsed="false">
      <c r="A711" s="54" t="s">
        <v>1948</v>
      </c>
      <c r="B711" s="54" t="s">
        <v>793</v>
      </c>
      <c r="C711" s="54" t="s">
        <v>1947</v>
      </c>
      <c r="D711" s="79" t="n">
        <v>0.03</v>
      </c>
      <c r="E711" s="56" t="n">
        <v>29.2</v>
      </c>
      <c r="F711" s="57" t="n">
        <v>0.85</v>
      </c>
      <c r="G711" s="56" t="n">
        <v>29.2</v>
      </c>
      <c r="H711" s="56" t="n">
        <v>0.85</v>
      </c>
      <c r="I711" s="58" t="n">
        <v>44397</v>
      </c>
      <c r="J711" s="54" t="s">
        <v>128</v>
      </c>
      <c r="K711" s="60" t="s">
        <v>129</v>
      </c>
      <c r="L711" s="60"/>
      <c r="M711" s="61"/>
      <c r="N711" s="61"/>
      <c r="O711" s="80" t="s">
        <v>446</v>
      </c>
      <c r="P711" s="80" t="s">
        <v>447</v>
      </c>
      <c r="Q711" s="62" t="s">
        <v>132</v>
      </c>
      <c r="R711" s="63"/>
      <c r="S711" s="64" t="str">
        <f aca="false">IF(ISBLANK(A711),"",CONCATENATE($BC$5,"-",MID($BC$3,3,2),"-M_",A711))</f>
        <v>PTUR-21-M_520210000026 25</v>
      </c>
      <c r="T711" s="65" t="str">
        <f aca="false">IF(ISBLANK(B711),"",VLOOKUP(B711,$BI$2:$BJ$5,2,FALSE()))</f>
        <v>C</v>
      </c>
      <c r="U711" s="66" t="str">
        <f aca="false">IF(ISBLANK(Q711),"ES",Q711)</f>
        <v>ES</v>
      </c>
      <c r="V711" s="64" t="n">
        <f aca="false">IF(ISBLANK(K711),"2",VLOOKUP(K711,$BG$2:$BH$3,2,FALSE()))</f>
        <v>2</v>
      </c>
      <c r="W711" s="66" t="str">
        <f aca="false">IF(ISBLANK(R711),"Sin observaciones",R711)</f>
        <v>Sin observaciones</v>
      </c>
      <c r="X711" s="64" t="n">
        <f aca="false">IF(ISERROR(VLOOKUP(J711,$BG$2:$BH$3,2,FALSE())),"",VLOOKUP(J711,$BG$2:$BH$3,2,FALSE()))</f>
        <v>1</v>
      </c>
      <c r="Z711" s="67"/>
    </row>
    <row r="712" customFormat="false" ht="224.4" hidden="false" customHeight="false" outlineLevel="0" collapsed="false">
      <c r="A712" s="54" t="s">
        <v>1949</v>
      </c>
      <c r="B712" s="54" t="s">
        <v>793</v>
      </c>
      <c r="C712" s="54" t="s">
        <v>1950</v>
      </c>
      <c r="D712" s="79" t="n">
        <v>0.03</v>
      </c>
      <c r="E712" s="56" t="n">
        <v>2.96</v>
      </c>
      <c r="F712" s="57" t="n">
        <v>0.09</v>
      </c>
      <c r="G712" s="56" t="n">
        <v>2.96</v>
      </c>
      <c r="H712" s="56" t="n">
        <v>0.09</v>
      </c>
      <c r="I712" s="58" t="n">
        <v>44397</v>
      </c>
      <c r="J712" s="54" t="s">
        <v>128</v>
      </c>
      <c r="K712" s="60" t="s">
        <v>129</v>
      </c>
      <c r="L712" s="60"/>
      <c r="M712" s="61"/>
      <c r="N712" s="61"/>
      <c r="O712" s="80" t="s">
        <v>446</v>
      </c>
      <c r="P712" s="80" t="s">
        <v>447</v>
      </c>
      <c r="Q712" s="62" t="s">
        <v>132</v>
      </c>
      <c r="R712" s="63"/>
      <c r="S712" s="64" t="str">
        <f aca="false">IF(ISBLANK(A712),"",CONCATENATE($BC$5,"-",MID($BC$3,3,2),"-M_",A712))</f>
        <v>PTUR-21-M_52021000003381</v>
      </c>
      <c r="T712" s="65" t="str">
        <f aca="false">IF(ISBLANK(B712),"",VLOOKUP(B712,$BI$2:$BJ$5,2,FALSE()))</f>
        <v>C</v>
      </c>
      <c r="U712" s="66" t="str">
        <f aca="false">IF(ISBLANK(Q712),"ES",Q712)</f>
        <v>ES</v>
      </c>
      <c r="V712" s="64" t="n">
        <f aca="false">IF(ISBLANK(K712),"2",VLOOKUP(K712,$BG$2:$BH$3,2,FALSE()))</f>
        <v>2</v>
      </c>
      <c r="W712" s="66" t="str">
        <f aca="false">IF(ISBLANK(R712),"Sin observaciones",R712)</f>
        <v>Sin observaciones</v>
      </c>
      <c r="X712" s="64" t="n">
        <f aca="false">IF(ISERROR(VLOOKUP(J712,$BG$2:$BH$3,2,FALSE())),"",VLOOKUP(J712,$BG$2:$BH$3,2,FALSE()))</f>
        <v>1</v>
      </c>
      <c r="Z712" s="67"/>
    </row>
    <row r="713" customFormat="false" ht="224.4" hidden="false" customHeight="false" outlineLevel="0" collapsed="false">
      <c r="A713" s="54" t="s">
        <v>1951</v>
      </c>
      <c r="B713" s="54" t="s">
        <v>793</v>
      </c>
      <c r="C713" s="54" t="s">
        <v>1950</v>
      </c>
      <c r="D713" s="79" t="n">
        <v>0.03</v>
      </c>
      <c r="E713" s="56" t="n">
        <v>37.29</v>
      </c>
      <c r="F713" s="57" t="n">
        <v>2.44</v>
      </c>
      <c r="G713" s="56" t="n">
        <v>37.29</v>
      </c>
      <c r="H713" s="56" t="n">
        <v>2.44</v>
      </c>
      <c r="I713" s="58" t="n">
        <v>44397</v>
      </c>
      <c r="J713" s="54" t="s">
        <v>128</v>
      </c>
      <c r="K713" s="60" t="s">
        <v>129</v>
      </c>
      <c r="L713" s="60"/>
      <c r="M713" s="61"/>
      <c r="N713" s="61"/>
      <c r="O713" s="80" t="s">
        <v>446</v>
      </c>
      <c r="P713" s="80" t="s">
        <v>447</v>
      </c>
      <c r="Q713" s="62" t="s">
        <v>132</v>
      </c>
      <c r="R713" s="63"/>
      <c r="S713" s="64" t="str">
        <f aca="false">IF(ISBLANK(A713),"",CONCATENATE($BC$5,"-",MID($BC$3,3,2),"-M_",A713))</f>
        <v>PTUR-21-M_5202100000338 1</v>
      </c>
      <c r="T713" s="65" t="str">
        <f aca="false">IF(ISBLANK(B713),"",VLOOKUP(B713,$BI$2:$BJ$5,2,FALSE()))</f>
        <v>C</v>
      </c>
      <c r="U713" s="66" t="str">
        <f aca="false">IF(ISBLANK(Q713),"ES",Q713)</f>
        <v>ES</v>
      </c>
      <c r="V713" s="64" t="n">
        <f aca="false">IF(ISBLANK(K713),"2",VLOOKUP(K713,$BG$2:$BH$3,2,FALSE()))</f>
        <v>2</v>
      </c>
      <c r="W713" s="66" t="str">
        <f aca="false">IF(ISBLANK(R713),"Sin observaciones",R713)</f>
        <v>Sin observaciones</v>
      </c>
      <c r="X713" s="64" t="n">
        <f aca="false">IF(ISERROR(VLOOKUP(J713,$BG$2:$BH$3,2,FALSE())),"",VLOOKUP(J713,$BG$2:$BH$3,2,FALSE()))</f>
        <v>1</v>
      </c>
      <c r="Z713" s="67"/>
    </row>
    <row r="714" customFormat="false" ht="26.4" hidden="false" customHeight="false" outlineLevel="0" collapsed="false">
      <c r="A714" s="54" t="s">
        <v>1952</v>
      </c>
      <c r="B714" s="54" t="s">
        <v>793</v>
      </c>
      <c r="C714" s="54" t="s">
        <v>1953</v>
      </c>
      <c r="D714" s="79" t="n">
        <v>0.03</v>
      </c>
      <c r="E714" s="56" t="n">
        <v>10.81</v>
      </c>
      <c r="F714" s="57" t="n">
        <v>0.71</v>
      </c>
      <c r="G714" s="56" t="n">
        <v>10.81</v>
      </c>
      <c r="H714" s="56" t="n">
        <v>0.71</v>
      </c>
      <c r="I714" s="58" t="n">
        <v>44397</v>
      </c>
      <c r="J714" s="54" t="s">
        <v>128</v>
      </c>
      <c r="K714" s="60" t="s">
        <v>129</v>
      </c>
      <c r="L714" s="60"/>
      <c r="M714" s="61"/>
      <c r="N714" s="61"/>
      <c r="O714" s="80" t="s">
        <v>446</v>
      </c>
      <c r="P714" s="80" t="s">
        <v>447</v>
      </c>
      <c r="Q714" s="62" t="s">
        <v>132</v>
      </c>
      <c r="R714" s="63"/>
      <c r="S714" s="64" t="str">
        <f aca="false">IF(ISBLANK(A714),"",CONCATENATE($BC$5,"-",MID($BC$3,3,2),"-M_",A714))</f>
        <v>PTUR-21-M_52021000003382</v>
      </c>
      <c r="T714" s="65" t="str">
        <f aca="false">IF(ISBLANK(B714),"",VLOOKUP(B714,$BI$2:$BJ$5,2,FALSE()))</f>
        <v>C</v>
      </c>
      <c r="U714" s="66" t="str">
        <f aca="false">IF(ISBLANK(Q714),"ES",Q714)</f>
        <v>ES</v>
      </c>
      <c r="V714" s="64" t="n">
        <f aca="false">IF(ISBLANK(K714),"2",VLOOKUP(K714,$BG$2:$BH$3,2,FALSE()))</f>
        <v>2</v>
      </c>
      <c r="W714" s="66" t="str">
        <f aca="false">IF(ISBLANK(R714),"Sin observaciones",R714)</f>
        <v>Sin observaciones</v>
      </c>
      <c r="X714" s="64" t="n">
        <f aca="false">IF(ISERROR(VLOOKUP(J714,$BG$2:$BH$3,2,FALSE())),"",VLOOKUP(J714,$BG$2:$BH$3,2,FALSE()))</f>
        <v>1</v>
      </c>
      <c r="Z714" s="67"/>
    </row>
    <row r="715" customFormat="false" ht="198" hidden="false" customHeight="false" outlineLevel="0" collapsed="false">
      <c r="A715" s="54" t="s">
        <v>1954</v>
      </c>
      <c r="B715" s="54" t="s">
        <v>793</v>
      </c>
      <c r="C715" s="54" t="s">
        <v>1955</v>
      </c>
      <c r="D715" s="79" t="n">
        <v>0.03</v>
      </c>
      <c r="E715" s="56" t="n">
        <v>62.25</v>
      </c>
      <c r="F715" s="57" t="n">
        <v>4.07</v>
      </c>
      <c r="G715" s="56" t="n">
        <v>62.25</v>
      </c>
      <c r="H715" s="56" t="n">
        <v>4.07</v>
      </c>
      <c r="I715" s="58" t="n">
        <v>44397</v>
      </c>
      <c r="J715" s="54" t="s">
        <v>128</v>
      </c>
      <c r="K715" s="60" t="s">
        <v>129</v>
      </c>
      <c r="L715" s="60"/>
      <c r="M715" s="61"/>
      <c r="N715" s="61"/>
      <c r="O715" s="80" t="s">
        <v>446</v>
      </c>
      <c r="P715" s="80" t="s">
        <v>447</v>
      </c>
      <c r="Q715" s="62" t="s">
        <v>132</v>
      </c>
      <c r="R715" s="63"/>
      <c r="S715" s="64" t="str">
        <f aca="false">IF(ISBLANK(A715),"",CONCATENATE($BC$5,"-",MID($BC$3,3,2),"-M_",A715))</f>
        <v>PTUR-21-M_5202100000340 6</v>
      </c>
      <c r="T715" s="65" t="str">
        <f aca="false">IF(ISBLANK(B715),"",VLOOKUP(B715,$BI$2:$BJ$5,2,FALSE()))</f>
        <v>C</v>
      </c>
      <c r="U715" s="66" t="str">
        <f aca="false">IF(ISBLANK(Q715),"ES",Q715)</f>
        <v>ES</v>
      </c>
      <c r="V715" s="64" t="n">
        <f aca="false">IF(ISBLANK(K715),"2",VLOOKUP(K715,$BG$2:$BH$3,2,FALSE()))</f>
        <v>2</v>
      </c>
      <c r="W715" s="66" t="str">
        <f aca="false">IF(ISBLANK(R715),"Sin observaciones",R715)</f>
        <v>Sin observaciones</v>
      </c>
      <c r="X715" s="64" t="n">
        <f aca="false">IF(ISERROR(VLOOKUP(J715,$BG$2:$BH$3,2,FALSE())),"",VLOOKUP(J715,$BG$2:$BH$3,2,FALSE()))</f>
        <v>1</v>
      </c>
      <c r="Z715" s="67"/>
    </row>
    <row r="716" customFormat="false" ht="198" hidden="false" customHeight="false" outlineLevel="0" collapsed="false">
      <c r="A716" s="54" t="s">
        <v>1956</v>
      </c>
      <c r="B716" s="54" t="s">
        <v>793</v>
      </c>
      <c r="C716" s="54" t="s">
        <v>1955</v>
      </c>
      <c r="D716" s="79" t="n">
        <v>0.03</v>
      </c>
      <c r="E716" s="56" t="n">
        <v>2.95</v>
      </c>
      <c r="F716" s="57" t="n">
        <v>0.09</v>
      </c>
      <c r="G716" s="56" t="n">
        <v>2.95</v>
      </c>
      <c r="H716" s="56" t="n">
        <v>0.09</v>
      </c>
      <c r="I716" s="58" t="n">
        <v>44397</v>
      </c>
      <c r="J716" s="54" t="s">
        <v>128</v>
      </c>
      <c r="K716" s="60" t="s">
        <v>129</v>
      </c>
      <c r="L716" s="60"/>
      <c r="M716" s="61"/>
      <c r="N716" s="61"/>
      <c r="O716" s="80" t="s">
        <v>446</v>
      </c>
      <c r="P716" s="80" t="s">
        <v>447</v>
      </c>
      <c r="Q716" s="62" t="s">
        <v>132</v>
      </c>
      <c r="R716" s="63"/>
      <c r="S716" s="64" t="str">
        <f aca="false">IF(ISBLANK(A716),"",CONCATENATE($BC$5,"-",MID($BC$3,3,2),"-M_",A716))</f>
        <v>PTUR-21-M_52021000003406</v>
      </c>
      <c r="T716" s="65" t="str">
        <f aca="false">IF(ISBLANK(B716),"",VLOOKUP(B716,$BI$2:$BJ$5,2,FALSE()))</f>
        <v>C</v>
      </c>
      <c r="U716" s="66" t="str">
        <f aca="false">IF(ISBLANK(Q716),"ES",Q716)</f>
        <v>ES</v>
      </c>
      <c r="V716" s="64" t="n">
        <f aca="false">IF(ISBLANK(K716),"2",VLOOKUP(K716,$BG$2:$BH$3,2,FALSE()))</f>
        <v>2</v>
      </c>
      <c r="W716" s="66" t="str">
        <f aca="false">IF(ISBLANK(R716),"Sin observaciones",R716)</f>
        <v>Sin observaciones</v>
      </c>
      <c r="X716" s="64" t="n">
        <f aca="false">IF(ISERROR(VLOOKUP(J716,$BG$2:$BH$3,2,FALSE())),"",VLOOKUP(J716,$BG$2:$BH$3,2,FALSE()))</f>
        <v>1</v>
      </c>
      <c r="Z716" s="67"/>
    </row>
    <row r="717" customFormat="false" ht="52.8" hidden="false" customHeight="false" outlineLevel="0" collapsed="false">
      <c r="A717" s="54" t="s">
        <v>1957</v>
      </c>
      <c r="B717" s="54" t="s">
        <v>793</v>
      </c>
      <c r="C717" s="54" t="s">
        <v>1958</v>
      </c>
      <c r="D717" s="79" t="n">
        <v>0.03</v>
      </c>
      <c r="E717" s="56" t="n">
        <v>177.86</v>
      </c>
      <c r="F717" s="57" t="n">
        <v>11.64</v>
      </c>
      <c r="G717" s="56" t="n">
        <v>177.86</v>
      </c>
      <c r="H717" s="56" t="n">
        <v>11.64</v>
      </c>
      <c r="I717" s="58" t="n">
        <v>44397</v>
      </c>
      <c r="J717" s="54" t="s">
        <v>128</v>
      </c>
      <c r="K717" s="60" t="s">
        <v>129</v>
      </c>
      <c r="L717" s="60"/>
      <c r="M717" s="61"/>
      <c r="N717" s="61"/>
      <c r="O717" s="80" t="s">
        <v>446</v>
      </c>
      <c r="P717" s="80" t="s">
        <v>447</v>
      </c>
      <c r="Q717" s="62" t="s">
        <v>132</v>
      </c>
      <c r="R717" s="63"/>
      <c r="S717" s="64" t="str">
        <f aca="false">IF(ISBLANK(A717),"",CONCATENATE($BC$5,"-",MID($BC$3,3,2),"-M_",A717))</f>
        <v>PTUR-21-M_52021000003407</v>
      </c>
      <c r="T717" s="65" t="str">
        <f aca="false">IF(ISBLANK(B717),"",VLOOKUP(B717,$BI$2:$BJ$5,2,FALSE()))</f>
        <v>C</v>
      </c>
      <c r="U717" s="66" t="str">
        <f aca="false">IF(ISBLANK(Q717),"ES",Q717)</f>
        <v>ES</v>
      </c>
      <c r="V717" s="64" t="n">
        <f aca="false">IF(ISBLANK(K717),"2",VLOOKUP(K717,$BG$2:$BH$3,2,FALSE()))</f>
        <v>2</v>
      </c>
      <c r="W717" s="66" t="str">
        <f aca="false">IF(ISBLANK(R717),"Sin observaciones",R717)</f>
        <v>Sin observaciones</v>
      </c>
      <c r="X717" s="64" t="n">
        <f aca="false">IF(ISERROR(VLOOKUP(J717,$BG$2:$BH$3,2,FALSE())),"",VLOOKUP(J717,$BG$2:$BH$3,2,FALSE()))</f>
        <v>1</v>
      </c>
      <c r="Z717" s="67"/>
    </row>
    <row r="718" customFormat="false" ht="52.8" hidden="false" customHeight="false" outlineLevel="0" collapsed="false">
      <c r="A718" s="54" t="s">
        <v>1959</v>
      </c>
      <c r="B718" s="54" t="s">
        <v>1093</v>
      </c>
      <c r="C718" s="54" t="s">
        <v>1960</v>
      </c>
      <c r="D718" s="79" t="n">
        <v>0.06</v>
      </c>
      <c r="E718" s="56" t="n">
        <v>120</v>
      </c>
      <c r="F718" s="57" t="n">
        <v>7.85</v>
      </c>
      <c r="G718" s="56" t="n">
        <v>120</v>
      </c>
      <c r="H718" s="56" t="n">
        <v>7.85</v>
      </c>
      <c r="I718" s="58" t="n">
        <v>44397</v>
      </c>
      <c r="J718" s="54" t="s">
        <v>128</v>
      </c>
      <c r="K718" s="60" t="s">
        <v>129</v>
      </c>
      <c r="L718" s="60"/>
      <c r="M718" s="61"/>
      <c r="N718" s="61"/>
      <c r="O718" s="80" t="s">
        <v>1961</v>
      </c>
      <c r="P718" s="80" t="s">
        <v>1962</v>
      </c>
      <c r="Q718" s="62" t="s">
        <v>132</v>
      </c>
      <c r="R718" s="63"/>
      <c r="S718" s="64" t="str">
        <f aca="false">IF(ISBLANK(A718),"",CONCATENATE($BC$5,"-",MID($BC$3,3,2),"-M_",A718))</f>
        <v>PTUR-21-M_52021000002974</v>
      </c>
      <c r="T718" s="65" t="str">
        <f aca="false">IF(ISBLANK(B718),"",VLOOKUP(B718,$BI$2:$BJ$5,2,FALSE()))</f>
        <v>E</v>
      </c>
      <c r="U718" s="66" t="str">
        <f aca="false">IF(ISBLANK(Q718),"ES",Q718)</f>
        <v>ES</v>
      </c>
      <c r="V718" s="64" t="n">
        <f aca="false">IF(ISBLANK(K718),"2",VLOOKUP(K718,$BG$2:$BH$3,2,FALSE()))</f>
        <v>2</v>
      </c>
      <c r="W718" s="66" t="str">
        <f aca="false">IF(ISBLANK(R718),"Sin observaciones",R718)</f>
        <v>Sin observaciones</v>
      </c>
      <c r="X718" s="64" t="n">
        <f aca="false">IF(ISERROR(VLOOKUP(J718,$BG$2:$BH$3,2,FALSE())),"",VLOOKUP(J718,$BG$2:$BH$3,2,FALSE()))</f>
        <v>1</v>
      </c>
      <c r="Z718" s="67"/>
    </row>
    <row r="719" customFormat="false" ht="52.8" hidden="false" customHeight="false" outlineLevel="0" collapsed="false">
      <c r="A719" s="54" t="s">
        <v>1963</v>
      </c>
      <c r="B719" s="54" t="s">
        <v>1093</v>
      </c>
      <c r="C719" s="54" t="s">
        <v>1964</v>
      </c>
      <c r="D719" s="79" t="n">
        <v>0.09</v>
      </c>
      <c r="E719" s="56" t="n">
        <v>360</v>
      </c>
      <c r="F719" s="57" t="n">
        <v>23.55</v>
      </c>
      <c r="G719" s="56" t="n">
        <v>360</v>
      </c>
      <c r="H719" s="56" t="n">
        <v>23.55</v>
      </c>
      <c r="I719" s="58" t="n">
        <v>44397</v>
      </c>
      <c r="J719" s="54" t="s">
        <v>128</v>
      </c>
      <c r="K719" s="60" t="s">
        <v>129</v>
      </c>
      <c r="L719" s="60"/>
      <c r="M719" s="61"/>
      <c r="N719" s="61"/>
      <c r="O719" s="80" t="s">
        <v>1961</v>
      </c>
      <c r="P719" s="80" t="s">
        <v>1962</v>
      </c>
      <c r="Q719" s="62" t="s">
        <v>132</v>
      </c>
      <c r="R719" s="63"/>
      <c r="S719" s="64" t="str">
        <f aca="false">IF(ISBLANK(A719),"",CONCATENATE($BC$5,"-",MID($BC$3,3,2),"-M_",A719))</f>
        <v>PTUR-21-M_52021000002978</v>
      </c>
      <c r="T719" s="65" t="str">
        <f aca="false">IF(ISBLANK(B719),"",VLOOKUP(B719,$BI$2:$BJ$5,2,FALSE()))</f>
        <v>E</v>
      </c>
      <c r="U719" s="66" t="str">
        <f aca="false">IF(ISBLANK(Q719),"ES",Q719)</f>
        <v>ES</v>
      </c>
      <c r="V719" s="64" t="n">
        <f aca="false">IF(ISBLANK(K719),"2",VLOOKUP(K719,$BG$2:$BH$3,2,FALSE()))</f>
        <v>2</v>
      </c>
      <c r="W719" s="66" t="str">
        <f aca="false">IF(ISBLANK(R719),"Sin observaciones",R719)</f>
        <v>Sin observaciones</v>
      </c>
      <c r="X719" s="64" t="n">
        <f aca="false">IF(ISERROR(VLOOKUP(J719,$BG$2:$BH$3,2,FALSE())),"",VLOOKUP(J719,$BG$2:$BH$3,2,FALSE()))</f>
        <v>1</v>
      </c>
      <c r="Z719" s="67"/>
    </row>
    <row r="720" customFormat="false" ht="26.4" hidden="false" customHeight="false" outlineLevel="0" collapsed="false">
      <c r="A720" s="54" t="s">
        <v>1965</v>
      </c>
      <c r="B720" s="54" t="s">
        <v>1093</v>
      </c>
      <c r="C720" s="54" t="s">
        <v>1966</v>
      </c>
      <c r="D720" s="79" t="n">
        <v>0.03</v>
      </c>
      <c r="E720" s="56" t="n">
        <v>17.95</v>
      </c>
      <c r="F720" s="57" t="n">
        <v>1.17</v>
      </c>
      <c r="G720" s="56" t="n">
        <v>17.95</v>
      </c>
      <c r="H720" s="56" t="n">
        <v>1.17</v>
      </c>
      <c r="I720" s="58" t="n">
        <v>44397</v>
      </c>
      <c r="J720" s="54" t="s">
        <v>128</v>
      </c>
      <c r="K720" s="60" t="s">
        <v>129</v>
      </c>
      <c r="L720" s="60"/>
      <c r="M720" s="61"/>
      <c r="N720" s="61"/>
      <c r="O720" s="80" t="s">
        <v>1967</v>
      </c>
      <c r="P720" s="80" t="s">
        <v>1968</v>
      </c>
      <c r="Q720" s="62" t="s">
        <v>132</v>
      </c>
      <c r="R720" s="63"/>
      <c r="S720" s="64" t="str">
        <f aca="false">IF(ISBLANK(A720),"",CONCATENATE($BC$5,"-",MID($BC$3,3,2),"-M_",A720))</f>
        <v>PTUR-21-M_52021000003026</v>
      </c>
      <c r="T720" s="65" t="str">
        <f aca="false">IF(ISBLANK(B720),"",VLOOKUP(B720,$BI$2:$BJ$5,2,FALSE()))</f>
        <v>E</v>
      </c>
      <c r="U720" s="66" t="str">
        <f aca="false">IF(ISBLANK(Q720),"ES",Q720)</f>
        <v>ES</v>
      </c>
      <c r="V720" s="64" t="n">
        <f aca="false">IF(ISBLANK(K720),"2",VLOOKUP(K720,$BG$2:$BH$3,2,FALSE()))</f>
        <v>2</v>
      </c>
      <c r="W720" s="66" t="str">
        <f aca="false">IF(ISBLANK(R720),"Sin observaciones",R720)</f>
        <v>Sin observaciones</v>
      </c>
      <c r="X720" s="64" t="n">
        <f aca="false">IF(ISERROR(VLOOKUP(J720,$BG$2:$BH$3,2,FALSE())),"",VLOOKUP(J720,$BG$2:$BH$3,2,FALSE()))</f>
        <v>1</v>
      </c>
      <c r="Z720" s="67"/>
    </row>
    <row r="721" customFormat="false" ht="26.4" hidden="false" customHeight="false" outlineLevel="0" collapsed="false">
      <c r="A721" s="54" t="s">
        <v>1969</v>
      </c>
      <c r="B721" s="54" t="s">
        <v>1093</v>
      </c>
      <c r="C721" s="54" t="s">
        <v>1970</v>
      </c>
      <c r="D721" s="79" t="n">
        <v>0.03</v>
      </c>
      <c r="E721" s="56" t="n">
        <v>343.41</v>
      </c>
      <c r="F721" s="57" t="n">
        <v>0</v>
      </c>
      <c r="G721" s="56" t="n">
        <v>343.41</v>
      </c>
      <c r="H721" s="56" t="n">
        <v>0</v>
      </c>
      <c r="I721" s="58" t="n">
        <v>44397</v>
      </c>
      <c r="J721" s="54" t="s">
        <v>128</v>
      </c>
      <c r="K721" s="60" t="s">
        <v>129</v>
      </c>
      <c r="L721" s="60"/>
      <c r="M721" s="61"/>
      <c r="N721" s="61"/>
      <c r="O721" s="80" t="s">
        <v>462</v>
      </c>
      <c r="P721" s="80" t="s">
        <v>463</v>
      </c>
      <c r="Q721" s="62" t="s">
        <v>132</v>
      </c>
      <c r="R721" s="63"/>
      <c r="S721" s="64" t="str">
        <f aca="false">IF(ISBLANK(A721),"",CONCATENATE($BC$5,"-",MID($BC$3,3,2),"-M_",A721))</f>
        <v>PTUR-21-M_52021000003283</v>
      </c>
      <c r="T721" s="65" t="str">
        <f aca="false">IF(ISBLANK(B721),"",VLOOKUP(B721,$BI$2:$BJ$5,2,FALSE()))</f>
        <v>E</v>
      </c>
      <c r="U721" s="66" t="str">
        <f aca="false">IF(ISBLANK(Q721),"ES",Q721)</f>
        <v>ES</v>
      </c>
      <c r="V721" s="64" t="n">
        <f aca="false">IF(ISBLANK(K721),"2",VLOOKUP(K721,$BG$2:$BH$3,2,FALSE()))</f>
        <v>2</v>
      </c>
      <c r="W721" s="66" t="str">
        <f aca="false">IF(ISBLANK(R721),"Sin observaciones",R721)</f>
        <v>Sin observaciones</v>
      </c>
      <c r="X721" s="64" t="n">
        <f aca="false">IF(ISERROR(VLOOKUP(J721,$BG$2:$BH$3,2,FALSE())),"",VLOOKUP(J721,$BG$2:$BH$3,2,FALSE()))</f>
        <v>1</v>
      </c>
      <c r="Z721" s="67"/>
    </row>
    <row r="722" customFormat="false" ht="26.4" hidden="false" customHeight="false" outlineLevel="0" collapsed="false">
      <c r="A722" s="54" t="s">
        <v>1971</v>
      </c>
      <c r="B722" s="54" t="s">
        <v>1093</v>
      </c>
      <c r="C722" s="54" t="s">
        <v>1970</v>
      </c>
      <c r="D722" s="79" t="n">
        <v>0.03</v>
      </c>
      <c r="E722" s="56" t="n">
        <v>377.59</v>
      </c>
      <c r="F722" s="57" t="n">
        <v>24.7</v>
      </c>
      <c r="G722" s="56" t="n">
        <v>377.59</v>
      </c>
      <c r="H722" s="56" t="n">
        <v>24.7</v>
      </c>
      <c r="I722" s="58" t="n">
        <v>44397</v>
      </c>
      <c r="J722" s="54" t="s">
        <v>128</v>
      </c>
      <c r="K722" s="60" t="s">
        <v>129</v>
      </c>
      <c r="L722" s="60"/>
      <c r="M722" s="61"/>
      <c r="N722" s="61"/>
      <c r="O722" s="80" t="s">
        <v>462</v>
      </c>
      <c r="P722" s="80" t="s">
        <v>463</v>
      </c>
      <c r="Q722" s="62" t="s">
        <v>132</v>
      </c>
      <c r="R722" s="63"/>
      <c r="S722" s="64" t="str">
        <f aca="false">IF(ISBLANK(A722),"",CONCATENATE($BC$5,"-",MID($BC$3,3,2),"-M_",A722))</f>
        <v>PTUR-21-M_5202100000328 3</v>
      </c>
      <c r="T722" s="65" t="str">
        <f aca="false">IF(ISBLANK(B722),"",VLOOKUP(B722,$BI$2:$BJ$5,2,FALSE()))</f>
        <v>E</v>
      </c>
      <c r="U722" s="66" t="str">
        <f aca="false">IF(ISBLANK(Q722),"ES",Q722)</f>
        <v>ES</v>
      </c>
      <c r="V722" s="64" t="n">
        <f aca="false">IF(ISBLANK(K722),"2",VLOOKUP(K722,$BG$2:$BH$3,2,FALSE()))</f>
        <v>2</v>
      </c>
      <c r="W722" s="66" t="str">
        <f aca="false">IF(ISBLANK(R722),"Sin observaciones",R722)</f>
        <v>Sin observaciones</v>
      </c>
      <c r="X722" s="64" t="n">
        <f aca="false">IF(ISERROR(VLOOKUP(J722,$BG$2:$BH$3,2,FALSE())),"",VLOOKUP(J722,$BG$2:$BH$3,2,FALSE()))</f>
        <v>1</v>
      </c>
      <c r="Z722" s="67"/>
    </row>
    <row r="723" customFormat="false" ht="26.4" hidden="false" customHeight="false" outlineLevel="0" collapsed="false">
      <c r="A723" s="54" t="s">
        <v>1972</v>
      </c>
      <c r="B723" s="54" t="s">
        <v>1093</v>
      </c>
      <c r="C723" s="54" t="s">
        <v>1973</v>
      </c>
      <c r="D723" s="79" t="n">
        <v>0.03</v>
      </c>
      <c r="E723" s="56" t="n">
        <v>576.77</v>
      </c>
      <c r="F723" s="57" t="n">
        <v>37.73</v>
      </c>
      <c r="G723" s="56" t="n">
        <v>576.77</v>
      </c>
      <c r="H723" s="56" t="n">
        <v>37.73</v>
      </c>
      <c r="I723" s="58" t="n">
        <v>44397</v>
      </c>
      <c r="J723" s="54" t="s">
        <v>128</v>
      </c>
      <c r="K723" s="60" t="s">
        <v>129</v>
      </c>
      <c r="L723" s="60"/>
      <c r="M723" s="61"/>
      <c r="N723" s="61"/>
      <c r="O723" s="80" t="s">
        <v>462</v>
      </c>
      <c r="P723" s="80" t="s">
        <v>463</v>
      </c>
      <c r="Q723" s="62" t="s">
        <v>132</v>
      </c>
      <c r="R723" s="63"/>
      <c r="S723" s="64" t="str">
        <f aca="false">IF(ISBLANK(A723),"",CONCATENATE($BC$5,"-",MID($BC$3,3,2),"-M_",A723))</f>
        <v>PTUR-21-M_52021000003284</v>
      </c>
      <c r="T723" s="65" t="str">
        <f aca="false">IF(ISBLANK(B723),"",VLOOKUP(B723,$BI$2:$BJ$5,2,FALSE()))</f>
        <v>E</v>
      </c>
      <c r="U723" s="66" t="str">
        <f aca="false">IF(ISBLANK(Q723),"ES",Q723)</f>
        <v>ES</v>
      </c>
      <c r="V723" s="64" t="n">
        <f aca="false">IF(ISBLANK(K723),"2",VLOOKUP(K723,$BG$2:$BH$3,2,FALSE()))</f>
        <v>2</v>
      </c>
      <c r="W723" s="66" t="str">
        <f aca="false">IF(ISBLANK(R723),"Sin observaciones",R723)</f>
        <v>Sin observaciones</v>
      </c>
      <c r="X723" s="64" t="n">
        <f aca="false">IF(ISERROR(VLOOKUP(J723,$BG$2:$BH$3,2,FALSE())),"",VLOOKUP(J723,$BG$2:$BH$3,2,FALSE()))</f>
        <v>1</v>
      </c>
      <c r="Z723" s="67"/>
    </row>
    <row r="724" customFormat="false" ht="26.4" hidden="false" customHeight="false" outlineLevel="0" collapsed="false">
      <c r="A724" s="54" t="s">
        <v>1974</v>
      </c>
      <c r="B724" s="54" t="s">
        <v>1093</v>
      </c>
      <c r="C724" s="54" t="s">
        <v>1973</v>
      </c>
      <c r="D724" s="79" t="n">
        <v>0.03</v>
      </c>
      <c r="E724" s="56" t="n">
        <v>540.23</v>
      </c>
      <c r="F724" s="57" t="n">
        <v>0</v>
      </c>
      <c r="G724" s="56" t="n">
        <v>540.23</v>
      </c>
      <c r="H724" s="56" t="n">
        <v>0</v>
      </c>
      <c r="I724" s="58" t="n">
        <v>44397</v>
      </c>
      <c r="J724" s="54" t="s">
        <v>128</v>
      </c>
      <c r="K724" s="60" t="s">
        <v>129</v>
      </c>
      <c r="L724" s="60"/>
      <c r="M724" s="61"/>
      <c r="N724" s="61"/>
      <c r="O724" s="80" t="s">
        <v>462</v>
      </c>
      <c r="P724" s="80" t="s">
        <v>463</v>
      </c>
      <c r="Q724" s="62" t="s">
        <v>132</v>
      </c>
      <c r="R724" s="63"/>
      <c r="S724" s="64" t="str">
        <f aca="false">IF(ISBLANK(A724),"",CONCATENATE($BC$5,"-",MID($BC$3,3,2),"-M_",A724))</f>
        <v>PTUR-21-M_5202100000328 4</v>
      </c>
      <c r="T724" s="65" t="str">
        <f aca="false">IF(ISBLANK(B724),"",VLOOKUP(B724,$BI$2:$BJ$5,2,FALSE()))</f>
        <v>E</v>
      </c>
      <c r="U724" s="66" t="str">
        <f aca="false">IF(ISBLANK(Q724),"ES",Q724)</f>
        <v>ES</v>
      </c>
      <c r="V724" s="64" t="n">
        <f aca="false">IF(ISBLANK(K724),"2",VLOOKUP(K724,$BG$2:$BH$3,2,FALSE()))</f>
        <v>2</v>
      </c>
      <c r="W724" s="66" t="str">
        <f aca="false">IF(ISBLANK(R724),"Sin observaciones",R724)</f>
        <v>Sin observaciones</v>
      </c>
      <c r="X724" s="64" t="n">
        <f aca="false">IF(ISERROR(VLOOKUP(J724,$BG$2:$BH$3,2,FALSE())),"",VLOOKUP(J724,$BG$2:$BH$3,2,FALSE()))</f>
        <v>1</v>
      </c>
      <c r="Z724" s="67"/>
    </row>
    <row r="725" customFormat="false" ht="26.4" hidden="false" customHeight="false" outlineLevel="0" collapsed="false">
      <c r="A725" s="54" t="s">
        <v>1975</v>
      </c>
      <c r="B725" s="54" t="s">
        <v>1093</v>
      </c>
      <c r="C725" s="54" t="s">
        <v>1976</v>
      </c>
      <c r="D725" s="79" t="n">
        <v>0.03</v>
      </c>
      <c r="E725" s="56" t="n">
        <v>343.41</v>
      </c>
      <c r="F725" s="57" t="n">
        <v>0</v>
      </c>
      <c r="G725" s="56" t="n">
        <v>343.41</v>
      </c>
      <c r="H725" s="56" t="n">
        <v>0</v>
      </c>
      <c r="I725" s="58" t="n">
        <v>44397</v>
      </c>
      <c r="J725" s="54" t="s">
        <v>128</v>
      </c>
      <c r="K725" s="60" t="s">
        <v>129</v>
      </c>
      <c r="L725" s="60"/>
      <c r="M725" s="61"/>
      <c r="N725" s="61"/>
      <c r="O725" s="80" t="s">
        <v>462</v>
      </c>
      <c r="P725" s="80" t="s">
        <v>463</v>
      </c>
      <c r="Q725" s="62" t="s">
        <v>132</v>
      </c>
      <c r="R725" s="63"/>
      <c r="S725" s="64" t="str">
        <f aca="false">IF(ISBLANK(A725),"",CONCATENATE($BC$5,"-",MID($BC$3,3,2),"-M_",A725))</f>
        <v>PTUR-21-M_5202100000341 1</v>
      </c>
      <c r="T725" s="65" t="str">
        <f aca="false">IF(ISBLANK(B725),"",VLOOKUP(B725,$BI$2:$BJ$5,2,FALSE()))</f>
        <v>E</v>
      </c>
      <c r="U725" s="66" t="str">
        <f aca="false">IF(ISBLANK(Q725),"ES",Q725)</f>
        <v>ES</v>
      </c>
      <c r="V725" s="64" t="n">
        <f aca="false">IF(ISBLANK(K725),"2",VLOOKUP(K725,$BG$2:$BH$3,2,FALSE()))</f>
        <v>2</v>
      </c>
      <c r="W725" s="66" t="str">
        <f aca="false">IF(ISBLANK(R725),"Sin observaciones",R725)</f>
        <v>Sin observaciones</v>
      </c>
      <c r="X725" s="64" t="n">
        <f aca="false">IF(ISERROR(VLOOKUP(J725,$BG$2:$BH$3,2,FALSE())),"",VLOOKUP(J725,$BG$2:$BH$3,2,FALSE()))</f>
        <v>1</v>
      </c>
      <c r="Z725" s="67"/>
    </row>
    <row r="726" customFormat="false" ht="26.4" hidden="false" customHeight="false" outlineLevel="0" collapsed="false">
      <c r="A726" s="54" t="s">
        <v>1977</v>
      </c>
      <c r="B726" s="54" t="s">
        <v>1093</v>
      </c>
      <c r="C726" s="54" t="s">
        <v>1976</v>
      </c>
      <c r="D726" s="79" t="n">
        <v>0.03</v>
      </c>
      <c r="E726" s="56" t="n">
        <v>377.59</v>
      </c>
      <c r="F726" s="57" t="n">
        <v>24.7</v>
      </c>
      <c r="G726" s="56" t="n">
        <v>377.59</v>
      </c>
      <c r="H726" s="56" t="n">
        <v>24.7</v>
      </c>
      <c r="I726" s="58" t="n">
        <v>44397</v>
      </c>
      <c r="J726" s="54" t="s">
        <v>128</v>
      </c>
      <c r="K726" s="60" t="s">
        <v>129</v>
      </c>
      <c r="L726" s="60"/>
      <c r="M726" s="61"/>
      <c r="N726" s="61"/>
      <c r="O726" s="80" t="s">
        <v>462</v>
      </c>
      <c r="P726" s="80" t="s">
        <v>463</v>
      </c>
      <c r="Q726" s="62" t="s">
        <v>132</v>
      </c>
      <c r="R726" s="63"/>
      <c r="S726" s="64" t="str">
        <f aca="false">IF(ISBLANK(A726),"",CONCATENATE($BC$5,"-",MID($BC$3,3,2),"-M_",A726))</f>
        <v>PTUR-21-M_52021000003411</v>
      </c>
      <c r="T726" s="65" t="str">
        <f aca="false">IF(ISBLANK(B726),"",VLOOKUP(B726,$BI$2:$BJ$5,2,FALSE()))</f>
        <v>E</v>
      </c>
      <c r="U726" s="66" t="str">
        <f aca="false">IF(ISBLANK(Q726),"ES",Q726)</f>
        <v>ES</v>
      </c>
      <c r="V726" s="64" t="n">
        <f aca="false">IF(ISBLANK(K726),"2",VLOOKUP(K726,$BG$2:$BH$3,2,FALSE()))</f>
        <v>2</v>
      </c>
      <c r="W726" s="66" t="str">
        <f aca="false">IF(ISBLANK(R726),"Sin observaciones",R726)</f>
        <v>Sin observaciones</v>
      </c>
      <c r="X726" s="64" t="n">
        <f aca="false">IF(ISERROR(VLOOKUP(J726,$BG$2:$BH$3,2,FALSE())),"",VLOOKUP(J726,$BG$2:$BH$3,2,FALSE()))</f>
        <v>1</v>
      </c>
      <c r="Z726" s="67"/>
    </row>
    <row r="727" customFormat="false" ht="52.8" hidden="false" customHeight="false" outlineLevel="0" collapsed="false">
      <c r="A727" s="54" t="s">
        <v>1978</v>
      </c>
      <c r="B727" s="54" t="s">
        <v>1093</v>
      </c>
      <c r="C727" s="54" t="s">
        <v>1979</v>
      </c>
      <c r="D727" s="79" t="n">
        <v>0.15</v>
      </c>
      <c r="E727" s="56" t="n">
        <v>420.56</v>
      </c>
      <c r="F727" s="57" t="n">
        <v>0</v>
      </c>
      <c r="G727" s="56" t="n">
        <v>420.56</v>
      </c>
      <c r="H727" s="56" t="n">
        <v>0</v>
      </c>
      <c r="I727" s="58" t="n">
        <v>44397</v>
      </c>
      <c r="J727" s="54" t="s">
        <v>128</v>
      </c>
      <c r="K727" s="60" t="s">
        <v>129</v>
      </c>
      <c r="L727" s="60"/>
      <c r="M727" s="61"/>
      <c r="N727" s="61"/>
      <c r="O727" s="80" t="s">
        <v>1980</v>
      </c>
      <c r="P727" s="80" t="s">
        <v>1981</v>
      </c>
      <c r="Q727" s="62" t="s">
        <v>132</v>
      </c>
      <c r="R727" s="63"/>
      <c r="S727" s="64" t="str">
        <f aca="false">IF(ISBLANK(A727),"",CONCATENATE($BC$5,"-",MID($BC$3,3,2),"-M_",A727))</f>
        <v>PTUR-21-M_52021000002975</v>
      </c>
      <c r="T727" s="65" t="str">
        <f aca="false">IF(ISBLANK(B727),"",VLOOKUP(B727,$BI$2:$BJ$5,2,FALSE()))</f>
        <v>E</v>
      </c>
      <c r="U727" s="66" t="str">
        <f aca="false">IF(ISBLANK(Q727),"ES",Q727)</f>
        <v>ES</v>
      </c>
      <c r="V727" s="64" t="n">
        <f aca="false">IF(ISBLANK(K727),"2",VLOOKUP(K727,$BG$2:$BH$3,2,FALSE()))</f>
        <v>2</v>
      </c>
      <c r="W727" s="66" t="str">
        <f aca="false">IF(ISBLANK(R727),"Sin observaciones",R727)</f>
        <v>Sin observaciones</v>
      </c>
      <c r="X727" s="64" t="n">
        <f aca="false">IF(ISERROR(VLOOKUP(J727,$BG$2:$BH$3,2,FALSE())),"",VLOOKUP(J727,$BG$2:$BH$3,2,FALSE()))</f>
        <v>1</v>
      </c>
      <c r="Z727" s="67"/>
    </row>
    <row r="728" customFormat="false" ht="66" hidden="false" customHeight="false" outlineLevel="0" collapsed="false">
      <c r="A728" s="54" t="s">
        <v>1982</v>
      </c>
      <c r="B728" s="54" t="s">
        <v>1093</v>
      </c>
      <c r="C728" s="54" t="s">
        <v>1983</v>
      </c>
      <c r="D728" s="79" t="n">
        <v>0.15</v>
      </c>
      <c r="E728" s="56" t="n">
        <v>450</v>
      </c>
      <c r="F728" s="57" t="n">
        <v>29.44</v>
      </c>
      <c r="G728" s="56" t="n">
        <v>450</v>
      </c>
      <c r="H728" s="56" t="n">
        <v>29.44</v>
      </c>
      <c r="I728" s="58" t="n">
        <v>44397</v>
      </c>
      <c r="J728" s="54" t="s">
        <v>128</v>
      </c>
      <c r="K728" s="60" t="s">
        <v>129</v>
      </c>
      <c r="L728" s="60"/>
      <c r="M728" s="61"/>
      <c r="N728" s="61"/>
      <c r="O728" s="80" t="s">
        <v>1980</v>
      </c>
      <c r="P728" s="80" t="s">
        <v>1981</v>
      </c>
      <c r="Q728" s="62" t="s">
        <v>132</v>
      </c>
      <c r="R728" s="63"/>
      <c r="S728" s="64" t="str">
        <f aca="false">IF(ISBLANK(A728),"",CONCATENATE($BC$5,"-",MID($BC$3,3,2),"-M_",A728))</f>
        <v>PTUR-21-M_52021000002976</v>
      </c>
      <c r="T728" s="65" t="str">
        <f aca="false">IF(ISBLANK(B728),"",VLOOKUP(B728,$BI$2:$BJ$5,2,FALSE()))</f>
        <v>E</v>
      </c>
      <c r="U728" s="66" t="str">
        <f aca="false">IF(ISBLANK(Q728),"ES",Q728)</f>
        <v>ES</v>
      </c>
      <c r="V728" s="64" t="n">
        <f aca="false">IF(ISBLANK(K728),"2",VLOOKUP(K728,$BG$2:$BH$3,2,FALSE()))</f>
        <v>2</v>
      </c>
      <c r="W728" s="66" t="str">
        <f aca="false">IF(ISBLANK(R728),"Sin observaciones",R728)</f>
        <v>Sin observaciones</v>
      </c>
      <c r="X728" s="64" t="n">
        <f aca="false">IF(ISERROR(VLOOKUP(J728,$BG$2:$BH$3,2,FALSE())),"",VLOOKUP(J728,$BG$2:$BH$3,2,FALSE()))</f>
        <v>1</v>
      </c>
      <c r="Z728" s="67"/>
    </row>
    <row r="729" customFormat="false" ht="52.8" hidden="false" customHeight="false" outlineLevel="0" collapsed="false">
      <c r="A729" s="54" t="s">
        <v>1984</v>
      </c>
      <c r="B729" s="54" t="s">
        <v>1093</v>
      </c>
      <c r="C729" s="54" t="s">
        <v>1985</v>
      </c>
      <c r="D729" s="79" t="n">
        <v>0.09</v>
      </c>
      <c r="E729" s="56" t="n">
        <v>225</v>
      </c>
      <c r="F729" s="57" t="n">
        <v>14.72</v>
      </c>
      <c r="G729" s="56" t="n">
        <v>225</v>
      </c>
      <c r="H729" s="56" t="n">
        <v>14.72</v>
      </c>
      <c r="I729" s="58" t="n">
        <v>44397</v>
      </c>
      <c r="J729" s="54" t="s">
        <v>128</v>
      </c>
      <c r="K729" s="60" t="s">
        <v>129</v>
      </c>
      <c r="L729" s="60"/>
      <c r="M729" s="61"/>
      <c r="N729" s="61"/>
      <c r="O729" s="80" t="s">
        <v>1980</v>
      </c>
      <c r="P729" s="80" t="s">
        <v>1981</v>
      </c>
      <c r="Q729" s="62" t="s">
        <v>132</v>
      </c>
      <c r="R729" s="63"/>
      <c r="S729" s="64" t="str">
        <f aca="false">IF(ISBLANK(A729),"",CONCATENATE($BC$5,"-",MID($BC$3,3,2),"-M_",A729))</f>
        <v>PTUR-21-M_52021000002977</v>
      </c>
      <c r="T729" s="65" t="str">
        <f aca="false">IF(ISBLANK(B729),"",VLOOKUP(B729,$BI$2:$BJ$5,2,FALSE()))</f>
        <v>E</v>
      </c>
      <c r="U729" s="66" t="str">
        <f aca="false">IF(ISBLANK(Q729),"ES",Q729)</f>
        <v>ES</v>
      </c>
      <c r="V729" s="64" t="n">
        <f aca="false">IF(ISBLANK(K729),"2",VLOOKUP(K729,$BG$2:$BH$3,2,FALSE()))</f>
        <v>2</v>
      </c>
      <c r="W729" s="66" t="str">
        <f aca="false">IF(ISBLANK(R729),"Sin observaciones",R729)</f>
        <v>Sin observaciones</v>
      </c>
      <c r="X729" s="64" t="n">
        <f aca="false">IF(ISERROR(VLOOKUP(J729,$BG$2:$BH$3,2,FALSE())),"",VLOOKUP(J729,$BG$2:$BH$3,2,FALSE()))</f>
        <v>1</v>
      </c>
      <c r="Z729" s="67"/>
    </row>
    <row r="730" customFormat="false" ht="277.2" hidden="false" customHeight="false" outlineLevel="0" collapsed="false">
      <c r="A730" s="54" t="s">
        <v>1986</v>
      </c>
      <c r="B730" s="54" t="s">
        <v>1093</v>
      </c>
      <c r="C730" s="54" t="s">
        <v>1987</v>
      </c>
      <c r="D730" s="79" t="n">
        <v>0.03</v>
      </c>
      <c r="E730" s="56" t="n">
        <v>287.3</v>
      </c>
      <c r="F730" s="57" t="n">
        <v>18.81</v>
      </c>
      <c r="G730" s="56" t="n">
        <v>287.3</v>
      </c>
      <c r="H730" s="56" t="n">
        <v>18.81</v>
      </c>
      <c r="I730" s="58" t="n">
        <v>44397</v>
      </c>
      <c r="J730" s="54" t="s">
        <v>128</v>
      </c>
      <c r="K730" s="60" t="s">
        <v>129</v>
      </c>
      <c r="L730" s="60"/>
      <c r="M730" s="61"/>
      <c r="N730" s="61"/>
      <c r="O730" s="80" t="s">
        <v>1980</v>
      </c>
      <c r="P730" s="80" t="s">
        <v>1981</v>
      </c>
      <c r="Q730" s="62" t="s">
        <v>132</v>
      </c>
      <c r="R730" s="63"/>
      <c r="S730" s="64" t="str">
        <f aca="false">IF(ISBLANK(A730),"",CONCATENATE($BC$5,"-",MID($BC$3,3,2),"-M_",A730))</f>
        <v>PTUR-21-M_52021000002979</v>
      </c>
      <c r="T730" s="65" t="str">
        <f aca="false">IF(ISBLANK(B730),"",VLOOKUP(B730,$BI$2:$BJ$5,2,FALSE()))</f>
        <v>E</v>
      </c>
      <c r="U730" s="66" t="str">
        <f aca="false">IF(ISBLANK(Q730),"ES",Q730)</f>
        <v>ES</v>
      </c>
      <c r="V730" s="64" t="n">
        <f aca="false">IF(ISBLANK(K730),"2",VLOOKUP(K730,$BG$2:$BH$3,2,FALSE()))</f>
        <v>2</v>
      </c>
      <c r="W730" s="66" t="str">
        <f aca="false">IF(ISBLANK(R730),"Sin observaciones",R730)</f>
        <v>Sin observaciones</v>
      </c>
      <c r="X730" s="64" t="n">
        <f aca="false">IF(ISERROR(VLOOKUP(J730,$BG$2:$BH$3,2,FALSE())),"",VLOOKUP(J730,$BG$2:$BH$3,2,FALSE()))</f>
        <v>1</v>
      </c>
      <c r="Z730" s="67"/>
    </row>
    <row r="731" customFormat="false" ht="39.6" hidden="false" customHeight="false" outlineLevel="0" collapsed="false">
      <c r="A731" s="54" t="s">
        <v>1988</v>
      </c>
      <c r="B731" s="54" t="s">
        <v>1093</v>
      </c>
      <c r="C731" s="54" t="s">
        <v>1989</v>
      </c>
      <c r="D731" s="79" t="n">
        <v>0.03</v>
      </c>
      <c r="E731" s="56" t="n">
        <v>545.7</v>
      </c>
      <c r="F731" s="57" t="n">
        <v>35.7</v>
      </c>
      <c r="G731" s="56" t="n">
        <v>545.7</v>
      </c>
      <c r="H731" s="56" t="n">
        <v>35.7</v>
      </c>
      <c r="I731" s="58" t="n">
        <v>44397</v>
      </c>
      <c r="J731" s="54" t="s">
        <v>128</v>
      </c>
      <c r="K731" s="60" t="s">
        <v>129</v>
      </c>
      <c r="L731" s="60"/>
      <c r="M731" s="61"/>
      <c r="N731" s="61"/>
      <c r="O731" s="80" t="s">
        <v>479</v>
      </c>
      <c r="P731" s="80" t="s">
        <v>480</v>
      </c>
      <c r="Q731" s="62" t="s">
        <v>132</v>
      </c>
      <c r="R731" s="63"/>
      <c r="S731" s="64" t="str">
        <f aca="false">IF(ISBLANK(A731),"",CONCATENATE($BC$5,"-",MID($BC$3,3,2),"-M_",A731))</f>
        <v>PTUR-21-M_52021000002800</v>
      </c>
      <c r="T731" s="65" t="str">
        <f aca="false">IF(ISBLANK(B731),"",VLOOKUP(B731,$BI$2:$BJ$5,2,FALSE()))</f>
        <v>E</v>
      </c>
      <c r="U731" s="66" t="str">
        <f aca="false">IF(ISBLANK(Q731),"ES",Q731)</f>
        <v>ES</v>
      </c>
      <c r="V731" s="64" t="n">
        <f aca="false">IF(ISBLANK(K731),"2",VLOOKUP(K731,$BG$2:$BH$3,2,FALSE()))</f>
        <v>2</v>
      </c>
      <c r="W731" s="66" t="str">
        <f aca="false">IF(ISBLANK(R731),"Sin observaciones",R731)</f>
        <v>Sin observaciones</v>
      </c>
      <c r="X731" s="64" t="n">
        <f aca="false">IF(ISERROR(VLOOKUP(J731,$BG$2:$BH$3,2,FALSE())),"",VLOOKUP(J731,$BG$2:$BH$3,2,FALSE()))</f>
        <v>1</v>
      </c>
      <c r="Z731" s="67"/>
    </row>
    <row r="732" customFormat="false" ht="26.4" hidden="false" customHeight="false" outlineLevel="0" collapsed="false">
      <c r="A732" s="54" t="s">
        <v>1990</v>
      </c>
      <c r="B732" s="54" t="s">
        <v>1093</v>
      </c>
      <c r="C732" s="54" t="s">
        <v>1991</v>
      </c>
      <c r="D732" s="79" t="n">
        <v>0.03</v>
      </c>
      <c r="E732" s="56" t="n">
        <v>588.5</v>
      </c>
      <c r="F732" s="57" t="n">
        <v>38.5</v>
      </c>
      <c r="G732" s="56" t="n">
        <v>588.5</v>
      </c>
      <c r="H732" s="56" t="n">
        <v>38.5</v>
      </c>
      <c r="I732" s="58" t="n">
        <v>44397</v>
      </c>
      <c r="J732" s="54" t="s">
        <v>128</v>
      </c>
      <c r="K732" s="60" t="s">
        <v>129</v>
      </c>
      <c r="L732" s="60"/>
      <c r="M732" s="61"/>
      <c r="N732" s="61"/>
      <c r="O732" s="80" t="s">
        <v>479</v>
      </c>
      <c r="P732" s="80" t="s">
        <v>480</v>
      </c>
      <c r="Q732" s="62" t="s">
        <v>132</v>
      </c>
      <c r="R732" s="63"/>
      <c r="S732" s="64" t="str">
        <f aca="false">IF(ISBLANK(A732),"",CONCATENATE($BC$5,"-",MID($BC$3,3,2),"-M_",A732))</f>
        <v>PTUR-21-M_52021000003456</v>
      </c>
      <c r="T732" s="65" t="str">
        <f aca="false">IF(ISBLANK(B732),"",VLOOKUP(B732,$BI$2:$BJ$5,2,FALSE()))</f>
        <v>E</v>
      </c>
      <c r="U732" s="66" t="str">
        <f aca="false">IF(ISBLANK(Q732),"ES",Q732)</f>
        <v>ES</v>
      </c>
      <c r="V732" s="64" t="n">
        <f aca="false">IF(ISBLANK(K732),"2",VLOOKUP(K732,$BG$2:$BH$3,2,FALSE()))</f>
        <v>2</v>
      </c>
      <c r="W732" s="66" t="str">
        <f aca="false">IF(ISBLANK(R732),"Sin observaciones",R732)</f>
        <v>Sin observaciones</v>
      </c>
      <c r="X732" s="64" t="n">
        <f aca="false">IF(ISERROR(VLOOKUP(J732,$BG$2:$BH$3,2,FALSE())),"",VLOOKUP(J732,$BG$2:$BH$3,2,FALSE()))</f>
        <v>1</v>
      </c>
      <c r="Z732" s="67"/>
    </row>
    <row r="733" customFormat="false" ht="52.8" hidden="false" customHeight="false" outlineLevel="0" collapsed="false">
      <c r="A733" s="54" t="s">
        <v>1992</v>
      </c>
      <c r="B733" s="54" t="s">
        <v>793</v>
      </c>
      <c r="C733" s="54" t="s">
        <v>1993</v>
      </c>
      <c r="D733" s="79" t="n">
        <v>0.03</v>
      </c>
      <c r="E733" s="56" t="n">
        <v>134.24</v>
      </c>
      <c r="F733" s="57" t="n">
        <v>8.78</v>
      </c>
      <c r="G733" s="56" t="n">
        <v>134.24</v>
      </c>
      <c r="H733" s="56" t="n">
        <v>8.78</v>
      </c>
      <c r="I733" s="58" t="n">
        <v>44397</v>
      </c>
      <c r="J733" s="54" t="s">
        <v>128</v>
      </c>
      <c r="K733" s="60" t="s">
        <v>129</v>
      </c>
      <c r="L733" s="60"/>
      <c r="M733" s="61"/>
      <c r="N733" s="61"/>
      <c r="O733" s="80" t="s">
        <v>485</v>
      </c>
      <c r="P733" s="80" t="s">
        <v>486</v>
      </c>
      <c r="Q733" s="62" t="s">
        <v>132</v>
      </c>
      <c r="R733" s="63"/>
      <c r="S733" s="64" t="str">
        <f aca="false">IF(ISBLANK(A733),"",CONCATENATE($BC$5,"-",MID($BC$3,3,2),"-M_",A733))</f>
        <v>PTUR-21-M_52021000002508</v>
      </c>
      <c r="T733" s="65" t="str">
        <f aca="false">IF(ISBLANK(B733),"",VLOOKUP(B733,$BI$2:$BJ$5,2,FALSE()))</f>
        <v>C</v>
      </c>
      <c r="U733" s="66" t="str">
        <f aca="false">IF(ISBLANK(Q733),"ES",Q733)</f>
        <v>ES</v>
      </c>
      <c r="V733" s="64" t="n">
        <f aca="false">IF(ISBLANK(K733),"2",VLOOKUP(K733,$BG$2:$BH$3,2,FALSE()))</f>
        <v>2</v>
      </c>
      <c r="W733" s="66" t="str">
        <f aca="false">IF(ISBLANK(R733),"Sin observaciones",R733)</f>
        <v>Sin observaciones</v>
      </c>
      <c r="X733" s="64" t="n">
        <f aca="false">IF(ISERROR(VLOOKUP(J733,$BG$2:$BH$3,2,FALSE())),"",VLOOKUP(J733,$BG$2:$BH$3,2,FALSE()))</f>
        <v>1</v>
      </c>
      <c r="Z733" s="67"/>
    </row>
    <row r="734" customFormat="false" ht="39.6" hidden="false" customHeight="false" outlineLevel="0" collapsed="false">
      <c r="A734" s="54" t="s">
        <v>1994</v>
      </c>
      <c r="B734" s="54" t="s">
        <v>793</v>
      </c>
      <c r="C734" s="54" t="s">
        <v>1995</v>
      </c>
      <c r="D734" s="79" t="n">
        <v>0.03</v>
      </c>
      <c r="E734" s="56" t="n">
        <v>11.02</v>
      </c>
      <c r="F734" s="57" t="n">
        <v>0.72</v>
      </c>
      <c r="G734" s="56" t="n">
        <v>11.02</v>
      </c>
      <c r="H734" s="56" t="n">
        <v>0.72</v>
      </c>
      <c r="I734" s="58" t="n">
        <v>44397</v>
      </c>
      <c r="J734" s="54" t="s">
        <v>128</v>
      </c>
      <c r="K734" s="60" t="s">
        <v>129</v>
      </c>
      <c r="L734" s="60"/>
      <c r="M734" s="61"/>
      <c r="N734" s="61"/>
      <c r="O734" s="80" t="s">
        <v>485</v>
      </c>
      <c r="P734" s="80" t="s">
        <v>486</v>
      </c>
      <c r="Q734" s="62" t="s">
        <v>132</v>
      </c>
      <c r="R734" s="63"/>
      <c r="S734" s="64" t="str">
        <f aca="false">IF(ISBLANK(A734),"",CONCATENATE($BC$5,"-",MID($BC$3,3,2),"-M_",A734))</f>
        <v>PTUR-21-M_52021000002645</v>
      </c>
      <c r="T734" s="65" t="str">
        <f aca="false">IF(ISBLANK(B734),"",VLOOKUP(B734,$BI$2:$BJ$5,2,FALSE()))</f>
        <v>C</v>
      </c>
      <c r="U734" s="66" t="str">
        <f aca="false">IF(ISBLANK(Q734),"ES",Q734)</f>
        <v>ES</v>
      </c>
      <c r="V734" s="64" t="n">
        <f aca="false">IF(ISBLANK(K734),"2",VLOOKUP(K734,$BG$2:$BH$3,2,FALSE()))</f>
        <v>2</v>
      </c>
      <c r="W734" s="66" t="str">
        <f aca="false">IF(ISBLANK(R734),"Sin observaciones",R734)</f>
        <v>Sin observaciones</v>
      </c>
      <c r="X734" s="64" t="n">
        <f aca="false">IF(ISERROR(VLOOKUP(J734,$BG$2:$BH$3,2,FALSE())),"",VLOOKUP(J734,$BG$2:$BH$3,2,FALSE()))</f>
        <v>1</v>
      </c>
      <c r="Z734" s="67"/>
    </row>
    <row r="735" customFormat="false" ht="79.2" hidden="false" customHeight="false" outlineLevel="0" collapsed="false">
      <c r="A735" s="54" t="s">
        <v>1996</v>
      </c>
      <c r="B735" s="54" t="s">
        <v>793</v>
      </c>
      <c r="C735" s="54" t="s">
        <v>1997</v>
      </c>
      <c r="D735" s="79" t="n">
        <v>0.03</v>
      </c>
      <c r="E735" s="56" t="n">
        <v>121.7</v>
      </c>
      <c r="F735" s="57" t="n">
        <v>7.96</v>
      </c>
      <c r="G735" s="56" t="n">
        <v>121.7</v>
      </c>
      <c r="H735" s="56" t="n">
        <v>7.96</v>
      </c>
      <c r="I735" s="58" t="n">
        <v>44397</v>
      </c>
      <c r="J735" s="54" t="s">
        <v>128</v>
      </c>
      <c r="K735" s="60" t="s">
        <v>129</v>
      </c>
      <c r="L735" s="60"/>
      <c r="M735" s="61"/>
      <c r="N735" s="61"/>
      <c r="O735" s="80" t="s">
        <v>485</v>
      </c>
      <c r="P735" s="80" t="s">
        <v>486</v>
      </c>
      <c r="Q735" s="62" t="s">
        <v>132</v>
      </c>
      <c r="R735" s="63"/>
      <c r="S735" s="64" t="str">
        <f aca="false">IF(ISBLANK(A735),"",CONCATENATE($BC$5,"-",MID($BC$3,3,2),"-M_",A735))</f>
        <v>PTUR-21-M_52021000003132</v>
      </c>
      <c r="T735" s="65" t="str">
        <f aca="false">IF(ISBLANK(B735),"",VLOOKUP(B735,$BI$2:$BJ$5,2,FALSE()))</f>
        <v>C</v>
      </c>
      <c r="U735" s="66" t="str">
        <f aca="false">IF(ISBLANK(Q735),"ES",Q735)</f>
        <v>ES</v>
      </c>
      <c r="V735" s="64" t="n">
        <f aca="false">IF(ISBLANK(K735),"2",VLOOKUP(K735,$BG$2:$BH$3,2,FALSE()))</f>
        <v>2</v>
      </c>
      <c r="W735" s="66" t="str">
        <f aca="false">IF(ISBLANK(R735),"Sin observaciones",R735)</f>
        <v>Sin observaciones</v>
      </c>
      <c r="X735" s="64" t="n">
        <f aca="false">IF(ISERROR(VLOOKUP(J735,$BG$2:$BH$3,2,FALSE())),"",VLOOKUP(J735,$BG$2:$BH$3,2,FALSE()))</f>
        <v>1</v>
      </c>
      <c r="Z735" s="67"/>
    </row>
    <row r="736" customFormat="false" ht="52.8" hidden="false" customHeight="false" outlineLevel="0" collapsed="false">
      <c r="A736" s="54" t="s">
        <v>1998</v>
      </c>
      <c r="B736" s="54" t="s">
        <v>1093</v>
      </c>
      <c r="C736" s="54" t="s">
        <v>1999</v>
      </c>
      <c r="D736" s="79" t="n">
        <v>0.06</v>
      </c>
      <c r="E736" s="56" t="n">
        <v>3188.6</v>
      </c>
      <c r="F736" s="57" t="n">
        <v>208.6</v>
      </c>
      <c r="G736" s="56" t="n">
        <v>3188.6</v>
      </c>
      <c r="H736" s="56" t="n">
        <v>208.6</v>
      </c>
      <c r="I736" s="58" t="n">
        <v>44397</v>
      </c>
      <c r="J736" s="54" t="s">
        <v>128</v>
      </c>
      <c r="K736" s="60" t="s">
        <v>129</v>
      </c>
      <c r="L736" s="60"/>
      <c r="M736" s="61"/>
      <c r="N736" s="61"/>
      <c r="O736" s="80" t="s">
        <v>1194</v>
      </c>
      <c r="P736" s="80" t="s">
        <v>1195</v>
      </c>
      <c r="Q736" s="62" t="s">
        <v>132</v>
      </c>
      <c r="R736" s="63"/>
      <c r="S736" s="64" t="str">
        <f aca="false">IF(ISBLANK(A736),"",CONCATENATE($BC$5,"-",MID($BC$3,3,2),"-M_",A736))</f>
        <v>PTUR-21-M_52021000002804</v>
      </c>
      <c r="T736" s="65" t="str">
        <f aca="false">IF(ISBLANK(B736),"",VLOOKUP(B736,$BI$2:$BJ$5,2,FALSE()))</f>
        <v>E</v>
      </c>
      <c r="U736" s="66" t="str">
        <f aca="false">IF(ISBLANK(Q736),"ES",Q736)</f>
        <v>ES</v>
      </c>
      <c r="V736" s="64" t="n">
        <f aca="false">IF(ISBLANK(K736),"2",VLOOKUP(K736,$BG$2:$BH$3,2,FALSE()))</f>
        <v>2</v>
      </c>
      <c r="W736" s="66" t="str">
        <f aca="false">IF(ISBLANK(R736),"Sin observaciones",R736)</f>
        <v>Sin observaciones</v>
      </c>
      <c r="X736" s="64" t="n">
        <f aca="false">IF(ISERROR(VLOOKUP(J736,$BG$2:$BH$3,2,FALSE())),"",VLOOKUP(J736,$BG$2:$BH$3,2,FALSE()))</f>
        <v>1</v>
      </c>
      <c r="Z736" s="67"/>
    </row>
    <row r="737" customFormat="false" ht="66" hidden="false" customHeight="false" outlineLevel="0" collapsed="false">
      <c r="A737" s="54" t="s">
        <v>2000</v>
      </c>
      <c r="B737" s="54" t="s">
        <v>1093</v>
      </c>
      <c r="C737" s="54" t="s">
        <v>2001</v>
      </c>
      <c r="D737" s="79" t="n">
        <v>0.03</v>
      </c>
      <c r="E737" s="56" t="n">
        <v>4774.91</v>
      </c>
      <c r="F737" s="57" t="n">
        <v>312.38</v>
      </c>
      <c r="G737" s="56" t="n">
        <v>4774.91</v>
      </c>
      <c r="H737" s="56" t="n">
        <v>312.38</v>
      </c>
      <c r="I737" s="58" t="n">
        <v>44397</v>
      </c>
      <c r="J737" s="54" t="s">
        <v>128</v>
      </c>
      <c r="K737" s="60" t="s">
        <v>129</v>
      </c>
      <c r="L737" s="60"/>
      <c r="M737" s="61"/>
      <c r="N737" s="61"/>
      <c r="O737" s="80" t="s">
        <v>1198</v>
      </c>
      <c r="P737" s="80" t="s">
        <v>1199</v>
      </c>
      <c r="Q737" s="62" t="s">
        <v>132</v>
      </c>
      <c r="R737" s="63"/>
      <c r="S737" s="64" t="str">
        <f aca="false">IF(ISBLANK(A737),"",CONCATENATE($BC$5,"-",MID($BC$3,3,2),"-M_",A737))</f>
        <v>PTUR-21-M_52021000003606</v>
      </c>
      <c r="T737" s="65" t="str">
        <f aca="false">IF(ISBLANK(B737),"",VLOOKUP(B737,$BI$2:$BJ$5,2,FALSE()))</f>
        <v>E</v>
      </c>
      <c r="U737" s="66" t="str">
        <f aca="false">IF(ISBLANK(Q737),"ES",Q737)</f>
        <v>ES</v>
      </c>
      <c r="V737" s="64" t="n">
        <f aca="false">IF(ISBLANK(K737),"2",VLOOKUP(K737,$BG$2:$BH$3,2,FALSE()))</f>
        <v>2</v>
      </c>
      <c r="W737" s="66" t="str">
        <f aca="false">IF(ISBLANK(R737),"Sin observaciones",R737)</f>
        <v>Sin observaciones</v>
      </c>
      <c r="X737" s="64" t="n">
        <f aca="false">IF(ISERROR(VLOOKUP(J737,$BG$2:$BH$3,2,FALSE())),"",VLOOKUP(J737,$BG$2:$BH$3,2,FALSE()))</f>
        <v>1</v>
      </c>
      <c r="Z737" s="67"/>
    </row>
    <row r="738" customFormat="false" ht="132" hidden="false" customHeight="false" outlineLevel="0" collapsed="false">
      <c r="A738" s="54" t="s">
        <v>2002</v>
      </c>
      <c r="B738" s="54" t="s">
        <v>1093</v>
      </c>
      <c r="C738" s="54" t="s">
        <v>2003</v>
      </c>
      <c r="D738" s="79" t="n">
        <v>0.03</v>
      </c>
      <c r="E738" s="56" t="n">
        <v>5478.4</v>
      </c>
      <c r="F738" s="57" t="n">
        <v>358.4</v>
      </c>
      <c r="G738" s="56" t="n">
        <v>5478.4</v>
      </c>
      <c r="H738" s="56" t="n">
        <v>358.4</v>
      </c>
      <c r="I738" s="58" t="n">
        <v>44397</v>
      </c>
      <c r="J738" s="54" t="s">
        <v>128</v>
      </c>
      <c r="K738" s="60" t="s">
        <v>129</v>
      </c>
      <c r="L738" s="60"/>
      <c r="M738" s="61"/>
      <c r="N738" s="61"/>
      <c r="O738" s="80" t="s">
        <v>2004</v>
      </c>
      <c r="P738" s="80" t="s">
        <v>2005</v>
      </c>
      <c r="Q738" s="62" t="s">
        <v>132</v>
      </c>
      <c r="R738" s="63"/>
      <c r="S738" s="64" t="str">
        <f aca="false">IF(ISBLANK(A738),"",CONCATENATE($BC$5,"-",MID($BC$3,3,2),"-M_",A738))</f>
        <v>PTUR-21-M_52021000002945</v>
      </c>
      <c r="T738" s="65" t="str">
        <f aca="false">IF(ISBLANK(B738),"",VLOOKUP(B738,$BI$2:$BJ$5,2,FALSE()))</f>
        <v>E</v>
      </c>
      <c r="U738" s="66" t="str">
        <f aca="false">IF(ISBLANK(Q738),"ES",Q738)</f>
        <v>ES</v>
      </c>
      <c r="V738" s="64" t="n">
        <f aca="false">IF(ISBLANK(K738),"2",VLOOKUP(K738,$BG$2:$BH$3,2,FALSE()))</f>
        <v>2</v>
      </c>
      <c r="W738" s="66" t="str">
        <f aca="false">IF(ISBLANK(R738),"Sin observaciones",R738)</f>
        <v>Sin observaciones</v>
      </c>
      <c r="X738" s="64" t="n">
        <f aca="false">IF(ISERROR(VLOOKUP(J738,$BG$2:$BH$3,2,FALSE())),"",VLOOKUP(J738,$BG$2:$BH$3,2,FALSE()))</f>
        <v>1</v>
      </c>
      <c r="Z738" s="67"/>
    </row>
    <row r="739" customFormat="false" ht="171.6" hidden="false" customHeight="false" outlineLevel="0" collapsed="false">
      <c r="A739" s="54" t="s">
        <v>2006</v>
      </c>
      <c r="B739" s="54" t="s">
        <v>1093</v>
      </c>
      <c r="C739" s="54" t="s">
        <v>2007</v>
      </c>
      <c r="D739" s="79" t="n">
        <v>1</v>
      </c>
      <c r="E739" s="56" t="n">
        <v>807.85</v>
      </c>
      <c r="F739" s="57" t="n">
        <v>52.85</v>
      </c>
      <c r="G739" s="56" t="n">
        <v>807.85</v>
      </c>
      <c r="H739" s="56" t="n">
        <v>52.85</v>
      </c>
      <c r="I739" s="58" t="n">
        <v>44397</v>
      </c>
      <c r="J739" s="54" t="s">
        <v>128</v>
      </c>
      <c r="K739" s="60" t="s">
        <v>129</v>
      </c>
      <c r="L739" s="60"/>
      <c r="M739" s="61"/>
      <c r="N739" s="61"/>
      <c r="O739" s="80" t="s">
        <v>1204</v>
      </c>
      <c r="P739" s="80" t="s">
        <v>1205</v>
      </c>
      <c r="Q739" s="62" t="s">
        <v>132</v>
      </c>
      <c r="R739" s="63"/>
      <c r="S739" s="64" t="str">
        <f aca="false">IF(ISBLANK(A739),"",CONCATENATE($BC$5,"-",MID($BC$3,3,2),"-M_",A739))</f>
        <v>PTUR-21-M_52021000003276</v>
      </c>
      <c r="T739" s="65" t="str">
        <f aca="false">IF(ISBLANK(B739),"",VLOOKUP(B739,$BI$2:$BJ$5,2,FALSE()))</f>
        <v>E</v>
      </c>
      <c r="U739" s="66" t="str">
        <f aca="false">IF(ISBLANK(Q739),"ES",Q739)</f>
        <v>ES</v>
      </c>
      <c r="V739" s="64" t="n">
        <f aca="false">IF(ISBLANK(K739),"2",VLOOKUP(K739,$BG$2:$BH$3,2,FALSE()))</f>
        <v>2</v>
      </c>
      <c r="W739" s="66" t="str">
        <f aca="false">IF(ISBLANK(R739),"Sin observaciones",R739)</f>
        <v>Sin observaciones</v>
      </c>
      <c r="X739" s="64" t="n">
        <f aca="false">IF(ISERROR(VLOOKUP(J739,$BG$2:$BH$3,2,FALSE())),"",VLOOKUP(J739,$BG$2:$BH$3,2,FALSE()))</f>
        <v>1</v>
      </c>
      <c r="Z739" s="67"/>
    </row>
    <row r="740" customFormat="false" ht="224.4" hidden="false" customHeight="false" outlineLevel="0" collapsed="false">
      <c r="A740" s="54" t="s">
        <v>2008</v>
      </c>
      <c r="B740" s="54" t="s">
        <v>1093</v>
      </c>
      <c r="C740" s="54" t="s">
        <v>2009</v>
      </c>
      <c r="D740" s="79" t="n">
        <v>0.03</v>
      </c>
      <c r="E740" s="56" t="n">
        <v>14171.94</v>
      </c>
      <c r="F740" s="57" t="n">
        <v>927.14</v>
      </c>
      <c r="G740" s="56" t="n">
        <v>14171.94</v>
      </c>
      <c r="H740" s="56" t="n">
        <v>927.14</v>
      </c>
      <c r="I740" s="58" t="n">
        <v>44397</v>
      </c>
      <c r="J740" s="54" t="s">
        <v>128</v>
      </c>
      <c r="K740" s="60" t="s">
        <v>129</v>
      </c>
      <c r="L740" s="60"/>
      <c r="M740" s="61"/>
      <c r="N740" s="61"/>
      <c r="O740" s="80" t="s">
        <v>1204</v>
      </c>
      <c r="P740" s="80" t="s">
        <v>1205</v>
      </c>
      <c r="Q740" s="62" t="s">
        <v>132</v>
      </c>
      <c r="R740" s="63"/>
      <c r="S740" s="64" t="str">
        <f aca="false">IF(ISBLANK(A740),"",CONCATENATE($BC$5,"-",MID($BC$3,3,2),"-M_",A740))</f>
        <v>PTUR-21-M_52021000003512</v>
      </c>
      <c r="T740" s="65" t="str">
        <f aca="false">IF(ISBLANK(B740),"",VLOOKUP(B740,$BI$2:$BJ$5,2,FALSE()))</f>
        <v>E</v>
      </c>
      <c r="U740" s="66" t="str">
        <f aca="false">IF(ISBLANK(Q740),"ES",Q740)</f>
        <v>ES</v>
      </c>
      <c r="V740" s="64" t="n">
        <f aca="false">IF(ISBLANK(K740),"2",VLOOKUP(K740,$BG$2:$BH$3,2,FALSE()))</f>
        <v>2</v>
      </c>
      <c r="W740" s="66" t="str">
        <f aca="false">IF(ISBLANK(R740),"Sin observaciones",R740)</f>
        <v>Sin observaciones</v>
      </c>
      <c r="X740" s="64" t="n">
        <f aca="false">IF(ISERROR(VLOOKUP(J740,$BG$2:$BH$3,2,FALSE())),"",VLOOKUP(J740,$BG$2:$BH$3,2,FALSE()))</f>
        <v>1</v>
      </c>
      <c r="Z740" s="67"/>
    </row>
    <row r="741" customFormat="false" ht="66" hidden="false" customHeight="false" outlineLevel="0" collapsed="false">
      <c r="A741" s="54" t="s">
        <v>2010</v>
      </c>
      <c r="B741" s="54" t="s">
        <v>1093</v>
      </c>
      <c r="C741" s="54" t="s">
        <v>2011</v>
      </c>
      <c r="D741" s="79" t="n">
        <v>0.03</v>
      </c>
      <c r="E741" s="56" t="n">
        <v>4048.15</v>
      </c>
      <c r="F741" s="57" t="n">
        <v>264.83</v>
      </c>
      <c r="G741" s="56" t="n">
        <v>4048.15</v>
      </c>
      <c r="H741" s="56" t="n">
        <v>264.83</v>
      </c>
      <c r="I741" s="58" t="n">
        <v>44397</v>
      </c>
      <c r="J741" s="54" t="s">
        <v>128</v>
      </c>
      <c r="K741" s="60" t="s">
        <v>129</v>
      </c>
      <c r="L741" s="60"/>
      <c r="M741" s="61"/>
      <c r="N741" s="61"/>
      <c r="O741" s="80" t="s">
        <v>2012</v>
      </c>
      <c r="P741" s="80" t="s">
        <v>2013</v>
      </c>
      <c r="Q741" s="62" t="s">
        <v>132</v>
      </c>
      <c r="R741" s="63"/>
      <c r="S741" s="64" t="str">
        <f aca="false">IF(ISBLANK(A741),"",CONCATENATE($BC$5,"-",MID($BC$3,3,2),"-M_",A741))</f>
        <v>PTUR-21-M_52021000003399</v>
      </c>
      <c r="T741" s="65" t="str">
        <f aca="false">IF(ISBLANK(B741),"",VLOOKUP(B741,$BI$2:$BJ$5,2,FALSE()))</f>
        <v>E</v>
      </c>
      <c r="U741" s="66" t="str">
        <f aca="false">IF(ISBLANK(Q741),"ES",Q741)</f>
        <v>ES</v>
      </c>
      <c r="V741" s="64" t="n">
        <f aca="false">IF(ISBLANK(K741),"2",VLOOKUP(K741,$BG$2:$BH$3,2,FALSE()))</f>
        <v>2</v>
      </c>
      <c r="W741" s="66" t="str">
        <f aca="false">IF(ISBLANK(R741),"Sin observaciones",R741)</f>
        <v>Sin observaciones</v>
      </c>
      <c r="X741" s="64" t="n">
        <f aca="false">IF(ISERROR(VLOOKUP(J741,$BG$2:$BH$3,2,FALSE())),"",VLOOKUP(J741,$BG$2:$BH$3,2,FALSE()))</f>
        <v>1</v>
      </c>
      <c r="Z741" s="67"/>
    </row>
    <row r="742" customFormat="false" ht="66" hidden="false" customHeight="false" outlineLevel="0" collapsed="false">
      <c r="A742" s="54" t="s">
        <v>2014</v>
      </c>
      <c r="B742" s="54" t="s">
        <v>1093</v>
      </c>
      <c r="C742" s="54" t="s">
        <v>2015</v>
      </c>
      <c r="D742" s="79" t="n">
        <v>0.03</v>
      </c>
      <c r="E742" s="56" t="n">
        <v>128.4</v>
      </c>
      <c r="F742" s="57" t="n">
        <v>8.4</v>
      </c>
      <c r="G742" s="56" t="n">
        <v>128.4</v>
      </c>
      <c r="H742" s="56" t="n">
        <v>8.4</v>
      </c>
      <c r="I742" s="58" t="n">
        <v>44397</v>
      </c>
      <c r="J742" s="54" t="s">
        <v>128</v>
      </c>
      <c r="K742" s="60" t="s">
        <v>129</v>
      </c>
      <c r="L742" s="60"/>
      <c r="M742" s="61"/>
      <c r="N742" s="61"/>
      <c r="O742" s="80" t="s">
        <v>495</v>
      </c>
      <c r="P742" s="80" t="s">
        <v>496</v>
      </c>
      <c r="Q742" s="62" t="s">
        <v>132</v>
      </c>
      <c r="R742" s="63"/>
      <c r="S742" s="64" t="str">
        <f aca="false">IF(ISBLANK(A742),"",CONCATENATE($BC$5,"-",MID($BC$3,3,2),"-M_",A742))</f>
        <v>PTUR-21-M_52021000002466</v>
      </c>
      <c r="T742" s="65" t="str">
        <f aca="false">IF(ISBLANK(B742),"",VLOOKUP(B742,$BI$2:$BJ$5,2,FALSE()))</f>
        <v>E</v>
      </c>
      <c r="U742" s="66" t="str">
        <f aca="false">IF(ISBLANK(Q742),"ES",Q742)</f>
        <v>ES</v>
      </c>
      <c r="V742" s="64" t="n">
        <f aca="false">IF(ISBLANK(K742),"2",VLOOKUP(K742,$BG$2:$BH$3,2,FALSE()))</f>
        <v>2</v>
      </c>
      <c r="W742" s="66" t="str">
        <f aca="false">IF(ISBLANK(R742),"Sin observaciones",R742)</f>
        <v>Sin observaciones</v>
      </c>
      <c r="X742" s="64" t="n">
        <f aca="false">IF(ISERROR(VLOOKUP(J742,$BG$2:$BH$3,2,FALSE())),"",VLOOKUP(J742,$BG$2:$BH$3,2,FALSE()))</f>
        <v>1</v>
      </c>
      <c r="Z742" s="67"/>
    </row>
    <row r="743" customFormat="false" ht="26.4" hidden="false" customHeight="false" outlineLevel="0" collapsed="false">
      <c r="A743" s="54" t="s">
        <v>2016</v>
      </c>
      <c r="B743" s="54" t="s">
        <v>1093</v>
      </c>
      <c r="C743" s="54" t="s">
        <v>2017</v>
      </c>
      <c r="D743" s="79" t="n">
        <v>0.03</v>
      </c>
      <c r="E743" s="56" t="n">
        <v>577.8</v>
      </c>
      <c r="F743" s="57" t="n">
        <v>37.8</v>
      </c>
      <c r="G743" s="56" t="n">
        <v>577.8</v>
      </c>
      <c r="H743" s="56" t="n">
        <v>37.8</v>
      </c>
      <c r="I743" s="58" t="n">
        <v>44397</v>
      </c>
      <c r="J743" s="54" t="s">
        <v>128</v>
      </c>
      <c r="K743" s="60" t="s">
        <v>129</v>
      </c>
      <c r="L743" s="60"/>
      <c r="M743" s="61"/>
      <c r="N743" s="61"/>
      <c r="O743" s="80" t="s">
        <v>495</v>
      </c>
      <c r="P743" s="80" t="s">
        <v>496</v>
      </c>
      <c r="Q743" s="62" t="s">
        <v>132</v>
      </c>
      <c r="R743" s="63"/>
      <c r="S743" s="64" t="str">
        <f aca="false">IF(ISBLANK(A743),"",CONCATENATE($BC$5,"-",MID($BC$3,3,2),"-M_",A743))</f>
        <v>PTUR-21-M_52021000003217</v>
      </c>
      <c r="T743" s="65" t="str">
        <f aca="false">IF(ISBLANK(B743),"",VLOOKUP(B743,$BI$2:$BJ$5,2,FALSE()))</f>
        <v>E</v>
      </c>
      <c r="U743" s="66" t="str">
        <f aca="false">IF(ISBLANK(Q743),"ES",Q743)</f>
        <v>ES</v>
      </c>
      <c r="V743" s="64" t="n">
        <f aca="false">IF(ISBLANK(K743),"2",VLOOKUP(K743,$BG$2:$BH$3,2,FALSE()))</f>
        <v>2</v>
      </c>
      <c r="W743" s="66" t="str">
        <f aca="false">IF(ISBLANK(R743),"Sin observaciones",R743)</f>
        <v>Sin observaciones</v>
      </c>
      <c r="X743" s="64" t="n">
        <f aca="false">IF(ISERROR(VLOOKUP(J743,$BG$2:$BH$3,2,FALSE())),"",VLOOKUP(J743,$BG$2:$BH$3,2,FALSE()))</f>
        <v>1</v>
      </c>
      <c r="Z743" s="67"/>
    </row>
    <row r="744" customFormat="false" ht="39.6" hidden="false" customHeight="false" outlineLevel="0" collapsed="false">
      <c r="A744" s="54" t="s">
        <v>2018</v>
      </c>
      <c r="B744" s="54" t="s">
        <v>1093</v>
      </c>
      <c r="C744" s="54" t="s">
        <v>2019</v>
      </c>
      <c r="D744" s="79" t="n">
        <v>0.03</v>
      </c>
      <c r="E744" s="56" t="n">
        <v>81.96</v>
      </c>
      <c r="F744" s="57" t="n">
        <v>5.36</v>
      </c>
      <c r="G744" s="56" t="n">
        <v>81.96</v>
      </c>
      <c r="H744" s="56" t="n">
        <v>5.36</v>
      </c>
      <c r="I744" s="58" t="n">
        <v>44397</v>
      </c>
      <c r="J744" s="54" t="s">
        <v>128</v>
      </c>
      <c r="K744" s="60" t="s">
        <v>129</v>
      </c>
      <c r="L744" s="60"/>
      <c r="M744" s="61"/>
      <c r="N744" s="61"/>
      <c r="O744" s="80" t="s">
        <v>2020</v>
      </c>
      <c r="P744" s="80" t="s">
        <v>2021</v>
      </c>
      <c r="Q744" s="62" t="s">
        <v>132</v>
      </c>
      <c r="R744" s="63"/>
      <c r="S744" s="64" t="str">
        <f aca="false">IF(ISBLANK(A744),"",CONCATENATE($BC$5,"-",MID($BC$3,3,2),"-M_",A744))</f>
        <v>PTUR-21-M_52021000002741</v>
      </c>
      <c r="T744" s="65" t="str">
        <f aca="false">IF(ISBLANK(B744),"",VLOOKUP(B744,$BI$2:$BJ$5,2,FALSE()))</f>
        <v>E</v>
      </c>
      <c r="U744" s="66" t="str">
        <f aca="false">IF(ISBLANK(Q744),"ES",Q744)</f>
        <v>ES</v>
      </c>
      <c r="V744" s="64" t="n">
        <f aca="false">IF(ISBLANK(K744),"2",VLOOKUP(K744,$BG$2:$BH$3,2,FALSE()))</f>
        <v>2</v>
      </c>
      <c r="W744" s="66" t="str">
        <f aca="false">IF(ISBLANK(R744),"Sin observaciones",R744)</f>
        <v>Sin observaciones</v>
      </c>
      <c r="X744" s="64" t="n">
        <f aca="false">IF(ISERROR(VLOOKUP(J744,$BG$2:$BH$3,2,FALSE())),"",VLOOKUP(J744,$BG$2:$BH$3,2,FALSE()))</f>
        <v>1</v>
      </c>
      <c r="Z744" s="67"/>
    </row>
    <row r="745" customFormat="false" ht="79.2" hidden="false" customHeight="false" outlineLevel="0" collapsed="false">
      <c r="A745" s="54" t="s">
        <v>2022</v>
      </c>
      <c r="B745" s="54" t="s">
        <v>1093</v>
      </c>
      <c r="C745" s="54" t="s">
        <v>2023</v>
      </c>
      <c r="D745" s="79" t="n">
        <v>0.24</v>
      </c>
      <c r="E745" s="56" t="n">
        <v>1947.4</v>
      </c>
      <c r="F745" s="57" t="n">
        <v>127.4</v>
      </c>
      <c r="G745" s="56" t="n">
        <v>1947.4</v>
      </c>
      <c r="H745" s="56" t="n">
        <v>127.4</v>
      </c>
      <c r="I745" s="58" t="n">
        <v>44397</v>
      </c>
      <c r="J745" s="54" t="s">
        <v>128</v>
      </c>
      <c r="K745" s="60" t="s">
        <v>129</v>
      </c>
      <c r="L745" s="60"/>
      <c r="M745" s="61"/>
      <c r="N745" s="61"/>
      <c r="O745" s="80" t="s">
        <v>2024</v>
      </c>
      <c r="P745" s="80" t="s">
        <v>2025</v>
      </c>
      <c r="Q745" s="62" t="s">
        <v>132</v>
      </c>
      <c r="R745" s="63"/>
      <c r="S745" s="64" t="str">
        <f aca="false">IF(ISBLANK(A745),"",CONCATENATE($BC$5,"-",MID($BC$3,3,2),"-M_",A745))</f>
        <v>PTUR-21-M_52021000003364</v>
      </c>
      <c r="T745" s="65" t="str">
        <f aca="false">IF(ISBLANK(B745),"",VLOOKUP(B745,$BI$2:$BJ$5,2,FALSE()))</f>
        <v>E</v>
      </c>
      <c r="U745" s="66" t="str">
        <f aca="false">IF(ISBLANK(Q745),"ES",Q745)</f>
        <v>ES</v>
      </c>
      <c r="V745" s="64" t="n">
        <f aca="false">IF(ISBLANK(K745),"2",VLOOKUP(K745,$BG$2:$BH$3,2,FALSE()))</f>
        <v>2</v>
      </c>
      <c r="W745" s="66" t="str">
        <f aca="false">IF(ISBLANK(R745),"Sin observaciones",R745)</f>
        <v>Sin observaciones</v>
      </c>
      <c r="X745" s="64" t="n">
        <f aca="false">IF(ISERROR(VLOOKUP(J745,$BG$2:$BH$3,2,FALSE())),"",VLOOKUP(J745,$BG$2:$BH$3,2,FALSE()))</f>
        <v>1</v>
      </c>
      <c r="Z745" s="67"/>
    </row>
    <row r="746" customFormat="false" ht="26.4" hidden="false" customHeight="false" outlineLevel="0" collapsed="false">
      <c r="A746" s="54" t="s">
        <v>2026</v>
      </c>
      <c r="B746" s="54" t="s">
        <v>1093</v>
      </c>
      <c r="C746" s="54" t="s">
        <v>2027</v>
      </c>
      <c r="D746" s="79" t="n">
        <v>0.03</v>
      </c>
      <c r="E746" s="56" t="n">
        <v>107</v>
      </c>
      <c r="F746" s="57" t="n">
        <v>7</v>
      </c>
      <c r="G746" s="56" t="n">
        <v>107</v>
      </c>
      <c r="H746" s="56" t="n">
        <v>7</v>
      </c>
      <c r="I746" s="58" t="n">
        <v>44397</v>
      </c>
      <c r="J746" s="54" t="s">
        <v>128</v>
      </c>
      <c r="K746" s="60" t="s">
        <v>129</v>
      </c>
      <c r="L746" s="60"/>
      <c r="M746" s="61"/>
      <c r="N746" s="61"/>
      <c r="O746" s="80" t="s">
        <v>2028</v>
      </c>
      <c r="P746" s="80" t="s">
        <v>2029</v>
      </c>
      <c r="Q746" s="62" t="s">
        <v>132</v>
      </c>
      <c r="R746" s="63"/>
      <c r="S746" s="64" t="str">
        <f aca="false">IF(ISBLANK(A746),"",CONCATENATE($BC$5,"-",MID($BC$3,3,2),"-M_",A746))</f>
        <v>PTUR-21-M_52021000003529</v>
      </c>
      <c r="T746" s="65" t="str">
        <f aca="false">IF(ISBLANK(B746),"",VLOOKUP(B746,$BI$2:$BJ$5,2,FALSE()))</f>
        <v>E</v>
      </c>
      <c r="U746" s="66" t="str">
        <f aca="false">IF(ISBLANK(Q746),"ES",Q746)</f>
        <v>ES</v>
      </c>
      <c r="V746" s="64" t="n">
        <f aca="false">IF(ISBLANK(K746),"2",VLOOKUP(K746,$BG$2:$BH$3,2,FALSE()))</f>
        <v>2</v>
      </c>
      <c r="W746" s="66" t="str">
        <f aca="false">IF(ISBLANK(R746),"Sin observaciones",R746)</f>
        <v>Sin observaciones</v>
      </c>
      <c r="X746" s="64" t="n">
        <f aca="false">IF(ISERROR(VLOOKUP(J746,$BG$2:$BH$3,2,FALSE())),"",VLOOKUP(J746,$BG$2:$BH$3,2,FALSE()))</f>
        <v>1</v>
      </c>
      <c r="Z746" s="67"/>
    </row>
    <row r="747" customFormat="false" ht="39.6" hidden="false" customHeight="false" outlineLevel="0" collapsed="false">
      <c r="A747" s="54" t="s">
        <v>2030</v>
      </c>
      <c r="B747" s="54" t="s">
        <v>1093</v>
      </c>
      <c r="C747" s="54" t="s">
        <v>2031</v>
      </c>
      <c r="D747" s="79" t="n">
        <v>1</v>
      </c>
      <c r="E747" s="56" t="n">
        <v>175.3</v>
      </c>
      <c r="F747" s="57" t="n">
        <v>11.47</v>
      </c>
      <c r="G747" s="56" t="n">
        <v>175.3</v>
      </c>
      <c r="H747" s="56" t="n">
        <v>11.47</v>
      </c>
      <c r="I747" s="58" t="n">
        <v>44397</v>
      </c>
      <c r="J747" s="54" t="s">
        <v>128</v>
      </c>
      <c r="K747" s="60" t="s">
        <v>129</v>
      </c>
      <c r="L747" s="60"/>
      <c r="M747" s="61"/>
      <c r="N747" s="61"/>
      <c r="O747" s="80" t="s">
        <v>499</v>
      </c>
      <c r="P747" s="80" t="s">
        <v>500</v>
      </c>
      <c r="Q747" s="62" t="s">
        <v>132</v>
      </c>
      <c r="R747" s="63"/>
      <c r="S747" s="64" t="str">
        <f aca="false">IF(ISBLANK(A747),"",CONCATENATE($BC$5,"-",MID($BC$3,3,2),"-M_",A747))</f>
        <v>PTUR-21-M_52021000002752</v>
      </c>
      <c r="T747" s="65" t="str">
        <f aca="false">IF(ISBLANK(B747),"",VLOOKUP(B747,$BI$2:$BJ$5,2,FALSE()))</f>
        <v>E</v>
      </c>
      <c r="U747" s="66" t="str">
        <f aca="false">IF(ISBLANK(Q747),"ES",Q747)</f>
        <v>ES</v>
      </c>
      <c r="V747" s="64" t="n">
        <f aca="false">IF(ISBLANK(K747),"2",VLOOKUP(K747,$BG$2:$BH$3,2,FALSE()))</f>
        <v>2</v>
      </c>
      <c r="W747" s="66" t="str">
        <f aca="false">IF(ISBLANK(R747),"Sin observaciones",R747)</f>
        <v>Sin observaciones</v>
      </c>
      <c r="X747" s="64" t="n">
        <f aca="false">IF(ISERROR(VLOOKUP(J747,$BG$2:$BH$3,2,FALSE())),"",VLOOKUP(J747,$BG$2:$BH$3,2,FALSE()))</f>
        <v>1</v>
      </c>
      <c r="Z747" s="67"/>
    </row>
    <row r="748" customFormat="false" ht="39.6" hidden="false" customHeight="false" outlineLevel="0" collapsed="false">
      <c r="A748" s="54" t="s">
        <v>2032</v>
      </c>
      <c r="B748" s="54" t="s">
        <v>1093</v>
      </c>
      <c r="C748" s="54" t="s">
        <v>2033</v>
      </c>
      <c r="D748" s="79" t="n">
        <v>1</v>
      </c>
      <c r="E748" s="56" t="n">
        <v>175.3</v>
      </c>
      <c r="F748" s="57" t="n">
        <v>11.47</v>
      </c>
      <c r="G748" s="56" t="n">
        <v>175.3</v>
      </c>
      <c r="H748" s="56" t="n">
        <v>11.47</v>
      </c>
      <c r="I748" s="58" t="n">
        <v>44397</v>
      </c>
      <c r="J748" s="54" t="s">
        <v>128</v>
      </c>
      <c r="K748" s="60" t="s">
        <v>129</v>
      </c>
      <c r="L748" s="60"/>
      <c r="M748" s="61"/>
      <c r="N748" s="61"/>
      <c r="O748" s="80" t="s">
        <v>499</v>
      </c>
      <c r="P748" s="80" t="s">
        <v>500</v>
      </c>
      <c r="Q748" s="62" t="s">
        <v>132</v>
      </c>
      <c r="R748" s="63"/>
      <c r="S748" s="64" t="str">
        <f aca="false">IF(ISBLANK(A748),"",CONCATENATE($BC$5,"-",MID($BC$3,3,2),"-M_",A748))</f>
        <v>PTUR-21-M_52021000003409</v>
      </c>
      <c r="T748" s="65" t="str">
        <f aca="false">IF(ISBLANK(B748),"",VLOOKUP(B748,$BI$2:$BJ$5,2,FALSE()))</f>
        <v>E</v>
      </c>
      <c r="U748" s="66" t="str">
        <f aca="false">IF(ISBLANK(Q748),"ES",Q748)</f>
        <v>ES</v>
      </c>
      <c r="V748" s="64" t="n">
        <f aca="false">IF(ISBLANK(K748),"2",VLOOKUP(K748,$BG$2:$BH$3,2,FALSE()))</f>
        <v>2</v>
      </c>
      <c r="W748" s="66" t="str">
        <f aca="false">IF(ISBLANK(R748),"Sin observaciones",R748)</f>
        <v>Sin observaciones</v>
      </c>
      <c r="X748" s="64" t="n">
        <f aca="false">IF(ISERROR(VLOOKUP(J748,$BG$2:$BH$3,2,FALSE())),"",VLOOKUP(J748,$BG$2:$BH$3,2,FALSE()))</f>
        <v>1</v>
      </c>
      <c r="Z748" s="67"/>
    </row>
    <row r="749" customFormat="false" ht="39.6" hidden="false" customHeight="false" outlineLevel="0" collapsed="false">
      <c r="A749" s="54" t="s">
        <v>2034</v>
      </c>
      <c r="B749" s="54" t="s">
        <v>1093</v>
      </c>
      <c r="C749" s="54" t="s">
        <v>2035</v>
      </c>
      <c r="D749" s="79" t="n">
        <v>1</v>
      </c>
      <c r="E749" s="56" t="n">
        <v>175.3</v>
      </c>
      <c r="F749" s="57" t="n">
        <v>11.47</v>
      </c>
      <c r="G749" s="56" t="n">
        <v>175.3</v>
      </c>
      <c r="H749" s="56" t="n">
        <v>11.47</v>
      </c>
      <c r="I749" s="58" t="n">
        <v>44397</v>
      </c>
      <c r="J749" s="54" t="s">
        <v>128</v>
      </c>
      <c r="K749" s="60" t="s">
        <v>129</v>
      </c>
      <c r="L749" s="60"/>
      <c r="M749" s="61"/>
      <c r="N749" s="61"/>
      <c r="O749" s="80" t="s">
        <v>499</v>
      </c>
      <c r="P749" s="80" t="s">
        <v>500</v>
      </c>
      <c r="Q749" s="62" t="s">
        <v>132</v>
      </c>
      <c r="R749" s="63"/>
      <c r="S749" s="64" t="str">
        <f aca="false">IF(ISBLANK(A749),"",CONCATENATE($BC$5,"-",MID($BC$3,3,2),"-M_",A749))</f>
        <v>PTUR-21-M_52021000003511</v>
      </c>
      <c r="T749" s="65" t="str">
        <f aca="false">IF(ISBLANK(B749),"",VLOOKUP(B749,$BI$2:$BJ$5,2,FALSE()))</f>
        <v>E</v>
      </c>
      <c r="U749" s="66" t="str">
        <f aca="false">IF(ISBLANK(Q749),"ES",Q749)</f>
        <v>ES</v>
      </c>
      <c r="V749" s="64" t="n">
        <f aca="false">IF(ISBLANK(K749),"2",VLOOKUP(K749,$BG$2:$BH$3,2,FALSE()))</f>
        <v>2</v>
      </c>
      <c r="W749" s="66" t="str">
        <f aca="false">IF(ISBLANK(R749),"Sin observaciones",R749)</f>
        <v>Sin observaciones</v>
      </c>
      <c r="X749" s="64" t="n">
        <f aca="false">IF(ISERROR(VLOOKUP(J749,$BG$2:$BH$3,2,FALSE())),"",VLOOKUP(J749,$BG$2:$BH$3,2,FALSE()))</f>
        <v>1</v>
      </c>
      <c r="Z749" s="67"/>
    </row>
    <row r="750" customFormat="false" ht="118.8" hidden="false" customHeight="false" outlineLevel="0" collapsed="false">
      <c r="A750" s="54" t="s">
        <v>2036</v>
      </c>
      <c r="B750" s="54" t="s">
        <v>1093</v>
      </c>
      <c r="C750" s="54" t="s">
        <v>2037</v>
      </c>
      <c r="D750" s="79" t="n">
        <v>0.03</v>
      </c>
      <c r="E750" s="56" t="n">
        <v>587.1</v>
      </c>
      <c r="F750" s="57" t="n">
        <v>17.1</v>
      </c>
      <c r="G750" s="56" t="n">
        <v>587.1</v>
      </c>
      <c r="H750" s="56" t="n">
        <v>17.1</v>
      </c>
      <c r="I750" s="58" t="n">
        <v>44397</v>
      </c>
      <c r="J750" s="54" t="s">
        <v>128</v>
      </c>
      <c r="K750" s="60" t="s">
        <v>129</v>
      </c>
      <c r="L750" s="60"/>
      <c r="M750" s="61"/>
      <c r="N750" s="61"/>
      <c r="O750" s="80" t="s">
        <v>2038</v>
      </c>
      <c r="P750" s="80" t="s">
        <v>2039</v>
      </c>
      <c r="Q750" s="62" t="s">
        <v>132</v>
      </c>
      <c r="R750" s="63"/>
      <c r="S750" s="64" t="str">
        <f aca="false">IF(ISBLANK(A750),"",CONCATENATE($BC$5,"-",MID($BC$3,3,2),"-M_",A750))</f>
        <v>PTUR-21-M_5202100000300 3</v>
      </c>
      <c r="T750" s="65" t="str">
        <f aca="false">IF(ISBLANK(B750),"",VLOOKUP(B750,$BI$2:$BJ$5,2,FALSE()))</f>
        <v>E</v>
      </c>
      <c r="U750" s="66" t="str">
        <f aca="false">IF(ISBLANK(Q750),"ES",Q750)</f>
        <v>ES</v>
      </c>
      <c r="V750" s="64" t="n">
        <f aca="false">IF(ISBLANK(K750),"2",VLOOKUP(K750,$BG$2:$BH$3,2,FALSE()))</f>
        <v>2</v>
      </c>
      <c r="W750" s="66" t="str">
        <f aca="false">IF(ISBLANK(R750),"Sin observaciones",R750)</f>
        <v>Sin observaciones</v>
      </c>
      <c r="X750" s="64" t="n">
        <f aca="false">IF(ISERROR(VLOOKUP(J750,$BG$2:$BH$3,2,FALSE())),"",VLOOKUP(J750,$BG$2:$BH$3,2,FALSE()))</f>
        <v>1</v>
      </c>
      <c r="Z750" s="67"/>
    </row>
    <row r="751" customFormat="false" ht="118.8" hidden="false" customHeight="false" outlineLevel="0" collapsed="false">
      <c r="A751" s="54" t="s">
        <v>2040</v>
      </c>
      <c r="B751" s="54" t="s">
        <v>1093</v>
      </c>
      <c r="C751" s="54" t="s">
        <v>2037</v>
      </c>
      <c r="D751" s="79" t="n">
        <v>0.03</v>
      </c>
      <c r="E751" s="56" t="n">
        <v>1269.75</v>
      </c>
      <c r="F751" s="57" t="n">
        <v>83.07</v>
      </c>
      <c r="G751" s="56" t="n">
        <v>1269.75</v>
      </c>
      <c r="H751" s="56" t="n">
        <v>83.07</v>
      </c>
      <c r="I751" s="58" t="n">
        <v>44397</v>
      </c>
      <c r="J751" s="54" t="s">
        <v>128</v>
      </c>
      <c r="K751" s="60" t="s">
        <v>129</v>
      </c>
      <c r="L751" s="60"/>
      <c r="M751" s="61"/>
      <c r="N751" s="61"/>
      <c r="O751" s="80" t="s">
        <v>2038</v>
      </c>
      <c r="P751" s="80" t="s">
        <v>2039</v>
      </c>
      <c r="Q751" s="62" t="s">
        <v>132</v>
      </c>
      <c r="R751" s="63"/>
      <c r="S751" s="64" t="str">
        <f aca="false">IF(ISBLANK(A751),"",CONCATENATE($BC$5,"-",MID($BC$3,3,2),"-M_",A751))</f>
        <v>PTUR-21-M_52021000003003</v>
      </c>
      <c r="T751" s="65" t="str">
        <f aca="false">IF(ISBLANK(B751),"",VLOOKUP(B751,$BI$2:$BJ$5,2,FALSE()))</f>
        <v>E</v>
      </c>
      <c r="U751" s="66" t="str">
        <f aca="false">IF(ISBLANK(Q751),"ES",Q751)</f>
        <v>ES</v>
      </c>
      <c r="V751" s="64" t="n">
        <f aca="false">IF(ISBLANK(K751),"2",VLOOKUP(K751,$BG$2:$BH$3,2,FALSE()))</f>
        <v>2</v>
      </c>
      <c r="W751" s="66" t="str">
        <f aca="false">IF(ISBLANK(R751),"Sin observaciones",R751)</f>
        <v>Sin observaciones</v>
      </c>
      <c r="X751" s="64" t="n">
        <f aca="false">IF(ISERROR(VLOOKUP(J751,$BG$2:$BH$3,2,FALSE())),"",VLOOKUP(J751,$BG$2:$BH$3,2,FALSE()))</f>
        <v>1</v>
      </c>
      <c r="Z751" s="67"/>
    </row>
    <row r="752" customFormat="false" ht="17.4" hidden="false" customHeight="false" outlineLevel="0" collapsed="false">
      <c r="A752" s="54" t="s">
        <v>2041</v>
      </c>
      <c r="B752" s="54" t="s">
        <v>1093</v>
      </c>
      <c r="C752" s="54" t="s">
        <v>2042</v>
      </c>
      <c r="D752" s="79" t="n">
        <v>0.03</v>
      </c>
      <c r="E752" s="56" t="n">
        <v>143.99</v>
      </c>
      <c r="F752" s="57" t="n">
        <v>4.19</v>
      </c>
      <c r="G752" s="56" t="n">
        <v>143.99</v>
      </c>
      <c r="H752" s="56" t="n">
        <v>4.19</v>
      </c>
      <c r="I752" s="58" t="n">
        <v>44397</v>
      </c>
      <c r="J752" s="54" t="s">
        <v>128</v>
      </c>
      <c r="K752" s="60" t="s">
        <v>129</v>
      </c>
      <c r="L752" s="60"/>
      <c r="M752" s="61"/>
      <c r="N752" s="61"/>
      <c r="O752" s="80" t="s">
        <v>509</v>
      </c>
      <c r="P752" s="80" t="s">
        <v>510</v>
      </c>
      <c r="Q752" s="62" t="s">
        <v>132</v>
      </c>
      <c r="R752" s="63"/>
      <c r="S752" s="64" t="str">
        <f aca="false">IF(ISBLANK(A752),"",CONCATENATE($BC$5,"-",MID($BC$3,3,2),"-M_",A752))</f>
        <v>PTUR-21-M_52021000002457</v>
      </c>
      <c r="T752" s="65" t="str">
        <f aca="false">IF(ISBLANK(B752),"",VLOOKUP(B752,$BI$2:$BJ$5,2,FALSE()))</f>
        <v>E</v>
      </c>
      <c r="U752" s="66" t="str">
        <f aca="false">IF(ISBLANK(Q752),"ES",Q752)</f>
        <v>ES</v>
      </c>
      <c r="V752" s="64" t="n">
        <f aca="false">IF(ISBLANK(K752),"2",VLOOKUP(K752,$BG$2:$BH$3,2,FALSE()))</f>
        <v>2</v>
      </c>
      <c r="W752" s="66" t="str">
        <f aca="false">IF(ISBLANK(R752),"Sin observaciones",R752)</f>
        <v>Sin observaciones</v>
      </c>
      <c r="X752" s="64" t="n">
        <f aca="false">IF(ISERROR(VLOOKUP(J752,$BG$2:$BH$3,2,FALSE())),"",VLOOKUP(J752,$BG$2:$BH$3,2,FALSE()))</f>
        <v>1</v>
      </c>
      <c r="Z752" s="67"/>
    </row>
    <row r="753" customFormat="false" ht="52.8" hidden="false" customHeight="false" outlineLevel="0" collapsed="false">
      <c r="A753" s="54" t="s">
        <v>2043</v>
      </c>
      <c r="B753" s="54" t="s">
        <v>1093</v>
      </c>
      <c r="C753" s="54" t="s">
        <v>2044</v>
      </c>
      <c r="D753" s="79" t="n">
        <v>0.03</v>
      </c>
      <c r="E753" s="56" t="n">
        <v>495.94</v>
      </c>
      <c r="F753" s="57" t="n">
        <v>14.44</v>
      </c>
      <c r="G753" s="56" t="n">
        <v>495.94</v>
      </c>
      <c r="H753" s="56" t="n">
        <v>14.44</v>
      </c>
      <c r="I753" s="58" t="n">
        <v>44397</v>
      </c>
      <c r="J753" s="54" t="s">
        <v>128</v>
      </c>
      <c r="K753" s="60" t="s">
        <v>129</v>
      </c>
      <c r="L753" s="60"/>
      <c r="M753" s="61"/>
      <c r="N753" s="61"/>
      <c r="O753" s="80" t="s">
        <v>509</v>
      </c>
      <c r="P753" s="80" t="s">
        <v>510</v>
      </c>
      <c r="Q753" s="62" t="s">
        <v>132</v>
      </c>
      <c r="R753" s="63"/>
      <c r="S753" s="64" t="str">
        <f aca="false">IF(ISBLANK(A753),"",CONCATENATE($BC$5,"-",MID($BC$3,3,2),"-M_",A753))</f>
        <v>PTUR-21-M_52021000002458</v>
      </c>
      <c r="T753" s="65" t="str">
        <f aca="false">IF(ISBLANK(B753),"",VLOOKUP(B753,$BI$2:$BJ$5,2,FALSE()))</f>
        <v>E</v>
      </c>
      <c r="U753" s="66" t="str">
        <f aca="false">IF(ISBLANK(Q753),"ES",Q753)</f>
        <v>ES</v>
      </c>
      <c r="V753" s="64" t="n">
        <f aca="false">IF(ISBLANK(K753),"2",VLOOKUP(K753,$BG$2:$BH$3,2,FALSE()))</f>
        <v>2</v>
      </c>
      <c r="W753" s="66" t="str">
        <f aca="false">IF(ISBLANK(R753),"Sin observaciones",R753)</f>
        <v>Sin observaciones</v>
      </c>
      <c r="X753" s="64" t="n">
        <f aca="false">IF(ISERROR(VLOOKUP(J753,$BG$2:$BH$3,2,FALSE())),"",VLOOKUP(J753,$BG$2:$BH$3,2,FALSE()))</f>
        <v>1</v>
      </c>
      <c r="Z753" s="67"/>
    </row>
    <row r="754" customFormat="false" ht="52.8" hidden="false" customHeight="false" outlineLevel="0" collapsed="false">
      <c r="A754" s="54" t="s">
        <v>2045</v>
      </c>
      <c r="B754" s="54" t="s">
        <v>1093</v>
      </c>
      <c r="C754" s="54" t="s">
        <v>2046</v>
      </c>
      <c r="D754" s="79" t="n">
        <v>0.03</v>
      </c>
      <c r="E754" s="56" t="n">
        <v>450.62</v>
      </c>
      <c r="F754" s="57" t="n">
        <v>13.12</v>
      </c>
      <c r="G754" s="56" t="n">
        <v>450.62</v>
      </c>
      <c r="H754" s="56" t="n">
        <v>13.12</v>
      </c>
      <c r="I754" s="58" t="n">
        <v>44397</v>
      </c>
      <c r="J754" s="54" t="s">
        <v>128</v>
      </c>
      <c r="K754" s="60" t="s">
        <v>129</v>
      </c>
      <c r="L754" s="60"/>
      <c r="M754" s="61"/>
      <c r="N754" s="61"/>
      <c r="O754" s="80" t="s">
        <v>509</v>
      </c>
      <c r="P754" s="80" t="s">
        <v>510</v>
      </c>
      <c r="Q754" s="62" t="s">
        <v>132</v>
      </c>
      <c r="R754" s="63"/>
      <c r="S754" s="64" t="str">
        <f aca="false">IF(ISBLANK(A754),"",CONCATENATE($BC$5,"-",MID($BC$3,3,2),"-M_",A754))</f>
        <v>PTUR-21-M_52021000003396</v>
      </c>
      <c r="T754" s="65" t="str">
        <f aca="false">IF(ISBLANK(B754),"",VLOOKUP(B754,$BI$2:$BJ$5,2,FALSE()))</f>
        <v>E</v>
      </c>
      <c r="U754" s="66" t="str">
        <f aca="false">IF(ISBLANK(Q754),"ES",Q754)</f>
        <v>ES</v>
      </c>
      <c r="V754" s="64" t="n">
        <f aca="false">IF(ISBLANK(K754),"2",VLOOKUP(K754,$BG$2:$BH$3,2,FALSE()))</f>
        <v>2</v>
      </c>
      <c r="W754" s="66" t="str">
        <f aca="false">IF(ISBLANK(R754),"Sin observaciones",R754)</f>
        <v>Sin observaciones</v>
      </c>
      <c r="X754" s="64" t="n">
        <f aca="false">IF(ISERROR(VLOOKUP(J754,$BG$2:$BH$3,2,FALSE())),"",VLOOKUP(J754,$BG$2:$BH$3,2,FALSE()))</f>
        <v>1</v>
      </c>
      <c r="Z754" s="67"/>
    </row>
    <row r="755" customFormat="false" ht="52.8" hidden="false" customHeight="false" outlineLevel="0" collapsed="false">
      <c r="A755" s="54" t="s">
        <v>2047</v>
      </c>
      <c r="B755" s="54" t="s">
        <v>1093</v>
      </c>
      <c r="C755" s="54" t="s">
        <v>2048</v>
      </c>
      <c r="D755" s="79" t="n">
        <v>0.15</v>
      </c>
      <c r="E755" s="56" t="n">
        <v>225</v>
      </c>
      <c r="F755" s="57" t="n">
        <v>29.35</v>
      </c>
      <c r="G755" s="56" t="n">
        <v>225</v>
      </c>
      <c r="H755" s="56" t="n">
        <v>29.35</v>
      </c>
      <c r="I755" s="58" t="n">
        <v>44397</v>
      </c>
      <c r="J755" s="54" t="s">
        <v>128</v>
      </c>
      <c r="K755" s="60" t="s">
        <v>129</v>
      </c>
      <c r="L755" s="60"/>
      <c r="M755" s="61"/>
      <c r="N755" s="61"/>
      <c r="O755" s="80" t="s">
        <v>517</v>
      </c>
      <c r="P755" s="80" t="s">
        <v>518</v>
      </c>
      <c r="Q755" s="62" t="s">
        <v>132</v>
      </c>
      <c r="R755" s="63"/>
      <c r="S755" s="64" t="str">
        <f aca="false">IF(ISBLANK(A755),"",CONCATENATE($BC$5,"-",MID($BC$3,3,2),"-M_",A755))</f>
        <v>PTUR-21-M_52021000002742</v>
      </c>
      <c r="T755" s="65" t="str">
        <f aca="false">IF(ISBLANK(B755),"",VLOOKUP(B755,$BI$2:$BJ$5,2,FALSE()))</f>
        <v>E</v>
      </c>
      <c r="U755" s="66" t="str">
        <f aca="false">IF(ISBLANK(Q755),"ES",Q755)</f>
        <v>ES</v>
      </c>
      <c r="V755" s="64" t="n">
        <f aca="false">IF(ISBLANK(K755),"2",VLOOKUP(K755,$BG$2:$BH$3,2,FALSE()))</f>
        <v>2</v>
      </c>
      <c r="W755" s="66" t="str">
        <f aca="false">IF(ISBLANK(R755),"Sin observaciones",R755)</f>
        <v>Sin observaciones</v>
      </c>
      <c r="X755" s="64" t="n">
        <f aca="false">IF(ISERROR(VLOOKUP(J755,$BG$2:$BH$3,2,FALSE())),"",VLOOKUP(J755,$BG$2:$BH$3,2,FALSE()))</f>
        <v>1</v>
      </c>
      <c r="Z755" s="67"/>
    </row>
    <row r="756" customFormat="false" ht="26.4" hidden="false" customHeight="false" outlineLevel="0" collapsed="false">
      <c r="A756" s="54" t="s">
        <v>2049</v>
      </c>
      <c r="B756" s="54" t="s">
        <v>1093</v>
      </c>
      <c r="C756" s="54" t="s">
        <v>2050</v>
      </c>
      <c r="D756" s="79" t="n">
        <v>0.03</v>
      </c>
      <c r="E756" s="56" t="n">
        <v>159.43</v>
      </c>
      <c r="F756" s="57" t="n">
        <v>10.43</v>
      </c>
      <c r="G756" s="56" t="n">
        <v>159.43</v>
      </c>
      <c r="H756" s="56" t="n">
        <v>10.43</v>
      </c>
      <c r="I756" s="58" t="n">
        <v>44397</v>
      </c>
      <c r="J756" s="54" t="s">
        <v>128</v>
      </c>
      <c r="K756" s="60" t="s">
        <v>129</v>
      </c>
      <c r="L756" s="60"/>
      <c r="M756" s="61"/>
      <c r="N756" s="61"/>
      <c r="O756" s="80" t="s">
        <v>1224</v>
      </c>
      <c r="P756" s="80" t="s">
        <v>1225</v>
      </c>
      <c r="Q756" s="62" t="s">
        <v>132</v>
      </c>
      <c r="R756" s="63"/>
      <c r="S756" s="64" t="str">
        <f aca="false">IF(ISBLANK(A756),"",CONCATENATE($BC$5,"-",MID($BC$3,3,2),"-M_",A756))</f>
        <v>PTUR-21-M_52021000002608</v>
      </c>
      <c r="T756" s="65" t="str">
        <f aca="false">IF(ISBLANK(B756),"",VLOOKUP(B756,$BI$2:$BJ$5,2,FALSE()))</f>
        <v>E</v>
      </c>
      <c r="U756" s="66" t="str">
        <f aca="false">IF(ISBLANK(Q756),"ES",Q756)</f>
        <v>ES</v>
      </c>
      <c r="V756" s="64" t="n">
        <f aca="false">IF(ISBLANK(K756),"2",VLOOKUP(K756,$BG$2:$BH$3,2,FALSE()))</f>
        <v>2</v>
      </c>
      <c r="W756" s="66" t="str">
        <f aca="false">IF(ISBLANK(R756),"Sin observaciones",R756)</f>
        <v>Sin observaciones</v>
      </c>
      <c r="X756" s="64" t="n">
        <f aca="false">IF(ISERROR(VLOOKUP(J756,$BG$2:$BH$3,2,FALSE())),"",VLOOKUP(J756,$BG$2:$BH$3,2,FALSE()))</f>
        <v>1</v>
      </c>
      <c r="Z756" s="67"/>
    </row>
    <row r="757" customFormat="false" ht="79.2" hidden="false" customHeight="false" outlineLevel="0" collapsed="false">
      <c r="A757" s="54" t="s">
        <v>2051</v>
      </c>
      <c r="B757" s="54" t="s">
        <v>1093</v>
      </c>
      <c r="C757" s="54" t="s">
        <v>2052</v>
      </c>
      <c r="D757" s="79" t="n">
        <v>0.03</v>
      </c>
      <c r="E757" s="56" t="n">
        <v>489.61</v>
      </c>
      <c r="F757" s="57" t="n">
        <v>32.03</v>
      </c>
      <c r="G757" s="56" t="n">
        <v>489.61</v>
      </c>
      <c r="H757" s="56" t="n">
        <v>32.03</v>
      </c>
      <c r="I757" s="58" t="n">
        <v>44397</v>
      </c>
      <c r="J757" s="54" t="s">
        <v>128</v>
      </c>
      <c r="K757" s="60" t="s">
        <v>129</v>
      </c>
      <c r="L757" s="60"/>
      <c r="M757" s="61"/>
      <c r="N757" s="61"/>
      <c r="O757" s="80" t="s">
        <v>1224</v>
      </c>
      <c r="P757" s="80" t="s">
        <v>1225</v>
      </c>
      <c r="Q757" s="62" t="s">
        <v>132</v>
      </c>
      <c r="R757" s="63"/>
      <c r="S757" s="64" t="str">
        <f aca="false">IF(ISBLANK(A757),"",CONCATENATE($BC$5,"-",MID($BC$3,3,2),"-M_",A757))</f>
        <v>PTUR-21-M_52021000003607</v>
      </c>
      <c r="T757" s="65" t="str">
        <f aca="false">IF(ISBLANK(B757),"",VLOOKUP(B757,$BI$2:$BJ$5,2,FALSE()))</f>
        <v>E</v>
      </c>
      <c r="U757" s="66" t="str">
        <f aca="false">IF(ISBLANK(Q757),"ES",Q757)</f>
        <v>ES</v>
      </c>
      <c r="V757" s="64" t="n">
        <f aca="false">IF(ISBLANK(K757),"2",VLOOKUP(K757,$BG$2:$BH$3,2,FALSE()))</f>
        <v>2</v>
      </c>
      <c r="W757" s="66" t="str">
        <f aca="false">IF(ISBLANK(R757),"Sin observaciones",R757)</f>
        <v>Sin observaciones</v>
      </c>
      <c r="X757" s="64" t="n">
        <f aca="false">IF(ISERROR(VLOOKUP(J757,$BG$2:$BH$3,2,FALSE())),"",VLOOKUP(J757,$BG$2:$BH$3,2,FALSE()))</f>
        <v>1</v>
      </c>
      <c r="Z757" s="67"/>
    </row>
    <row r="758" customFormat="false" ht="105.6" hidden="false" customHeight="false" outlineLevel="0" collapsed="false">
      <c r="A758" s="54" t="s">
        <v>2053</v>
      </c>
      <c r="B758" s="54" t="s">
        <v>1093</v>
      </c>
      <c r="C758" s="54" t="s">
        <v>2054</v>
      </c>
      <c r="D758" s="79" t="n">
        <v>0.03</v>
      </c>
      <c r="E758" s="56" t="n">
        <v>1070</v>
      </c>
      <c r="F758" s="57" t="n">
        <v>70</v>
      </c>
      <c r="G758" s="56" t="n">
        <v>1070</v>
      </c>
      <c r="H758" s="56" t="n">
        <v>70</v>
      </c>
      <c r="I758" s="58" t="n">
        <v>44397</v>
      </c>
      <c r="J758" s="54" t="s">
        <v>128</v>
      </c>
      <c r="K758" s="60" t="s">
        <v>129</v>
      </c>
      <c r="L758" s="60"/>
      <c r="M758" s="61"/>
      <c r="N758" s="61"/>
      <c r="O758" s="80" t="s">
        <v>1240</v>
      </c>
      <c r="P758" s="80" t="s">
        <v>1241</v>
      </c>
      <c r="Q758" s="62" t="s">
        <v>132</v>
      </c>
      <c r="R758" s="63"/>
      <c r="S758" s="64" t="str">
        <f aca="false">IF(ISBLANK(A758),"",CONCATENATE($BC$5,"-",MID($BC$3,3,2),"-M_",A758))</f>
        <v>PTUR-21-M_52021000002610</v>
      </c>
      <c r="T758" s="65" t="str">
        <f aca="false">IF(ISBLANK(B758),"",VLOOKUP(B758,$BI$2:$BJ$5,2,FALSE()))</f>
        <v>E</v>
      </c>
      <c r="U758" s="66" t="str">
        <f aca="false">IF(ISBLANK(Q758),"ES",Q758)</f>
        <v>ES</v>
      </c>
      <c r="V758" s="64" t="n">
        <f aca="false">IF(ISBLANK(K758),"2",VLOOKUP(K758,$BG$2:$BH$3,2,FALSE()))</f>
        <v>2</v>
      </c>
      <c r="W758" s="66" t="str">
        <f aca="false">IF(ISBLANK(R758),"Sin observaciones",R758)</f>
        <v>Sin observaciones</v>
      </c>
      <c r="X758" s="64" t="n">
        <f aca="false">IF(ISERROR(VLOOKUP(J758,$BG$2:$BH$3,2,FALSE())),"",VLOOKUP(J758,$BG$2:$BH$3,2,FALSE()))</f>
        <v>1</v>
      </c>
      <c r="Z758" s="67"/>
    </row>
    <row r="759" customFormat="false" ht="26.4" hidden="false" customHeight="false" outlineLevel="0" collapsed="false">
      <c r="A759" s="54" t="s">
        <v>2055</v>
      </c>
      <c r="B759" s="54" t="s">
        <v>1093</v>
      </c>
      <c r="C759" s="54" t="s">
        <v>2056</v>
      </c>
      <c r="D759" s="79" t="n">
        <v>0.03</v>
      </c>
      <c r="E759" s="56" t="n">
        <v>10000</v>
      </c>
      <c r="F759" s="57" t="n">
        <v>654.21</v>
      </c>
      <c r="G759" s="56" t="n">
        <v>10000</v>
      </c>
      <c r="H759" s="56" t="n">
        <v>654.21</v>
      </c>
      <c r="I759" s="58" t="n">
        <v>44397</v>
      </c>
      <c r="J759" s="54" t="s">
        <v>128</v>
      </c>
      <c r="K759" s="60" t="s">
        <v>129</v>
      </c>
      <c r="L759" s="60"/>
      <c r="M759" s="61"/>
      <c r="N759" s="61"/>
      <c r="O759" s="80" t="s">
        <v>2057</v>
      </c>
      <c r="P759" s="80" t="s">
        <v>2058</v>
      </c>
      <c r="Q759" s="62" t="s">
        <v>132</v>
      </c>
      <c r="R759" s="63"/>
      <c r="S759" s="64" t="str">
        <f aca="false">IF(ISBLANK(A759),"",CONCATENATE($BC$5,"-",MID($BC$3,3,2),"-M_",A759))</f>
        <v>PTUR-21-M_52021000002853</v>
      </c>
      <c r="T759" s="65" t="str">
        <f aca="false">IF(ISBLANK(B759),"",VLOOKUP(B759,$BI$2:$BJ$5,2,FALSE()))</f>
        <v>E</v>
      </c>
      <c r="U759" s="66" t="str">
        <f aca="false">IF(ISBLANK(Q759),"ES",Q759)</f>
        <v>ES</v>
      </c>
      <c r="V759" s="64" t="n">
        <f aca="false">IF(ISBLANK(K759),"2",VLOOKUP(K759,$BG$2:$BH$3,2,FALSE()))</f>
        <v>2</v>
      </c>
      <c r="W759" s="66" t="str">
        <f aca="false">IF(ISBLANK(R759),"Sin observaciones",R759)</f>
        <v>Sin observaciones</v>
      </c>
      <c r="X759" s="64" t="n">
        <f aca="false">IF(ISERROR(VLOOKUP(J759,$BG$2:$BH$3,2,FALSE())),"",VLOOKUP(J759,$BG$2:$BH$3,2,FALSE()))</f>
        <v>1</v>
      </c>
      <c r="Z759" s="67"/>
    </row>
    <row r="760" customFormat="false" ht="52.8" hidden="false" customHeight="false" outlineLevel="0" collapsed="false">
      <c r="A760" s="54" t="s">
        <v>2059</v>
      </c>
      <c r="B760" s="54" t="s">
        <v>1093</v>
      </c>
      <c r="C760" s="54" t="s">
        <v>2060</v>
      </c>
      <c r="D760" s="79" t="n">
        <v>0.03</v>
      </c>
      <c r="E760" s="56" t="n">
        <v>14999</v>
      </c>
      <c r="F760" s="57" t="n">
        <v>981.24</v>
      </c>
      <c r="G760" s="56" t="n">
        <v>14999</v>
      </c>
      <c r="H760" s="56" t="n">
        <v>981.24</v>
      </c>
      <c r="I760" s="58" t="n">
        <v>44397</v>
      </c>
      <c r="J760" s="54" t="s">
        <v>128</v>
      </c>
      <c r="K760" s="60" t="s">
        <v>129</v>
      </c>
      <c r="L760" s="60"/>
      <c r="M760" s="61"/>
      <c r="N760" s="61"/>
      <c r="O760" s="80" t="s">
        <v>2057</v>
      </c>
      <c r="P760" s="80" t="s">
        <v>2058</v>
      </c>
      <c r="Q760" s="62" t="s">
        <v>132</v>
      </c>
      <c r="R760" s="63"/>
      <c r="S760" s="64" t="str">
        <f aca="false">IF(ISBLANK(A760),"",CONCATENATE($BC$5,"-",MID($BC$3,3,2),"-M_",A760))</f>
        <v>PTUR-21-M_52021000003216</v>
      </c>
      <c r="T760" s="65" t="str">
        <f aca="false">IF(ISBLANK(B760),"",VLOOKUP(B760,$BI$2:$BJ$5,2,FALSE()))</f>
        <v>E</v>
      </c>
      <c r="U760" s="66" t="str">
        <f aca="false">IF(ISBLANK(Q760),"ES",Q760)</f>
        <v>ES</v>
      </c>
      <c r="V760" s="64" t="n">
        <f aca="false">IF(ISBLANK(K760),"2",VLOOKUP(K760,$BG$2:$BH$3,2,FALSE()))</f>
        <v>2</v>
      </c>
      <c r="W760" s="66" t="str">
        <f aca="false">IF(ISBLANK(R760),"Sin observaciones",R760)</f>
        <v>Sin observaciones</v>
      </c>
      <c r="X760" s="64" t="n">
        <f aca="false">IF(ISERROR(VLOOKUP(J760,$BG$2:$BH$3,2,FALSE())),"",VLOOKUP(J760,$BG$2:$BH$3,2,FALSE()))</f>
        <v>1</v>
      </c>
      <c r="Z760" s="67"/>
    </row>
    <row r="761" customFormat="false" ht="92.4" hidden="false" customHeight="false" outlineLevel="0" collapsed="false">
      <c r="A761" s="54" t="s">
        <v>2061</v>
      </c>
      <c r="B761" s="54" t="s">
        <v>1093</v>
      </c>
      <c r="C761" s="54" t="s">
        <v>2062</v>
      </c>
      <c r="D761" s="79" t="n">
        <v>0.03</v>
      </c>
      <c r="E761" s="56" t="n">
        <v>3584.97</v>
      </c>
      <c r="F761" s="57" t="n">
        <v>104.42</v>
      </c>
      <c r="G761" s="56" t="n">
        <v>3584.97</v>
      </c>
      <c r="H761" s="56" t="n">
        <v>104.42</v>
      </c>
      <c r="I761" s="58" t="n">
        <v>44397</v>
      </c>
      <c r="J761" s="54" t="s">
        <v>128</v>
      </c>
      <c r="K761" s="60" t="s">
        <v>129</v>
      </c>
      <c r="L761" s="60"/>
      <c r="M761" s="61"/>
      <c r="N761" s="61"/>
      <c r="O761" s="80" t="s">
        <v>2063</v>
      </c>
      <c r="P761" s="80" t="s">
        <v>2064</v>
      </c>
      <c r="Q761" s="62" t="s">
        <v>132</v>
      </c>
      <c r="R761" s="63"/>
      <c r="S761" s="64" t="str">
        <f aca="false">IF(ISBLANK(A761),"",CONCATENATE($BC$5,"-",MID($BC$3,3,2),"-M_",A761))</f>
        <v>PTUR-21-M_52021000003370</v>
      </c>
      <c r="T761" s="65" t="str">
        <f aca="false">IF(ISBLANK(B761),"",VLOOKUP(B761,$BI$2:$BJ$5,2,FALSE()))</f>
        <v>E</v>
      </c>
      <c r="U761" s="66" t="str">
        <f aca="false">IF(ISBLANK(Q761),"ES",Q761)</f>
        <v>ES</v>
      </c>
      <c r="V761" s="64" t="n">
        <f aca="false">IF(ISBLANK(K761),"2",VLOOKUP(K761,$BG$2:$BH$3,2,FALSE()))</f>
        <v>2</v>
      </c>
      <c r="W761" s="66" t="str">
        <f aca="false">IF(ISBLANK(R761),"Sin observaciones",R761)</f>
        <v>Sin observaciones</v>
      </c>
      <c r="X761" s="64" t="n">
        <f aca="false">IF(ISERROR(VLOOKUP(J761,$BG$2:$BH$3,2,FALSE())),"",VLOOKUP(J761,$BG$2:$BH$3,2,FALSE()))</f>
        <v>1</v>
      </c>
      <c r="Z761" s="67"/>
    </row>
    <row r="762" customFormat="false" ht="92.4" hidden="false" customHeight="false" outlineLevel="0" collapsed="false">
      <c r="A762" s="54" t="s">
        <v>2065</v>
      </c>
      <c r="B762" s="54" t="s">
        <v>1093</v>
      </c>
      <c r="C762" s="54" t="s">
        <v>2066</v>
      </c>
      <c r="D762" s="79" t="n">
        <v>1</v>
      </c>
      <c r="E762" s="56" t="n">
        <v>508.25</v>
      </c>
      <c r="F762" s="57" t="n">
        <v>33.25</v>
      </c>
      <c r="G762" s="56" t="n">
        <v>508.25</v>
      </c>
      <c r="H762" s="56" t="n">
        <v>33.25</v>
      </c>
      <c r="I762" s="58" t="n">
        <v>44397</v>
      </c>
      <c r="J762" s="54" t="s">
        <v>128</v>
      </c>
      <c r="K762" s="60" t="s">
        <v>129</v>
      </c>
      <c r="L762" s="60"/>
      <c r="M762" s="61"/>
      <c r="N762" s="61"/>
      <c r="O762" s="80" t="s">
        <v>532</v>
      </c>
      <c r="P762" s="80" t="s">
        <v>533</v>
      </c>
      <c r="Q762" s="62" t="s">
        <v>132</v>
      </c>
      <c r="R762" s="63"/>
      <c r="S762" s="64" t="str">
        <f aca="false">IF(ISBLANK(A762),"",CONCATENATE($BC$5,"-",MID($BC$3,3,2),"-M_",A762))</f>
        <v>PTUR-21-M_52021000002601</v>
      </c>
      <c r="T762" s="65" t="str">
        <f aca="false">IF(ISBLANK(B762),"",VLOOKUP(B762,$BI$2:$BJ$5,2,FALSE()))</f>
        <v>E</v>
      </c>
      <c r="U762" s="66" t="str">
        <f aca="false">IF(ISBLANK(Q762),"ES",Q762)</f>
        <v>ES</v>
      </c>
      <c r="V762" s="64" t="n">
        <f aca="false">IF(ISBLANK(K762),"2",VLOOKUP(K762,$BG$2:$BH$3,2,FALSE()))</f>
        <v>2</v>
      </c>
      <c r="W762" s="66" t="str">
        <f aca="false">IF(ISBLANK(R762),"Sin observaciones",R762)</f>
        <v>Sin observaciones</v>
      </c>
      <c r="X762" s="64" t="n">
        <f aca="false">IF(ISERROR(VLOOKUP(J762,$BG$2:$BH$3,2,FALSE())),"",VLOOKUP(J762,$BG$2:$BH$3,2,FALSE()))</f>
        <v>1</v>
      </c>
      <c r="Z762" s="67"/>
    </row>
    <row r="763" customFormat="false" ht="92.4" hidden="false" customHeight="false" outlineLevel="0" collapsed="false">
      <c r="A763" s="54" t="s">
        <v>2067</v>
      </c>
      <c r="B763" s="54" t="s">
        <v>1093</v>
      </c>
      <c r="C763" s="54" t="s">
        <v>2068</v>
      </c>
      <c r="D763" s="79" t="n">
        <v>0.03</v>
      </c>
      <c r="E763" s="56" t="n">
        <v>1498</v>
      </c>
      <c r="F763" s="57" t="n">
        <v>98</v>
      </c>
      <c r="G763" s="56" t="n">
        <v>1498</v>
      </c>
      <c r="H763" s="56" t="n">
        <v>98</v>
      </c>
      <c r="I763" s="58" t="n">
        <v>44397</v>
      </c>
      <c r="J763" s="54" t="s">
        <v>128</v>
      </c>
      <c r="K763" s="60" t="s">
        <v>129</v>
      </c>
      <c r="L763" s="60"/>
      <c r="M763" s="61"/>
      <c r="N763" s="61"/>
      <c r="O763" s="80" t="s">
        <v>542</v>
      </c>
      <c r="P763" s="80" t="s">
        <v>543</v>
      </c>
      <c r="Q763" s="62" t="s">
        <v>132</v>
      </c>
      <c r="R763" s="63"/>
      <c r="S763" s="64" t="str">
        <f aca="false">IF(ISBLANK(A763),"",CONCATENATE($BC$5,"-",MID($BC$3,3,2),"-M_",A763))</f>
        <v>PTUR-21-M_52021000002808</v>
      </c>
      <c r="T763" s="65" t="str">
        <f aca="false">IF(ISBLANK(B763),"",VLOOKUP(B763,$BI$2:$BJ$5,2,FALSE()))</f>
        <v>E</v>
      </c>
      <c r="U763" s="66" t="str">
        <f aca="false">IF(ISBLANK(Q763),"ES",Q763)</f>
        <v>ES</v>
      </c>
      <c r="V763" s="64" t="n">
        <f aca="false">IF(ISBLANK(K763),"2",VLOOKUP(K763,$BG$2:$BH$3,2,FALSE()))</f>
        <v>2</v>
      </c>
      <c r="W763" s="66" t="str">
        <f aca="false">IF(ISBLANK(R763),"Sin observaciones",R763)</f>
        <v>Sin observaciones</v>
      </c>
      <c r="X763" s="64" t="n">
        <f aca="false">IF(ISERROR(VLOOKUP(J763,$BG$2:$BH$3,2,FALSE())),"",VLOOKUP(J763,$BG$2:$BH$3,2,FALSE()))</f>
        <v>1</v>
      </c>
      <c r="Z763" s="67"/>
    </row>
    <row r="764" customFormat="false" ht="92.4" hidden="false" customHeight="false" outlineLevel="0" collapsed="false">
      <c r="A764" s="54" t="s">
        <v>2069</v>
      </c>
      <c r="B764" s="54" t="s">
        <v>1093</v>
      </c>
      <c r="C764" s="54" t="s">
        <v>2070</v>
      </c>
      <c r="D764" s="79" t="n">
        <v>0.03</v>
      </c>
      <c r="E764" s="56" t="n">
        <v>749</v>
      </c>
      <c r="F764" s="57" t="n">
        <v>49</v>
      </c>
      <c r="G764" s="56" t="n">
        <v>749</v>
      </c>
      <c r="H764" s="56" t="n">
        <v>49</v>
      </c>
      <c r="I764" s="58" t="n">
        <v>44397</v>
      </c>
      <c r="J764" s="54" t="s">
        <v>128</v>
      </c>
      <c r="K764" s="60" t="s">
        <v>129</v>
      </c>
      <c r="L764" s="60"/>
      <c r="M764" s="61"/>
      <c r="N764" s="61"/>
      <c r="O764" s="80" t="s">
        <v>542</v>
      </c>
      <c r="P764" s="80" t="s">
        <v>543</v>
      </c>
      <c r="Q764" s="62" t="s">
        <v>132</v>
      </c>
      <c r="R764" s="63"/>
      <c r="S764" s="64" t="str">
        <f aca="false">IF(ISBLANK(A764),"",CONCATENATE($BC$5,"-",MID($BC$3,3,2),"-M_",A764))</f>
        <v>PTUR-21-M_52021000003376</v>
      </c>
      <c r="T764" s="65" t="str">
        <f aca="false">IF(ISBLANK(B764),"",VLOOKUP(B764,$BI$2:$BJ$5,2,FALSE()))</f>
        <v>E</v>
      </c>
      <c r="U764" s="66" t="str">
        <f aca="false">IF(ISBLANK(Q764),"ES",Q764)</f>
        <v>ES</v>
      </c>
      <c r="V764" s="64" t="n">
        <f aca="false">IF(ISBLANK(K764),"2",VLOOKUP(K764,$BG$2:$BH$3,2,FALSE()))</f>
        <v>2</v>
      </c>
      <c r="W764" s="66" t="str">
        <f aca="false">IF(ISBLANK(R764),"Sin observaciones",R764)</f>
        <v>Sin observaciones</v>
      </c>
      <c r="X764" s="64" t="n">
        <f aca="false">IF(ISERROR(VLOOKUP(J764,$BG$2:$BH$3,2,FALSE())),"",VLOOKUP(J764,$BG$2:$BH$3,2,FALSE()))</f>
        <v>1</v>
      </c>
      <c r="Z764" s="67"/>
    </row>
    <row r="765" customFormat="false" ht="26.4" hidden="false" customHeight="false" outlineLevel="0" collapsed="false">
      <c r="A765" s="54" t="s">
        <v>2071</v>
      </c>
      <c r="B765" s="54" t="s">
        <v>1093</v>
      </c>
      <c r="C765" s="54" t="s">
        <v>2072</v>
      </c>
      <c r="D765" s="79" t="n">
        <v>0.03</v>
      </c>
      <c r="E765" s="56" t="n">
        <v>1070</v>
      </c>
      <c r="F765" s="57" t="n">
        <v>70</v>
      </c>
      <c r="G765" s="56" t="n">
        <v>1070</v>
      </c>
      <c r="H765" s="56" t="n">
        <v>70</v>
      </c>
      <c r="I765" s="58" t="n">
        <v>44397</v>
      </c>
      <c r="J765" s="54" t="s">
        <v>128</v>
      </c>
      <c r="K765" s="60" t="s">
        <v>129</v>
      </c>
      <c r="L765" s="60"/>
      <c r="M765" s="61"/>
      <c r="N765" s="61"/>
      <c r="O765" s="80" t="s">
        <v>2073</v>
      </c>
      <c r="P765" s="80" t="s">
        <v>2074</v>
      </c>
      <c r="Q765" s="62" t="s">
        <v>132</v>
      </c>
      <c r="R765" s="63"/>
      <c r="S765" s="64" t="str">
        <f aca="false">IF(ISBLANK(A765),"",CONCATENATE($BC$5,"-",MID($BC$3,3,2),"-M_",A765))</f>
        <v>PTUR-21-M_52021000002498</v>
      </c>
      <c r="T765" s="65" t="str">
        <f aca="false">IF(ISBLANK(B765),"",VLOOKUP(B765,$BI$2:$BJ$5,2,FALSE()))</f>
        <v>E</v>
      </c>
      <c r="U765" s="66" t="str">
        <f aca="false">IF(ISBLANK(Q765),"ES",Q765)</f>
        <v>ES</v>
      </c>
      <c r="V765" s="64" t="n">
        <f aca="false">IF(ISBLANK(K765),"2",VLOOKUP(K765,$BG$2:$BH$3,2,FALSE()))</f>
        <v>2</v>
      </c>
      <c r="W765" s="66" t="str">
        <f aca="false">IF(ISBLANK(R765),"Sin observaciones",R765)</f>
        <v>Sin observaciones</v>
      </c>
      <c r="X765" s="64" t="n">
        <f aca="false">IF(ISERROR(VLOOKUP(J765,$BG$2:$BH$3,2,FALSE())),"",VLOOKUP(J765,$BG$2:$BH$3,2,FALSE()))</f>
        <v>1</v>
      </c>
      <c r="Z765" s="67"/>
    </row>
    <row r="766" customFormat="false" ht="39.6" hidden="false" customHeight="false" outlineLevel="0" collapsed="false">
      <c r="A766" s="54" t="s">
        <v>2075</v>
      </c>
      <c r="B766" s="54" t="s">
        <v>1093</v>
      </c>
      <c r="C766" s="54" t="s">
        <v>545</v>
      </c>
      <c r="D766" s="79" t="n">
        <v>1</v>
      </c>
      <c r="E766" s="56" t="n">
        <v>220.99</v>
      </c>
      <c r="F766" s="57" t="n">
        <v>0</v>
      </c>
      <c r="G766" s="56" t="n">
        <v>220.99</v>
      </c>
      <c r="H766" s="56" t="n">
        <v>0</v>
      </c>
      <c r="I766" s="58" t="n">
        <v>44397</v>
      </c>
      <c r="J766" s="54" t="s">
        <v>128</v>
      </c>
      <c r="K766" s="60" t="s">
        <v>129</v>
      </c>
      <c r="L766" s="60"/>
      <c r="M766" s="61"/>
      <c r="N766" s="61"/>
      <c r="O766" s="80" t="s">
        <v>546</v>
      </c>
      <c r="P766" s="80" t="s">
        <v>547</v>
      </c>
      <c r="Q766" s="62" t="s">
        <v>132</v>
      </c>
      <c r="R766" s="63"/>
      <c r="S766" s="64" t="str">
        <f aca="false">IF(ISBLANK(A766),"",CONCATENATE($BC$5,"-",MID($BC$3,3,2),"-M_",A766))</f>
        <v>PTUR-21-M_52021000003221</v>
      </c>
      <c r="T766" s="65" t="str">
        <f aca="false">IF(ISBLANK(B766),"",VLOOKUP(B766,$BI$2:$BJ$5,2,FALSE()))</f>
        <v>E</v>
      </c>
      <c r="U766" s="66" t="str">
        <f aca="false">IF(ISBLANK(Q766),"ES",Q766)</f>
        <v>ES</v>
      </c>
      <c r="V766" s="64" t="n">
        <f aca="false">IF(ISBLANK(K766),"2",VLOOKUP(K766,$BG$2:$BH$3,2,FALSE()))</f>
        <v>2</v>
      </c>
      <c r="W766" s="66" t="str">
        <f aca="false">IF(ISBLANK(R766),"Sin observaciones",R766)</f>
        <v>Sin observaciones</v>
      </c>
      <c r="X766" s="64" t="n">
        <f aca="false">IF(ISERROR(VLOOKUP(J766,$BG$2:$BH$3,2,FALSE())),"",VLOOKUP(J766,$BG$2:$BH$3,2,FALSE()))</f>
        <v>1</v>
      </c>
      <c r="Z766" s="67"/>
    </row>
    <row r="767" customFormat="false" ht="39.6" hidden="false" customHeight="false" outlineLevel="0" collapsed="false">
      <c r="A767" s="54" t="s">
        <v>2076</v>
      </c>
      <c r="B767" s="54" t="s">
        <v>1093</v>
      </c>
      <c r="C767" s="54" t="s">
        <v>545</v>
      </c>
      <c r="D767" s="79" t="n">
        <v>1</v>
      </c>
      <c r="E767" s="56" t="n">
        <v>225.37</v>
      </c>
      <c r="F767" s="57" t="n">
        <v>14.74</v>
      </c>
      <c r="G767" s="56" t="n">
        <v>225.37</v>
      </c>
      <c r="H767" s="56" t="n">
        <v>14.74</v>
      </c>
      <c r="I767" s="58" t="n">
        <v>44397</v>
      </c>
      <c r="J767" s="54" t="s">
        <v>128</v>
      </c>
      <c r="K767" s="60" t="s">
        <v>129</v>
      </c>
      <c r="L767" s="60"/>
      <c r="M767" s="61"/>
      <c r="N767" s="61"/>
      <c r="O767" s="80" t="s">
        <v>546</v>
      </c>
      <c r="P767" s="80" t="s">
        <v>547</v>
      </c>
      <c r="Q767" s="62" t="s">
        <v>132</v>
      </c>
      <c r="R767" s="63"/>
      <c r="S767" s="64" t="str">
        <f aca="false">IF(ISBLANK(A767),"",CONCATENATE($BC$5,"-",MID($BC$3,3,2),"-M_",A767))</f>
        <v>PTUR-21-M_5202100000322 1</v>
      </c>
      <c r="T767" s="65" t="str">
        <f aca="false">IF(ISBLANK(B767),"",VLOOKUP(B767,$BI$2:$BJ$5,2,FALSE()))</f>
        <v>E</v>
      </c>
      <c r="U767" s="66" t="str">
        <f aca="false">IF(ISBLANK(Q767),"ES",Q767)</f>
        <v>ES</v>
      </c>
      <c r="V767" s="64" t="n">
        <f aca="false">IF(ISBLANK(K767),"2",VLOOKUP(K767,$BG$2:$BH$3,2,FALSE()))</f>
        <v>2</v>
      </c>
      <c r="W767" s="66" t="str">
        <f aca="false">IF(ISBLANK(R767),"Sin observaciones",R767)</f>
        <v>Sin observaciones</v>
      </c>
      <c r="X767" s="64" t="n">
        <f aca="false">IF(ISERROR(VLOOKUP(J767,$BG$2:$BH$3,2,FALSE())),"",VLOOKUP(J767,$BG$2:$BH$3,2,FALSE()))</f>
        <v>1</v>
      </c>
      <c r="Z767" s="67"/>
    </row>
    <row r="768" customFormat="false" ht="39.6" hidden="false" customHeight="false" outlineLevel="0" collapsed="false">
      <c r="A768" s="54" t="s">
        <v>2077</v>
      </c>
      <c r="B768" s="54" t="s">
        <v>1093</v>
      </c>
      <c r="C768" s="54" t="s">
        <v>2078</v>
      </c>
      <c r="D768" s="79" t="n">
        <v>1</v>
      </c>
      <c r="E768" s="56" t="n">
        <v>220.99</v>
      </c>
      <c r="F768" s="57" t="n">
        <v>0</v>
      </c>
      <c r="G768" s="56" t="n">
        <v>220.99</v>
      </c>
      <c r="H768" s="56" t="n">
        <v>0</v>
      </c>
      <c r="I768" s="58" t="n">
        <v>44397</v>
      </c>
      <c r="J768" s="54" t="s">
        <v>128</v>
      </c>
      <c r="K768" s="60" t="s">
        <v>129</v>
      </c>
      <c r="L768" s="60"/>
      <c r="M768" s="61"/>
      <c r="N768" s="61"/>
      <c r="O768" s="80" t="s">
        <v>546</v>
      </c>
      <c r="P768" s="80" t="s">
        <v>547</v>
      </c>
      <c r="Q768" s="62" t="s">
        <v>132</v>
      </c>
      <c r="R768" s="63"/>
      <c r="S768" s="64" t="str">
        <f aca="false">IF(ISBLANK(A768),"",CONCATENATE($BC$5,"-",MID($BC$3,3,2),"-M_",A768))</f>
        <v>PTUR-21-M_5202100000322 9</v>
      </c>
      <c r="T768" s="65" t="str">
        <f aca="false">IF(ISBLANK(B768),"",VLOOKUP(B768,$BI$2:$BJ$5,2,FALSE()))</f>
        <v>E</v>
      </c>
      <c r="U768" s="66" t="str">
        <f aca="false">IF(ISBLANK(Q768),"ES",Q768)</f>
        <v>ES</v>
      </c>
      <c r="V768" s="64" t="n">
        <f aca="false">IF(ISBLANK(K768),"2",VLOOKUP(K768,$BG$2:$BH$3,2,FALSE()))</f>
        <v>2</v>
      </c>
      <c r="W768" s="66" t="str">
        <f aca="false">IF(ISBLANK(R768),"Sin observaciones",R768)</f>
        <v>Sin observaciones</v>
      </c>
      <c r="X768" s="64" t="n">
        <f aca="false">IF(ISERROR(VLOOKUP(J768,$BG$2:$BH$3,2,FALSE())),"",VLOOKUP(J768,$BG$2:$BH$3,2,FALSE()))</f>
        <v>1</v>
      </c>
      <c r="Z768" s="67"/>
    </row>
    <row r="769" customFormat="false" ht="39.6" hidden="false" customHeight="false" outlineLevel="0" collapsed="false">
      <c r="A769" s="54" t="s">
        <v>2079</v>
      </c>
      <c r="B769" s="54" t="s">
        <v>1093</v>
      </c>
      <c r="C769" s="54" t="s">
        <v>2078</v>
      </c>
      <c r="D769" s="79" t="n">
        <v>1</v>
      </c>
      <c r="E769" s="56" t="n">
        <v>225.37</v>
      </c>
      <c r="F769" s="57" t="n">
        <v>14.74</v>
      </c>
      <c r="G769" s="56" t="n">
        <v>225.37</v>
      </c>
      <c r="H769" s="56" t="n">
        <v>14.74</v>
      </c>
      <c r="I769" s="58" t="n">
        <v>44397</v>
      </c>
      <c r="J769" s="54" t="s">
        <v>128</v>
      </c>
      <c r="K769" s="60" t="s">
        <v>129</v>
      </c>
      <c r="L769" s="60"/>
      <c r="M769" s="61"/>
      <c r="N769" s="61"/>
      <c r="O769" s="80" t="s">
        <v>546</v>
      </c>
      <c r="P769" s="80" t="s">
        <v>547</v>
      </c>
      <c r="Q769" s="62" t="s">
        <v>132</v>
      </c>
      <c r="R769" s="63"/>
      <c r="S769" s="64" t="str">
        <f aca="false">IF(ISBLANK(A769),"",CONCATENATE($BC$5,"-",MID($BC$3,3,2),"-M_",A769))</f>
        <v>PTUR-21-M_52021000003229</v>
      </c>
      <c r="T769" s="65" t="str">
        <f aca="false">IF(ISBLANK(B769),"",VLOOKUP(B769,$BI$2:$BJ$5,2,FALSE()))</f>
        <v>E</v>
      </c>
      <c r="U769" s="66" t="str">
        <f aca="false">IF(ISBLANK(Q769),"ES",Q769)</f>
        <v>ES</v>
      </c>
      <c r="V769" s="64" t="n">
        <f aca="false">IF(ISBLANK(K769),"2",VLOOKUP(K769,$BG$2:$BH$3,2,FALSE()))</f>
        <v>2</v>
      </c>
      <c r="W769" s="66" t="str">
        <f aca="false">IF(ISBLANK(R769),"Sin observaciones",R769)</f>
        <v>Sin observaciones</v>
      </c>
      <c r="X769" s="64" t="n">
        <f aca="false">IF(ISERROR(VLOOKUP(J769,$BG$2:$BH$3,2,FALSE())),"",VLOOKUP(J769,$BG$2:$BH$3,2,FALSE()))</f>
        <v>1</v>
      </c>
      <c r="Z769" s="67"/>
    </row>
    <row r="770" customFormat="false" ht="39.6" hidden="false" customHeight="false" outlineLevel="0" collapsed="false">
      <c r="A770" s="54" t="s">
        <v>2080</v>
      </c>
      <c r="B770" s="54" t="s">
        <v>1093</v>
      </c>
      <c r="C770" s="54" t="s">
        <v>545</v>
      </c>
      <c r="D770" s="79" t="n">
        <v>1</v>
      </c>
      <c r="E770" s="56" t="n">
        <v>220.99</v>
      </c>
      <c r="F770" s="57" t="n">
        <v>0</v>
      </c>
      <c r="G770" s="56" t="n">
        <v>220.99</v>
      </c>
      <c r="H770" s="56" t="n">
        <v>0</v>
      </c>
      <c r="I770" s="58" t="n">
        <v>44397</v>
      </c>
      <c r="J770" s="54" t="s">
        <v>128</v>
      </c>
      <c r="K770" s="60" t="s">
        <v>129</v>
      </c>
      <c r="L770" s="60"/>
      <c r="M770" s="61"/>
      <c r="N770" s="61"/>
      <c r="O770" s="80" t="s">
        <v>546</v>
      </c>
      <c r="P770" s="80" t="s">
        <v>547</v>
      </c>
      <c r="Q770" s="62" t="s">
        <v>132</v>
      </c>
      <c r="R770" s="63"/>
      <c r="S770" s="64" t="str">
        <f aca="false">IF(ISBLANK(A770),"",CONCATENATE($BC$5,"-",MID($BC$3,3,2),"-M_",A770))</f>
        <v>PTUR-21-M_52021000003509</v>
      </c>
      <c r="T770" s="65" t="str">
        <f aca="false">IF(ISBLANK(B770),"",VLOOKUP(B770,$BI$2:$BJ$5,2,FALSE()))</f>
        <v>E</v>
      </c>
      <c r="U770" s="66" t="str">
        <f aca="false">IF(ISBLANK(Q770),"ES",Q770)</f>
        <v>ES</v>
      </c>
      <c r="V770" s="64" t="n">
        <f aca="false">IF(ISBLANK(K770),"2",VLOOKUP(K770,$BG$2:$BH$3,2,FALSE()))</f>
        <v>2</v>
      </c>
      <c r="W770" s="66" t="str">
        <f aca="false">IF(ISBLANK(R770),"Sin observaciones",R770)</f>
        <v>Sin observaciones</v>
      </c>
      <c r="X770" s="64" t="n">
        <f aca="false">IF(ISERROR(VLOOKUP(J770,$BG$2:$BH$3,2,FALSE())),"",VLOOKUP(J770,$BG$2:$BH$3,2,FALSE()))</f>
        <v>1</v>
      </c>
      <c r="Z770" s="67"/>
    </row>
    <row r="771" customFormat="false" ht="39.6" hidden="false" customHeight="false" outlineLevel="0" collapsed="false">
      <c r="A771" s="54" t="s">
        <v>2081</v>
      </c>
      <c r="B771" s="54" t="s">
        <v>1093</v>
      </c>
      <c r="C771" s="54" t="s">
        <v>545</v>
      </c>
      <c r="D771" s="79" t="n">
        <v>1</v>
      </c>
      <c r="E771" s="56" t="n">
        <v>225.37</v>
      </c>
      <c r="F771" s="57" t="n">
        <v>14.74</v>
      </c>
      <c r="G771" s="56" t="n">
        <v>225.37</v>
      </c>
      <c r="H771" s="56" t="n">
        <v>14.74</v>
      </c>
      <c r="I771" s="58" t="n">
        <v>44397</v>
      </c>
      <c r="J771" s="54" t="s">
        <v>128</v>
      </c>
      <c r="K771" s="60" t="s">
        <v>129</v>
      </c>
      <c r="L771" s="60"/>
      <c r="M771" s="61"/>
      <c r="N771" s="61"/>
      <c r="O771" s="80" t="s">
        <v>546</v>
      </c>
      <c r="P771" s="80" t="s">
        <v>547</v>
      </c>
      <c r="Q771" s="62" t="s">
        <v>132</v>
      </c>
      <c r="R771" s="63"/>
      <c r="S771" s="64" t="str">
        <f aca="false">IF(ISBLANK(A771),"",CONCATENATE($BC$5,"-",MID($BC$3,3,2),"-M_",A771))</f>
        <v>PTUR-21-M_5202100000350 9</v>
      </c>
      <c r="T771" s="65" t="str">
        <f aca="false">IF(ISBLANK(B771),"",VLOOKUP(B771,$BI$2:$BJ$5,2,FALSE()))</f>
        <v>E</v>
      </c>
      <c r="U771" s="66" t="str">
        <f aca="false">IF(ISBLANK(Q771),"ES",Q771)</f>
        <v>ES</v>
      </c>
      <c r="V771" s="64" t="n">
        <f aca="false">IF(ISBLANK(K771),"2",VLOOKUP(K771,$BG$2:$BH$3,2,FALSE()))</f>
        <v>2</v>
      </c>
      <c r="W771" s="66" t="str">
        <f aca="false">IF(ISBLANK(R771),"Sin observaciones",R771)</f>
        <v>Sin observaciones</v>
      </c>
      <c r="X771" s="64" t="n">
        <f aca="false">IF(ISERROR(VLOOKUP(J771,$BG$2:$BH$3,2,FALSE())),"",VLOOKUP(J771,$BG$2:$BH$3,2,FALSE()))</f>
        <v>1</v>
      </c>
      <c r="Z771" s="67"/>
    </row>
    <row r="772" customFormat="false" ht="79.2" hidden="false" customHeight="false" outlineLevel="0" collapsed="false">
      <c r="A772" s="54" t="s">
        <v>2082</v>
      </c>
      <c r="B772" s="54" t="s">
        <v>1093</v>
      </c>
      <c r="C772" s="54" t="s">
        <v>2083</v>
      </c>
      <c r="D772" s="79" t="n">
        <v>0.03</v>
      </c>
      <c r="E772" s="56" t="n">
        <v>1000</v>
      </c>
      <c r="F772" s="57" t="n">
        <v>0</v>
      </c>
      <c r="G772" s="56" t="n">
        <v>1000</v>
      </c>
      <c r="H772" s="56" t="n">
        <v>0</v>
      </c>
      <c r="I772" s="58" t="n">
        <v>44397</v>
      </c>
      <c r="J772" s="54" t="s">
        <v>128</v>
      </c>
      <c r="K772" s="60" t="s">
        <v>129</v>
      </c>
      <c r="L772" s="60"/>
      <c r="M772" s="61"/>
      <c r="N772" s="61"/>
      <c r="O772" s="80" t="s">
        <v>557</v>
      </c>
      <c r="P772" s="80" t="s">
        <v>558</v>
      </c>
      <c r="Q772" s="62" t="s">
        <v>132</v>
      </c>
      <c r="R772" s="63"/>
      <c r="S772" s="64" t="str">
        <f aca="false">IF(ISBLANK(A772),"",CONCATENATE($BC$5,"-",MID($BC$3,3,2),"-M_",A772))</f>
        <v>PTUR-21-M_52021000003527</v>
      </c>
      <c r="T772" s="65" t="str">
        <f aca="false">IF(ISBLANK(B772),"",VLOOKUP(B772,$BI$2:$BJ$5,2,FALSE()))</f>
        <v>E</v>
      </c>
      <c r="U772" s="66" t="str">
        <f aca="false">IF(ISBLANK(Q772),"ES",Q772)</f>
        <v>ES</v>
      </c>
      <c r="V772" s="64" t="n">
        <f aca="false">IF(ISBLANK(K772),"2",VLOOKUP(K772,$BG$2:$BH$3,2,FALSE()))</f>
        <v>2</v>
      </c>
      <c r="W772" s="66" t="str">
        <f aca="false">IF(ISBLANK(R772),"Sin observaciones",R772)</f>
        <v>Sin observaciones</v>
      </c>
      <c r="X772" s="64" t="n">
        <f aca="false">IF(ISERROR(VLOOKUP(J772,$BG$2:$BH$3,2,FALSE())),"",VLOOKUP(J772,$BG$2:$BH$3,2,FALSE()))</f>
        <v>1</v>
      </c>
      <c r="Z772" s="67"/>
    </row>
    <row r="773" customFormat="false" ht="79.2" hidden="false" customHeight="false" outlineLevel="0" collapsed="false">
      <c r="A773" s="54" t="s">
        <v>2084</v>
      </c>
      <c r="B773" s="54" t="s">
        <v>1093</v>
      </c>
      <c r="C773" s="54" t="s">
        <v>2085</v>
      </c>
      <c r="D773" s="79" t="n">
        <v>1</v>
      </c>
      <c r="E773" s="56" t="n">
        <v>1098.54</v>
      </c>
      <c r="F773" s="57" t="n">
        <v>71.87</v>
      </c>
      <c r="G773" s="56" t="n">
        <v>1098.54</v>
      </c>
      <c r="H773" s="56" t="n">
        <v>71.87</v>
      </c>
      <c r="I773" s="58" t="n">
        <v>44397</v>
      </c>
      <c r="J773" s="54" t="s">
        <v>128</v>
      </c>
      <c r="K773" s="60" t="s">
        <v>129</v>
      </c>
      <c r="L773" s="60"/>
      <c r="M773" s="61"/>
      <c r="N773" s="61"/>
      <c r="O773" s="80" t="s">
        <v>1262</v>
      </c>
      <c r="P773" s="80" t="s">
        <v>1263</v>
      </c>
      <c r="Q773" s="62" t="s">
        <v>132</v>
      </c>
      <c r="R773" s="63"/>
      <c r="S773" s="64" t="str">
        <f aca="false">IF(ISBLANK(A773),"",CONCATENATE($BC$5,"-",MID($BC$3,3,2),"-M_",A773))</f>
        <v>PTUR-21-M_52021000002507</v>
      </c>
      <c r="T773" s="65" t="str">
        <f aca="false">IF(ISBLANK(B773),"",VLOOKUP(B773,$BI$2:$BJ$5,2,FALSE()))</f>
        <v>E</v>
      </c>
      <c r="U773" s="66" t="str">
        <f aca="false">IF(ISBLANK(Q773),"ES",Q773)</f>
        <v>ES</v>
      </c>
      <c r="V773" s="64" t="n">
        <f aca="false">IF(ISBLANK(K773),"2",VLOOKUP(K773,$BG$2:$BH$3,2,FALSE()))</f>
        <v>2</v>
      </c>
      <c r="W773" s="66" t="str">
        <f aca="false">IF(ISBLANK(R773),"Sin observaciones",R773)</f>
        <v>Sin observaciones</v>
      </c>
      <c r="X773" s="64" t="n">
        <f aca="false">IF(ISERROR(VLOOKUP(J773,$BG$2:$BH$3,2,FALSE())),"",VLOOKUP(J773,$BG$2:$BH$3,2,FALSE()))</f>
        <v>1</v>
      </c>
      <c r="Z773" s="67"/>
    </row>
    <row r="774" customFormat="false" ht="52.8" hidden="false" customHeight="false" outlineLevel="0" collapsed="false">
      <c r="A774" s="54" t="s">
        <v>2086</v>
      </c>
      <c r="B774" s="54" t="s">
        <v>1093</v>
      </c>
      <c r="C774" s="54" t="s">
        <v>2087</v>
      </c>
      <c r="D774" s="79" t="n">
        <v>1</v>
      </c>
      <c r="E774" s="56" t="n">
        <v>1098.54</v>
      </c>
      <c r="F774" s="57" t="n">
        <v>71.87</v>
      </c>
      <c r="G774" s="56" t="n">
        <v>1098.54</v>
      </c>
      <c r="H774" s="56" t="n">
        <v>71.87</v>
      </c>
      <c r="I774" s="58" t="n">
        <v>44397</v>
      </c>
      <c r="J774" s="54" t="s">
        <v>128</v>
      </c>
      <c r="K774" s="60" t="s">
        <v>129</v>
      </c>
      <c r="L774" s="60"/>
      <c r="M774" s="61"/>
      <c r="N774" s="61"/>
      <c r="O774" s="80" t="s">
        <v>1262</v>
      </c>
      <c r="P774" s="80" t="s">
        <v>1263</v>
      </c>
      <c r="Q774" s="62" t="s">
        <v>132</v>
      </c>
      <c r="R774" s="63"/>
      <c r="S774" s="64" t="str">
        <f aca="false">IF(ISBLANK(A774),"",CONCATENATE($BC$5,"-",MID($BC$3,3,2),"-M_",A774))</f>
        <v>PTUR-21-M_52021000003227</v>
      </c>
      <c r="T774" s="65" t="str">
        <f aca="false">IF(ISBLANK(B774),"",VLOOKUP(B774,$BI$2:$BJ$5,2,FALSE()))</f>
        <v>E</v>
      </c>
      <c r="U774" s="66" t="str">
        <f aca="false">IF(ISBLANK(Q774),"ES",Q774)</f>
        <v>ES</v>
      </c>
      <c r="V774" s="64" t="n">
        <f aca="false">IF(ISBLANK(K774),"2",VLOOKUP(K774,$BG$2:$BH$3,2,FALSE()))</f>
        <v>2</v>
      </c>
      <c r="W774" s="66" t="str">
        <f aca="false">IF(ISBLANK(R774),"Sin observaciones",R774)</f>
        <v>Sin observaciones</v>
      </c>
      <c r="X774" s="64" t="n">
        <f aca="false">IF(ISERROR(VLOOKUP(J774,$BG$2:$BH$3,2,FALSE())),"",VLOOKUP(J774,$BG$2:$BH$3,2,FALSE()))</f>
        <v>1</v>
      </c>
      <c r="Z774" s="67"/>
    </row>
    <row r="775" customFormat="false" ht="79.2" hidden="false" customHeight="false" outlineLevel="0" collapsed="false">
      <c r="A775" s="54" t="s">
        <v>2088</v>
      </c>
      <c r="B775" s="54" t="s">
        <v>1093</v>
      </c>
      <c r="C775" s="54" t="s">
        <v>2089</v>
      </c>
      <c r="D775" s="79" t="n">
        <v>1</v>
      </c>
      <c r="E775" s="56" t="n">
        <v>1098.54</v>
      </c>
      <c r="F775" s="57" t="n">
        <v>71.87</v>
      </c>
      <c r="G775" s="56" t="n">
        <v>1098.54</v>
      </c>
      <c r="H775" s="56" t="n">
        <v>71.87</v>
      </c>
      <c r="I775" s="58" t="n">
        <v>44397</v>
      </c>
      <c r="J775" s="54" t="s">
        <v>128</v>
      </c>
      <c r="K775" s="60" t="s">
        <v>129</v>
      </c>
      <c r="L775" s="60"/>
      <c r="M775" s="61"/>
      <c r="N775" s="61"/>
      <c r="O775" s="80" t="s">
        <v>1262</v>
      </c>
      <c r="P775" s="80" t="s">
        <v>1263</v>
      </c>
      <c r="Q775" s="62" t="s">
        <v>132</v>
      </c>
      <c r="R775" s="63"/>
      <c r="S775" s="64" t="str">
        <f aca="false">IF(ISBLANK(A775),"",CONCATENATE($BC$5,"-",MID($BC$3,3,2),"-M_",A775))</f>
        <v>PTUR-21-M_52021000003510</v>
      </c>
      <c r="T775" s="65" t="str">
        <f aca="false">IF(ISBLANK(B775),"",VLOOKUP(B775,$BI$2:$BJ$5,2,FALSE()))</f>
        <v>E</v>
      </c>
      <c r="U775" s="66" t="str">
        <f aca="false">IF(ISBLANK(Q775),"ES",Q775)</f>
        <v>ES</v>
      </c>
      <c r="V775" s="64" t="n">
        <f aca="false">IF(ISBLANK(K775),"2",VLOOKUP(K775,$BG$2:$BH$3,2,FALSE()))</f>
        <v>2</v>
      </c>
      <c r="W775" s="66" t="str">
        <f aca="false">IF(ISBLANK(R775),"Sin observaciones",R775)</f>
        <v>Sin observaciones</v>
      </c>
      <c r="X775" s="64" t="n">
        <f aca="false">IF(ISERROR(VLOOKUP(J775,$BG$2:$BH$3,2,FALSE())),"",VLOOKUP(J775,$BG$2:$BH$3,2,FALSE()))</f>
        <v>1</v>
      </c>
      <c r="Z775" s="67"/>
    </row>
    <row r="776" customFormat="false" ht="26.4" hidden="false" customHeight="false" outlineLevel="0" collapsed="false">
      <c r="A776" s="54" t="s">
        <v>2090</v>
      </c>
      <c r="B776" s="54" t="s">
        <v>1093</v>
      </c>
      <c r="C776" s="54" t="s">
        <v>2091</v>
      </c>
      <c r="D776" s="79" t="n">
        <v>0.03</v>
      </c>
      <c r="E776" s="56" t="n">
        <v>2143.66</v>
      </c>
      <c r="F776" s="57" t="n">
        <v>140.24</v>
      </c>
      <c r="G776" s="56" t="n">
        <v>2143.66</v>
      </c>
      <c r="H776" s="56" t="n">
        <v>140.24</v>
      </c>
      <c r="I776" s="58" t="n">
        <v>44397</v>
      </c>
      <c r="J776" s="54" t="s">
        <v>128</v>
      </c>
      <c r="K776" s="60" t="s">
        <v>129</v>
      </c>
      <c r="L776" s="60"/>
      <c r="M776" s="61"/>
      <c r="N776" s="61"/>
      <c r="O776" s="80" t="s">
        <v>2092</v>
      </c>
      <c r="P776" s="80" t="s">
        <v>2093</v>
      </c>
      <c r="Q776" s="62" t="s">
        <v>132</v>
      </c>
      <c r="R776" s="63"/>
      <c r="S776" s="64" t="str">
        <f aca="false">IF(ISBLANK(A776),"",CONCATENATE($BC$5,"-",MID($BC$3,3,2),"-M_",A776))</f>
        <v>PTUR-21-M_52021000002527</v>
      </c>
      <c r="T776" s="65" t="str">
        <f aca="false">IF(ISBLANK(B776),"",VLOOKUP(B776,$BI$2:$BJ$5,2,FALSE()))</f>
        <v>E</v>
      </c>
      <c r="U776" s="66" t="str">
        <f aca="false">IF(ISBLANK(Q776),"ES",Q776)</f>
        <v>ES</v>
      </c>
      <c r="V776" s="64" t="n">
        <f aca="false">IF(ISBLANK(K776),"2",VLOOKUP(K776,$BG$2:$BH$3,2,FALSE()))</f>
        <v>2</v>
      </c>
      <c r="W776" s="66" t="str">
        <f aca="false">IF(ISBLANK(R776),"Sin observaciones",R776)</f>
        <v>Sin observaciones</v>
      </c>
      <c r="X776" s="64" t="n">
        <f aca="false">IF(ISERROR(VLOOKUP(J776,$BG$2:$BH$3,2,FALSE())),"",VLOOKUP(J776,$BG$2:$BH$3,2,FALSE()))</f>
        <v>1</v>
      </c>
      <c r="Z776" s="67"/>
    </row>
    <row r="777" customFormat="false" ht="17.4" hidden="false" customHeight="false" outlineLevel="0" collapsed="false">
      <c r="A777" s="54" t="s">
        <v>2094</v>
      </c>
      <c r="B777" s="54" t="s">
        <v>1093</v>
      </c>
      <c r="C777" s="54" t="s">
        <v>2095</v>
      </c>
      <c r="D777" s="79" t="n">
        <v>3</v>
      </c>
      <c r="E777" s="56" t="n">
        <v>14000</v>
      </c>
      <c r="F777" s="57" t="n">
        <v>0</v>
      </c>
      <c r="G777" s="56" t="n">
        <v>14000</v>
      </c>
      <c r="H777" s="56" t="n">
        <v>0</v>
      </c>
      <c r="I777" s="58" t="n">
        <v>44397</v>
      </c>
      <c r="J777" s="54" t="s">
        <v>128</v>
      </c>
      <c r="K777" s="60" t="s">
        <v>129</v>
      </c>
      <c r="L777" s="60"/>
      <c r="M777" s="61"/>
      <c r="N777" s="61"/>
      <c r="O777" s="80" t="s">
        <v>2096</v>
      </c>
      <c r="P777" s="80" t="s">
        <v>2097</v>
      </c>
      <c r="Q777" s="62" t="s">
        <v>132</v>
      </c>
      <c r="R777" s="63"/>
      <c r="S777" s="64" t="str">
        <f aca="false">IF(ISBLANK(A777),"",CONCATENATE($BC$5,"-",MID($BC$3,3,2),"-M_",A777))</f>
        <v>PTUR-21-M_52021000003366</v>
      </c>
      <c r="T777" s="65" t="str">
        <f aca="false">IF(ISBLANK(B777),"",VLOOKUP(B777,$BI$2:$BJ$5,2,FALSE()))</f>
        <v>E</v>
      </c>
      <c r="U777" s="66" t="str">
        <f aca="false">IF(ISBLANK(Q777),"ES",Q777)</f>
        <v>ES</v>
      </c>
      <c r="V777" s="64" t="n">
        <f aca="false">IF(ISBLANK(K777),"2",VLOOKUP(K777,$BG$2:$BH$3,2,FALSE()))</f>
        <v>2</v>
      </c>
      <c r="W777" s="66" t="str">
        <f aca="false">IF(ISBLANK(R777),"Sin observaciones",R777)</f>
        <v>Sin observaciones</v>
      </c>
      <c r="X777" s="64" t="n">
        <f aca="false">IF(ISERROR(VLOOKUP(J777,$BG$2:$BH$3,2,FALSE())),"",VLOOKUP(J777,$BG$2:$BH$3,2,FALSE()))</f>
        <v>1</v>
      </c>
      <c r="Z777" s="67"/>
    </row>
    <row r="778" customFormat="false" ht="26.4" hidden="false" customHeight="false" outlineLevel="0" collapsed="false">
      <c r="A778" s="54" t="s">
        <v>2098</v>
      </c>
      <c r="B778" s="54" t="s">
        <v>1093</v>
      </c>
      <c r="C778" s="54" t="s">
        <v>2099</v>
      </c>
      <c r="D778" s="79" t="n">
        <v>1</v>
      </c>
      <c r="E778" s="56" t="n">
        <v>3000</v>
      </c>
      <c r="F778" s="57" t="n">
        <v>0</v>
      </c>
      <c r="G778" s="56" t="n">
        <v>3000</v>
      </c>
      <c r="H778" s="56" t="n">
        <v>0</v>
      </c>
      <c r="I778" s="58" t="n">
        <v>44397</v>
      </c>
      <c r="J778" s="54" t="s">
        <v>128</v>
      </c>
      <c r="K778" s="60" t="s">
        <v>129</v>
      </c>
      <c r="L778" s="60"/>
      <c r="M778" s="61"/>
      <c r="N778" s="61"/>
      <c r="O778" s="80" t="s">
        <v>2100</v>
      </c>
      <c r="P778" s="80" t="s">
        <v>2101</v>
      </c>
      <c r="Q778" s="62" t="s">
        <v>132</v>
      </c>
      <c r="R778" s="63"/>
      <c r="S778" s="64" t="str">
        <f aca="false">IF(ISBLANK(A778),"",CONCATENATE($BC$5,"-",MID($BC$3,3,2),"-M_",A778))</f>
        <v>PTUR-21-M_52021000003129</v>
      </c>
      <c r="T778" s="65" t="str">
        <f aca="false">IF(ISBLANK(B778),"",VLOOKUP(B778,$BI$2:$BJ$5,2,FALSE()))</f>
        <v>E</v>
      </c>
      <c r="U778" s="66" t="str">
        <f aca="false">IF(ISBLANK(Q778),"ES",Q778)</f>
        <v>ES</v>
      </c>
      <c r="V778" s="64" t="n">
        <f aca="false">IF(ISBLANK(K778),"2",VLOOKUP(K778,$BG$2:$BH$3,2,FALSE()))</f>
        <v>2</v>
      </c>
      <c r="W778" s="66" t="str">
        <f aca="false">IF(ISBLANK(R778),"Sin observaciones",R778)</f>
        <v>Sin observaciones</v>
      </c>
      <c r="X778" s="64" t="n">
        <f aca="false">IF(ISERROR(VLOOKUP(J778,$BG$2:$BH$3,2,FALSE())),"",VLOOKUP(J778,$BG$2:$BH$3,2,FALSE()))</f>
        <v>1</v>
      </c>
      <c r="Z778" s="67"/>
    </row>
    <row r="779" customFormat="false" ht="26.4" hidden="false" customHeight="false" outlineLevel="0" collapsed="false">
      <c r="A779" s="54" t="s">
        <v>2102</v>
      </c>
      <c r="B779" s="54" t="s">
        <v>1093</v>
      </c>
      <c r="C779" s="54" t="s">
        <v>2103</v>
      </c>
      <c r="D779" s="79" t="n">
        <v>3</v>
      </c>
      <c r="E779" s="56" t="n">
        <v>3333</v>
      </c>
      <c r="F779" s="57" t="n">
        <v>0</v>
      </c>
      <c r="G779" s="56" t="n">
        <v>3333</v>
      </c>
      <c r="H779" s="56" t="n">
        <v>0</v>
      </c>
      <c r="I779" s="58" t="n">
        <v>44397</v>
      </c>
      <c r="J779" s="54" t="s">
        <v>128</v>
      </c>
      <c r="K779" s="60" t="s">
        <v>129</v>
      </c>
      <c r="L779" s="60"/>
      <c r="M779" s="61"/>
      <c r="N779" s="61"/>
      <c r="O779" s="80" t="s">
        <v>2104</v>
      </c>
      <c r="P779" s="80" t="s">
        <v>2105</v>
      </c>
      <c r="Q779" s="62" t="s">
        <v>132</v>
      </c>
      <c r="R779" s="63"/>
      <c r="S779" s="64" t="str">
        <f aca="false">IF(ISBLANK(A779),"",CONCATENATE($BC$5,"-",MID($BC$3,3,2),"-M_",A779))</f>
        <v>PTUR-21-M_52021000002639</v>
      </c>
      <c r="T779" s="65" t="str">
        <f aca="false">IF(ISBLANK(B779),"",VLOOKUP(B779,$BI$2:$BJ$5,2,FALSE()))</f>
        <v>E</v>
      </c>
      <c r="U779" s="66" t="str">
        <f aca="false">IF(ISBLANK(Q779),"ES",Q779)</f>
        <v>ES</v>
      </c>
      <c r="V779" s="64" t="n">
        <f aca="false">IF(ISBLANK(K779),"2",VLOOKUP(K779,$BG$2:$BH$3,2,FALSE()))</f>
        <v>2</v>
      </c>
      <c r="W779" s="66" t="str">
        <f aca="false">IF(ISBLANK(R779),"Sin observaciones",R779)</f>
        <v>Sin observaciones</v>
      </c>
      <c r="X779" s="64" t="n">
        <f aca="false">IF(ISERROR(VLOOKUP(J779,$BG$2:$BH$3,2,FALSE())),"",VLOOKUP(J779,$BG$2:$BH$3,2,FALSE()))</f>
        <v>1</v>
      </c>
      <c r="Z779" s="67"/>
    </row>
    <row r="780" customFormat="false" ht="39.6" hidden="false" customHeight="false" outlineLevel="0" collapsed="false">
      <c r="A780" s="54" t="s">
        <v>2106</v>
      </c>
      <c r="B780" s="54" t="s">
        <v>1093</v>
      </c>
      <c r="C780" s="54" t="s">
        <v>2107</v>
      </c>
      <c r="D780" s="79" t="n">
        <v>0.03</v>
      </c>
      <c r="E780" s="56" t="n">
        <v>1850</v>
      </c>
      <c r="F780" s="57" t="n">
        <v>0</v>
      </c>
      <c r="G780" s="56" t="n">
        <v>1850</v>
      </c>
      <c r="H780" s="56" t="n">
        <v>0</v>
      </c>
      <c r="I780" s="58" t="n">
        <v>44397</v>
      </c>
      <c r="J780" s="54" t="s">
        <v>128</v>
      </c>
      <c r="K780" s="60" t="s">
        <v>129</v>
      </c>
      <c r="L780" s="60"/>
      <c r="M780" s="61"/>
      <c r="N780" s="61"/>
      <c r="O780" s="80" t="s">
        <v>2108</v>
      </c>
      <c r="P780" s="80" t="s">
        <v>2109</v>
      </c>
      <c r="Q780" s="62" t="s">
        <v>132</v>
      </c>
      <c r="R780" s="63"/>
      <c r="S780" s="64" t="str">
        <f aca="false">IF(ISBLANK(A780),"",CONCATENATE($BC$5,"-",MID($BC$3,3,2),"-M_",A780))</f>
        <v>PTUR-21-M_52021000002640</v>
      </c>
      <c r="T780" s="65" t="str">
        <f aca="false">IF(ISBLANK(B780),"",VLOOKUP(B780,$BI$2:$BJ$5,2,FALSE()))</f>
        <v>E</v>
      </c>
      <c r="U780" s="66" t="str">
        <f aca="false">IF(ISBLANK(Q780),"ES",Q780)</f>
        <v>ES</v>
      </c>
      <c r="V780" s="64" t="n">
        <f aca="false">IF(ISBLANK(K780),"2",VLOOKUP(K780,$BG$2:$BH$3,2,FALSE()))</f>
        <v>2</v>
      </c>
      <c r="W780" s="66" t="str">
        <f aca="false">IF(ISBLANK(R780),"Sin observaciones",R780)</f>
        <v>Sin observaciones</v>
      </c>
      <c r="X780" s="64" t="n">
        <f aca="false">IF(ISERROR(VLOOKUP(J780,$BG$2:$BH$3,2,FALSE())),"",VLOOKUP(J780,$BG$2:$BH$3,2,FALSE()))</f>
        <v>1</v>
      </c>
      <c r="Z780" s="67"/>
    </row>
    <row r="781" customFormat="false" ht="39.6" hidden="false" customHeight="false" outlineLevel="0" collapsed="false">
      <c r="A781" s="54" t="s">
        <v>2110</v>
      </c>
      <c r="B781" s="54" t="s">
        <v>1093</v>
      </c>
      <c r="C781" s="54" t="s">
        <v>2107</v>
      </c>
      <c r="D781" s="79" t="n">
        <v>0.03</v>
      </c>
      <c r="E781" s="56" t="n">
        <v>1850</v>
      </c>
      <c r="F781" s="57" t="n">
        <v>0</v>
      </c>
      <c r="G781" s="56" t="n">
        <v>1850</v>
      </c>
      <c r="H781" s="56" t="n">
        <v>0</v>
      </c>
      <c r="I781" s="58" t="n">
        <v>44397</v>
      </c>
      <c r="J781" s="54" t="s">
        <v>128</v>
      </c>
      <c r="K781" s="60" t="s">
        <v>129</v>
      </c>
      <c r="L781" s="60"/>
      <c r="M781" s="61"/>
      <c r="N781" s="61"/>
      <c r="O781" s="80" t="s">
        <v>2108</v>
      </c>
      <c r="P781" s="80" t="s">
        <v>2109</v>
      </c>
      <c r="Q781" s="62" t="s">
        <v>132</v>
      </c>
      <c r="R781" s="63"/>
      <c r="S781" s="64" t="str">
        <f aca="false">IF(ISBLANK(A781),"",CONCATENATE($BC$5,"-",MID($BC$3,3,2),"-M_",A781))</f>
        <v>PTUR-21-M_52021000002993</v>
      </c>
      <c r="T781" s="65" t="str">
        <f aca="false">IF(ISBLANK(B781),"",VLOOKUP(B781,$BI$2:$BJ$5,2,FALSE()))</f>
        <v>E</v>
      </c>
      <c r="U781" s="66" t="str">
        <f aca="false">IF(ISBLANK(Q781),"ES",Q781)</f>
        <v>ES</v>
      </c>
      <c r="V781" s="64" t="n">
        <f aca="false">IF(ISBLANK(K781),"2",VLOOKUP(K781,$BG$2:$BH$3,2,FALSE()))</f>
        <v>2</v>
      </c>
      <c r="W781" s="66" t="str">
        <f aca="false">IF(ISBLANK(R781),"Sin observaciones",R781)</f>
        <v>Sin observaciones</v>
      </c>
      <c r="X781" s="64" t="n">
        <f aca="false">IF(ISERROR(VLOOKUP(J781,$BG$2:$BH$3,2,FALSE())),"",VLOOKUP(J781,$BG$2:$BH$3,2,FALSE()))</f>
        <v>1</v>
      </c>
      <c r="Z781" s="67"/>
    </row>
    <row r="782" customFormat="false" ht="52.8" hidden="false" customHeight="false" outlineLevel="0" collapsed="false">
      <c r="A782" s="54" t="s">
        <v>2111</v>
      </c>
      <c r="B782" s="54" t="s">
        <v>1093</v>
      </c>
      <c r="C782" s="54" t="s">
        <v>2112</v>
      </c>
      <c r="D782" s="79" t="n">
        <v>0.03</v>
      </c>
      <c r="E782" s="56" t="n">
        <v>14999</v>
      </c>
      <c r="F782" s="57" t="n">
        <v>0</v>
      </c>
      <c r="G782" s="56" t="n">
        <v>14999</v>
      </c>
      <c r="H782" s="56" t="n">
        <v>0</v>
      </c>
      <c r="I782" s="58" t="n">
        <v>44397</v>
      </c>
      <c r="J782" s="54" t="s">
        <v>128</v>
      </c>
      <c r="K782" s="60" t="s">
        <v>129</v>
      </c>
      <c r="L782" s="60"/>
      <c r="M782" s="61"/>
      <c r="N782" s="61"/>
      <c r="O782" s="80" t="s">
        <v>2113</v>
      </c>
      <c r="P782" s="80" t="s">
        <v>2114</v>
      </c>
      <c r="Q782" s="62" t="s">
        <v>132</v>
      </c>
      <c r="R782" s="63"/>
      <c r="S782" s="64" t="str">
        <f aca="false">IF(ISBLANK(A782),"",CONCATENATE($BC$5,"-",MID($BC$3,3,2),"-M_",A782))</f>
        <v>PTUR-21-M_52021000003394</v>
      </c>
      <c r="T782" s="65" t="str">
        <f aca="false">IF(ISBLANK(B782),"",VLOOKUP(B782,$BI$2:$BJ$5,2,FALSE()))</f>
        <v>E</v>
      </c>
      <c r="U782" s="66" t="str">
        <f aca="false">IF(ISBLANK(Q782),"ES",Q782)</f>
        <v>ES</v>
      </c>
      <c r="V782" s="64" t="n">
        <f aca="false">IF(ISBLANK(K782),"2",VLOOKUP(K782,$BG$2:$BH$3,2,FALSE()))</f>
        <v>2</v>
      </c>
      <c r="W782" s="66" t="str">
        <f aca="false">IF(ISBLANK(R782),"Sin observaciones",R782)</f>
        <v>Sin observaciones</v>
      </c>
      <c r="X782" s="64" t="n">
        <f aca="false">IF(ISERROR(VLOOKUP(J782,$BG$2:$BH$3,2,FALSE())),"",VLOOKUP(J782,$BG$2:$BH$3,2,FALSE()))</f>
        <v>1</v>
      </c>
      <c r="Z782" s="67"/>
    </row>
    <row r="783" customFormat="false" ht="132" hidden="false" customHeight="false" outlineLevel="0" collapsed="false">
      <c r="A783" s="54" t="s">
        <v>2115</v>
      </c>
      <c r="B783" s="54" t="s">
        <v>1093</v>
      </c>
      <c r="C783" s="54" t="s">
        <v>2116</v>
      </c>
      <c r="D783" s="79" t="n">
        <v>0.03</v>
      </c>
      <c r="E783" s="56" t="n">
        <v>1498</v>
      </c>
      <c r="F783" s="57" t="n">
        <v>98</v>
      </c>
      <c r="G783" s="56" t="n">
        <v>1498</v>
      </c>
      <c r="H783" s="56" t="n">
        <v>98</v>
      </c>
      <c r="I783" s="58" t="n">
        <v>44397</v>
      </c>
      <c r="J783" s="54" t="s">
        <v>128</v>
      </c>
      <c r="K783" s="60" t="s">
        <v>129</v>
      </c>
      <c r="L783" s="60"/>
      <c r="M783" s="61"/>
      <c r="N783" s="61"/>
      <c r="O783" s="80" t="s">
        <v>1278</v>
      </c>
      <c r="P783" s="80" t="s">
        <v>1279</v>
      </c>
      <c r="Q783" s="62" t="s">
        <v>132</v>
      </c>
      <c r="R783" s="63"/>
      <c r="S783" s="64" t="str">
        <f aca="false">IF(ISBLANK(A783),"",CONCATENATE($BC$5,"-",MID($BC$3,3,2),"-M_",A783))</f>
        <v>PTUR-21-M_52021000002467</v>
      </c>
      <c r="T783" s="65" t="str">
        <f aca="false">IF(ISBLANK(B783),"",VLOOKUP(B783,$BI$2:$BJ$5,2,FALSE()))</f>
        <v>E</v>
      </c>
      <c r="U783" s="66" t="str">
        <f aca="false">IF(ISBLANK(Q783),"ES",Q783)</f>
        <v>ES</v>
      </c>
      <c r="V783" s="64" t="n">
        <f aca="false">IF(ISBLANK(K783),"2",VLOOKUP(K783,$BG$2:$BH$3,2,FALSE()))</f>
        <v>2</v>
      </c>
      <c r="W783" s="66" t="str">
        <f aca="false">IF(ISBLANK(R783),"Sin observaciones",R783)</f>
        <v>Sin observaciones</v>
      </c>
      <c r="X783" s="64" t="n">
        <f aca="false">IF(ISERROR(VLOOKUP(J783,$BG$2:$BH$3,2,FALSE())),"",VLOOKUP(J783,$BG$2:$BH$3,2,FALSE()))</f>
        <v>1</v>
      </c>
      <c r="Z783" s="67"/>
    </row>
    <row r="784" customFormat="false" ht="132" hidden="false" customHeight="false" outlineLevel="0" collapsed="false">
      <c r="A784" s="54" t="s">
        <v>2117</v>
      </c>
      <c r="B784" s="54" t="s">
        <v>1093</v>
      </c>
      <c r="C784" s="54" t="s">
        <v>2118</v>
      </c>
      <c r="D784" s="79" t="n">
        <v>0.03</v>
      </c>
      <c r="E784" s="56" t="n">
        <v>1498</v>
      </c>
      <c r="F784" s="57" t="n">
        <v>98</v>
      </c>
      <c r="G784" s="56" t="n">
        <v>1498</v>
      </c>
      <c r="H784" s="56" t="n">
        <v>98</v>
      </c>
      <c r="I784" s="58" t="n">
        <v>44397</v>
      </c>
      <c r="J784" s="54" t="s">
        <v>128</v>
      </c>
      <c r="K784" s="60" t="s">
        <v>129</v>
      </c>
      <c r="L784" s="60"/>
      <c r="M784" s="61"/>
      <c r="N784" s="61"/>
      <c r="O784" s="80" t="s">
        <v>1278</v>
      </c>
      <c r="P784" s="80" t="s">
        <v>1279</v>
      </c>
      <c r="Q784" s="62" t="s">
        <v>132</v>
      </c>
      <c r="R784" s="63"/>
      <c r="S784" s="64" t="str">
        <f aca="false">IF(ISBLANK(A784),"",CONCATENATE($BC$5,"-",MID($BC$3,3,2),"-M_",A784))</f>
        <v>PTUR-21-M_52021000003220</v>
      </c>
      <c r="T784" s="65" t="str">
        <f aca="false">IF(ISBLANK(B784),"",VLOOKUP(B784,$BI$2:$BJ$5,2,FALSE()))</f>
        <v>E</v>
      </c>
      <c r="U784" s="66" t="str">
        <f aca="false">IF(ISBLANK(Q784),"ES",Q784)</f>
        <v>ES</v>
      </c>
      <c r="V784" s="64" t="n">
        <f aca="false">IF(ISBLANK(K784),"2",VLOOKUP(K784,$BG$2:$BH$3,2,FALSE()))</f>
        <v>2</v>
      </c>
      <c r="W784" s="66" t="str">
        <f aca="false">IF(ISBLANK(R784),"Sin observaciones",R784)</f>
        <v>Sin observaciones</v>
      </c>
      <c r="X784" s="64" t="n">
        <f aca="false">IF(ISERROR(VLOOKUP(J784,$BG$2:$BH$3,2,FALSE())),"",VLOOKUP(J784,$BG$2:$BH$3,2,FALSE()))</f>
        <v>1</v>
      </c>
      <c r="Z784" s="67"/>
    </row>
    <row r="785" customFormat="false" ht="26.4" hidden="false" customHeight="false" outlineLevel="0" collapsed="false">
      <c r="A785" s="54" t="s">
        <v>2119</v>
      </c>
      <c r="B785" s="54" t="s">
        <v>1093</v>
      </c>
      <c r="C785" s="54" t="s">
        <v>2120</v>
      </c>
      <c r="D785" s="79" t="n">
        <v>0.03</v>
      </c>
      <c r="E785" s="56" t="n">
        <v>174.94</v>
      </c>
      <c r="F785" s="57" t="n">
        <v>11.44</v>
      </c>
      <c r="G785" s="56" t="n">
        <v>174.94</v>
      </c>
      <c r="H785" s="56" t="n">
        <v>11.44</v>
      </c>
      <c r="I785" s="58" t="n">
        <v>44397</v>
      </c>
      <c r="J785" s="54" t="s">
        <v>128</v>
      </c>
      <c r="K785" s="60" t="s">
        <v>129</v>
      </c>
      <c r="L785" s="60"/>
      <c r="M785" s="61"/>
      <c r="N785" s="61"/>
      <c r="O785" s="80" t="s">
        <v>2121</v>
      </c>
      <c r="P785" s="80" t="s">
        <v>2122</v>
      </c>
      <c r="Q785" s="62" t="s">
        <v>132</v>
      </c>
      <c r="R785" s="63"/>
      <c r="S785" s="64" t="str">
        <f aca="false">IF(ISBLANK(A785),"",CONCATENATE($BC$5,"-",MID($BC$3,3,2),"-M_",A785))</f>
        <v>PTUR-21-M_52021000002969</v>
      </c>
      <c r="T785" s="65" t="str">
        <f aca="false">IF(ISBLANK(B785),"",VLOOKUP(B785,$BI$2:$BJ$5,2,FALSE()))</f>
        <v>E</v>
      </c>
      <c r="U785" s="66" t="str">
        <f aca="false">IF(ISBLANK(Q785),"ES",Q785)</f>
        <v>ES</v>
      </c>
      <c r="V785" s="64" t="n">
        <f aca="false">IF(ISBLANK(K785),"2",VLOOKUP(K785,$BG$2:$BH$3,2,FALSE()))</f>
        <v>2</v>
      </c>
      <c r="W785" s="66" t="str">
        <f aca="false">IF(ISBLANK(R785),"Sin observaciones",R785)</f>
        <v>Sin observaciones</v>
      </c>
      <c r="X785" s="64" t="n">
        <f aca="false">IF(ISERROR(VLOOKUP(J785,$BG$2:$BH$3,2,FALSE())),"",VLOOKUP(J785,$BG$2:$BH$3,2,FALSE()))</f>
        <v>1</v>
      </c>
      <c r="Z785" s="67"/>
    </row>
    <row r="786" customFormat="false" ht="52.8" hidden="false" customHeight="false" outlineLevel="0" collapsed="false">
      <c r="A786" s="54" t="s">
        <v>2123</v>
      </c>
      <c r="B786" s="54" t="s">
        <v>1093</v>
      </c>
      <c r="C786" s="54" t="s">
        <v>2124</v>
      </c>
      <c r="D786" s="79" t="n">
        <v>0.03</v>
      </c>
      <c r="E786" s="56" t="n">
        <v>150.75</v>
      </c>
      <c r="F786" s="57" t="n">
        <v>9.86</v>
      </c>
      <c r="G786" s="56" t="n">
        <v>150.75</v>
      </c>
      <c r="H786" s="56" t="n">
        <v>9.86</v>
      </c>
      <c r="I786" s="58" t="n">
        <v>44397</v>
      </c>
      <c r="J786" s="54" t="s">
        <v>128</v>
      </c>
      <c r="K786" s="60" t="s">
        <v>129</v>
      </c>
      <c r="L786" s="60"/>
      <c r="M786" s="61"/>
      <c r="N786" s="61"/>
      <c r="O786" s="80" t="s">
        <v>1282</v>
      </c>
      <c r="P786" s="80" t="s">
        <v>1283</v>
      </c>
      <c r="Q786" s="62" t="s">
        <v>132</v>
      </c>
      <c r="R786" s="63"/>
      <c r="S786" s="64" t="str">
        <f aca="false">IF(ISBLANK(A786),"",CONCATENATE($BC$5,"-",MID($BC$3,3,2),"-M_",A786))</f>
        <v>PTUR-21-M_52021000002746</v>
      </c>
      <c r="T786" s="65" t="str">
        <f aca="false">IF(ISBLANK(B786),"",VLOOKUP(B786,$BI$2:$BJ$5,2,FALSE()))</f>
        <v>E</v>
      </c>
      <c r="U786" s="66" t="str">
        <f aca="false">IF(ISBLANK(Q786),"ES",Q786)</f>
        <v>ES</v>
      </c>
      <c r="V786" s="64" t="n">
        <f aca="false">IF(ISBLANK(K786),"2",VLOOKUP(K786,$BG$2:$BH$3,2,FALSE()))</f>
        <v>2</v>
      </c>
      <c r="W786" s="66" t="str">
        <f aca="false">IF(ISBLANK(R786),"Sin observaciones",R786)</f>
        <v>Sin observaciones</v>
      </c>
      <c r="X786" s="64" t="n">
        <f aca="false">IF(ISERROR(VLOOKUP(J786,$BG$2:$BH$3,2,FALSE())),"",VLOOKUP(J786,$BG$2:$BH$3,2,FALSE()))</f>
        <v>1</v>
      </c>
      <c r="Z786" s="67"/>
    </row>
    <row r="787" customFormat="false" ht="52.8" hidden="false" customHeight="false" outlineLevel="0" collapsed="false">
      <c r="A787" s="54" t="s">
        <v>2125</v>
      </c>
      <c r="B787" s="54" t="s">
        <v>1093</v>
      </c>
      <c r="C787" s="54" t="s">
        <v>2126</v>
      </c>
      <c r="D787" s="79" t="n">
        <v>0.03</v>
      </c>
      <c r="E787" s="56" t="n">
        <v>42.1</v>
      </c>
      <c r="F787" s="57" t="n">
        <v>2.75</v>
      </c>
      <c r="G787" s="56" t="n">
        <v>42.1</v>
      </c>
      <c r="H787" s="56" t="n">
        <v>2.75</v>
      </c>
      <c r="I787" s="58" t="n">
        <v>44397</v>
      </c>
      <c r="J787" s="54" t="s">
        <v>128</v>
      </c>
      <c r="K787" s="60" t="s">
        <v>129</v>
      </c>
      <c r="L787" s="60"/>
      <c r="M787" s="61"/>
      <c r="N787" s="61"/>
      <c r="O787" s="80" t="s">
        <v>2127</v>
      </c>
      <c r="P787" s="80" t="s">
        <v>2128</v>
      </c>
      <c r="Q787" s="62" t="s">
        <v>132</v>
      </c>
      <c r="R787" s="63"/>
      <c r="S787" s="64" t="str">
        <f aca="false">IF(ISBLANK(A787),"",CONCATENATE($BC$5,"-",MID($BC$3,3,2),"-M_",A787))</f>
        <v>PTUR-21-M_52021000002852</v>
      </c>
      <c r="T787" s="65" t="str">
        <f aca="false">IF(ISBLANK(B787),"",VLOOKUP(B787,$BI$2:$BJ$5,2,FALSE()))</f>
        <v>E</v>
      </c>
      <c r="U787" s="66" t="str">
        <f aca="false">IF(ISBLANK(Q787),"ES",Q787)</f>
        <v>ES</v>
      </c>
      <c r="V787" s="64" t="n">
        <f aca="false">IF(ISBLANK(K787),"2",VLOOKUP(K787,$BG$2:$BH$3,2,FALSE()))</f>
        <v>2</v>
      </c>
      <c r="W787" s="66" t="str">
        <f aca="false">IF(ISBLANK(R787),"Sin observaciones",R787)</f>
        <v>Sin observaciones</v>
      </c>
      <c r="X787" s="64" t="n">
        <f aca="false">IF(ISERROR(VLOOKUP(J787,$BG$2:$BH$3,2,FALSE())),"",VLOOKUP(J787,$BG$2:$BH$3,2,FALSE()))</f>
        <v>1</v>
      </c>
      <c r="Z787" s="67"/>
    </row>
    <row r="788" customFormat="false" ht="79.2" hidden="false" customHeight="false" outlineLevel="0" collapsed="false">
      <c r="A788" s="54" t="s">
        <v>2129</v>
      </c>
      <c r="B788" s="54" t="s">
        <v>1093</v>
      </c>
      <c r="C788" s="54" t="s">
        <v>2130</v>
      </c>
      <c r="D788" s="79" t="n">
        <v>0.03</v>
      </c>
      <c r="E788" s="56" t="n">
        <v>57.8</v>
      </c>
      <c r="F788" s="57" t="n">
        <v>3.78</v>
      </c>
      <c r="G788" s="56" t="n">
        <v>57.8</v>
      </c>
      <c r="H788" s="56" t="n">
        <v>3.78</v>
      </c>
      <c r="I788" s="58" t="n">
        <v>44397</v>
      </c>
      <c r="J788" s="54" t="s">
        <v>128</v>
      </c>
      <c r="K788" s="60" t="s">
        <v>129</v>
      </c>
      <c r="L788" s="60"/>
      <c r="M788" s="61"/>
      <c r="N788" s="61"/>
      <c r="O788" s="80" t="s">
        <v>2127</v>
      </c>
      <c r="P788" s="80" t="s">
        <v>2128</v>
      </c>
      <c r="Q788" s="62" t="s">
        <v>132</v>
      </c>
      <c r="R788" s="63"/>
      <c r="S788" s="64" t="str">
        <f aca="false">IF(ISBLANK(A788),"",CONCATENATE($BC$5,"-",MID($BC$3,3,2),"-M_",A788))</f>
        <v>PTUR-21-M_52021000003408</v>
      </c>
      <c r="T788" s="65" t="str">
        <f aca="false">IF(ISBLANK(B788),"",VLOOKUP(B788,$BI$2:$BJ$5,2,FALSE()))</f>
        <v>E</v>
      </c>
      <c r="U788" s="66" t="str">
        <f aca="false">IF(ISBLANK(Q788),"ES",Q788)</f>
        <v>ES</v>
      </c>
      <c r="V788" s="64" t="n">
        <f aca="false">IF(ISBLANK(K788),"2",VLOOKUP(K788,$BG$2:$BH$3,2,FALSE()))</f>
        <v>2</v>
      </c>
      <c r="W788" s="66" t="str">
        <f aca="false">IF(ISBLANK(R788),"Sin observaciones",R788)</f>
        <v>Sin observaciones</v>
      </c>
      <c r="X788" s="64" t="n">
        <f aca="false">IF(ISERROR(VLOOKUP(J788,$BG$2:$BH$3,2,FALSE())),"",VLOOKUP(J788,$BG$2:$BH$3,2,FALSE()))</f>
        <v>1</v>
      </c>
      <c r="Z788" s="67"/>
    </row>
    <row r="789" customFormat="false" ht="17.4" hidden="false" customHeight="false" outlineLevel="0" collapsed="false">
      <c r="A789" s="54" t="s">
        <v>2131</v>
      </c>
      <c r="B789" s="54" t="s">
        <v>1093</v>
      </c>
      <c r="C789" s="54" t="s">
        <v>2132</v>
      </c>
      <c r="D789" s="79" t="n">
        <v>0.06</v>
      </c>
      <c r="E789" s="56" t="n">
        <v>501.85</v>
      </c>
      <c r="F789" s="57" t="n">
        <v>32.83</v>
      </c>
      <c r="G789" s="56" t="n">
        <v>501.85</v>
      </c>
      <c r="H789" s="56" t="n">
        <v>32.83</v>
      </c>
      <c r="I789" s="58" t="n">
        <v>44397</v>
      </c>
      <c r="J789" s="54" t="s">
        <v>128</v>
      </c>
      <c r="K789" s="60" t="s">
        <v>129</v>
      </c>
      <c r="L789" s="60"/>
      <c r="M789" s="61"/>
      <c r="N789" s="61"/>
      <c r="O789" s="80" t="s">
        <v>2133</v>
      </c>
      <c r="P789" s="80" t="s">
        <v>2134</v>
      </c>
      <c r="Q789" s="62" t="s">
        <v>132</v>
      </c>
      <c r="R789" s="63"/>
      <c r="S789" s="64" t="str">
        <f aca="false">IF(ISBLANK(A789),"",CONCATENATE($BC$5,"-",MID($BC$3,3,2),"-M_",A789))</f>
        <v>PTUR-21-M_52021000002957</v>
      </c>
      <c r="T789" s="65" t="str">
        <f aca="false">IF(ISBLANK(B789),"",VLOOKUP(B789,$BI$2:$BJ$5,2,FALSE()))</f>
        <v>E</v>
      </c>
      <c r="U789" s="66" t="str">
        <f aca="false">IF(ISBLANK(Q789),"ES",Q789)</f>
        <v>ES</v>
      </c>
      <c r="V789" s="64" t="n">
        <f aca="false">IF(ISBLANK(K789),"2",VLOOKUP(K789,$BG$2:$BH$3,2,FALSE()))</f>
        <v>2</v>
      </c>
      <c r="W789" s="66" t="str">
        <f aca="false">IF(ISBLANK(R789),"Sin observaciones",R789)</f>
        <v>Sin observaciones</v>
      </c>
      <c r="X789" s="64" t="n">
        <f aca="false">IF(ISERROR(VLOOKUP(J789,$BG$2:$BH$3,2,FALSE())),"",VLOOKUP(J789,$BG$2:$BH$3,2,FALSE()))</f>
        <v>1</v>
      </c>
      <c r="Z789" s="67"/>
    </row>
    <row r="790" customFormat="false" ht="198" hidden="false" customHeight="false" outlineLevel="0" collapsed="false">
      <c r="A790" s="54" t="s">
        <v>2135</v>
      </c>
      <c r="B790" s="54" t="s">
        <v>1093</v>
      </c>
      <c r="C790" s="54" t="s">
        <v>1296</v>
      </c>
      <c r="D790" s="79" t="n">
        <v>0.03</v>
      </c>
      <c r="E790" s="56" t="n">
        <v>535</v>
      </c>
      <c r="F790" s="57" t="n">
        <v>35</v>
      </c>
      <c r="G790" s="56" t="n">
        <v>535</v>
      </c>
      <c r="H790" s="56" t="n">
        <v>35</v>
      </c>
      <c r="I790" s="58" t="n">
        <v>44397</v>
      </c>
      <c r="J790" s="54" t="s">
        <v>128</v>
      </c>
      <c r="K790" s="60" t="s">
        <v>129</v>
      </c>
      <c r="L790" s="60"/>
      <c r="M790" s="61"/>
      <c r="N790" s="61"/>
      <c r="O790" s="80" t="s">
        <v>569</v>
      </c>
      <c r="P790" s="80" t="s">
        <v>570</v>
      </c>
      <c r="Q790" s="62" t="s">
        <v>132</v>
      </c>
      <c r="R790" s="63"/>
      <c r="S790" s="64" t="str">
        <f aca="false">IF(ISBLANK(A790),"",CONCATENATE($BC$5,"-",MID($BC$3,3,2),"-M_",A790))</f>
        <v>PTUR-21-M_52021000002642</v>
      </c>
      <c r="T790" s="65" t="str">
        <f aca="false">IF(ISBLANK(B790),"",VLOOKUP(B790,$BI$2:$BJ$5,2,FALSE()))</f>
        <v>E</v>
      </c>
      <c r="U790" s="66" t="str">
        <f aca="false">IF(ISBLANK(Q790),"ES",Q790)</f>
        <v>ES</v>
      </c>
      <c r="V790" s="64" t="n">
        <f aca="false">IF(ISBLANK(K790),"2",VLOOKUP(K790,$BG$2:$BH$3,2,FALSE()))</f>
        <v>2</v>
      </c>
      <c r="W790" s="66" t="str">
        <f aca="false">IF(ISBLANK(R790),"Sin observaciones",R790)</f>
        <v>Sin observaciones</v>
      </c>
      <c r="X790" s="64" t="n">
        <f aca="false">IF(ISERROR(VLOOKUP(J790,$BG$2:$BH$3,2,FALSE())),"",VLOOKUP(J790,$BG$2:$BH$3,2,FALSE()))</f>
        <v>1</v>
      </c>
      <c r="Z790" s="67"/>
    </row>
    <row r="791" customFormat="false" ht="198" hidden="false" customHeight="false" outlineLevel="0" collapsed="false">
      <c r="A791" s="54" t="s">
        <v>2136</v>
      </c>
      <c r="B791" s="54" t="s">
        <v>1093</v>
      </c>
      <c r="C791" s="54" t="s">
        <v>1296</v>
      </c>
      <c r="D791" s="79" t="n">
        <v>0.03</v>
      </c>
      <c r="E791" s="56" t="n">
        <v>535</v>
      </c>
      <c r="F791" s="57" t="n">
        <v>35</v>
      </c>
      <c r="G791" s="56" t="n">
        <v>535</v>
      </c>
      <c r="H791" s="56" t="n">
        <v>35</v>
      </c>
      <c r="I791" s="58" t="n">
        <v>44397</v>
      </c>
      <c r="J791" s="54" t="s">
        <v>128</v>
      </c>
      <c r="K791" s="60" t="s">
        <v>129</v>
      </c>
      <c r="L791" s="60"/>
      <c r="M791" s="61"/>
      <c r="N791" s="61"/>
      <c r="O791" s="80" t="s">
        <v>569</v>
      </c>
      <c r="P791" s="80" t="s">
        <v>570</v>
      </c>
      <c r="Q791" s="62" t="s">
        <v>132</v>
      </c>
      <c r="R791" s="63"/>
      <c r="S791" s="64" t="str">
        <f aca="false">IF(ISBLANK(A791),"",CONCATENATE($BC$5,"-",MID($BC$3,3,2),"-M_",A791))</f>
        <v>PTUR-21-M_52021000003141</v>
      </c>
      <c r="T791" s="65" t="str">
        <f aca="false">IF(ISBLANK(B791),"",VLOOKUP(B791,$BI$2:$BJ$5,2,FALSE()))</f>
        <v>E</v>
      </c>
      <c r="U791" s="66" t="str">
        <f aca="false">IF(ISBLANK(Q791),"ES",Q791)</f>
        <v>ES</v>
      </c>
      <c r="V791" s="64" t="n">
        <f aca="false">IF(ISBLANK(K791),"2",VLOOKUP(K791,$BG$2:$BH$3,2,FALSE()))</f>
        <v>2</v>
      </c>
      <c r="W791" s="66" t="str">
        <f aca="false">IF(ISBLANK(R791),"Sin observaciones",R791)</f>
        <v>Sin observaciones</v>
      </c>
      <c r="X791" s="64" t="n">
        <f aca="false">IF(ISERROR(VLOOKUP(J791,$BG$2:$BH$3,2,FALSE())),"",VLOOKUP(J791,$BG$2:$BH$3,2,FALSE()))</f>
        <v>1</v>
      </c>
      <c r="Z791" s="67"/>
    </row>
    <row r="792" customFormat="false" ht="198" hidden="false" customHeight="false" outlineLevel="0" collapsed="false">
      <c r="A792" s="54" t="s">
        <v>2137</v>
      </c>
      <c r="B792" s="54" t="s">
        <v>1093</v>
      </c>
      <c r="C792" s="54" t="s">
        <v>1296</v>
      </c>
      <c r="D792" s="79" t="n">
        <v>0.03</v>
      </c>
      <c r="E792" s="56" t="n">
        <v>535</v>
      </c>
      <c r="F792" s="57" t="n">
        <v>35</v>
      </c>
      <c r="G792" s="56" t="n">
        <v>535</v>
      </c>
      <c r="H792" s="56" t="n">
        <v>35</v>
      </c>
      <c r="I792" s="58" t="n">
        <v>44397</v>
      </c>
      <c r="J792" s="54" t="s">
        <v>128</v>
      </c>
      <c r="K792" s="60" t="s">
        <v>129</v>
      </c>
      <c r="L792" s="60"/>
      <c r="M792" s="61"/>
      <c r="N792" s="61"/>
      <c r="O792" s="80" t="s">
        <v>569</v>
      </c>
      <c r="P792" s="80" t="s">
        <v>570</v>
      </c>
      <c r="Q792" s="62" t="s">
        <v>132</v>
      </c>
      <c r="R792" s="63"/>
      <c r="S792" s="64" t="str">
        <f aca="false">IF(ISBLANK(A792),"",CONCATENATE($BC$5,"-",MID($BC$3,3,2),"-M_",A792))</f>
        <v>PTUR-21-M_52021000003533</v>
      </c>
      <c r="T792" s="65" t="str">
        <f aca="false">IF(ISBLANK(B792),"",VLOOKUP(B792,$BI$2:$BJ$5,2,FALSE()))</f>
        <v>E</v>
      </c>
      <c r="U792" s="66" t="str">
        <f aca="false">IF(ISBLANK(Q792),"ES",Q792)</f>
        <v>ES</v>
      </c>
      <c r="V792" s="64" t="n">
        <f aca="false">IF(ISBLANK(K792),"2",VLOOKUP(K792,$BG$2:$BH$3,2,FALSE()))</f>
        <v>2</v>
      </c>
      <c r="W792" s="66" t="str">
        <f aca="false">IF(ISBLANK(R792),"Sin observaciones",R792)</f>
        <v>Sin observaciones</v>
      </c>
      <c r="X792" s="64" t="n">
        <f aca="false">IF(ISERROR(VLOOKUP(J792,$BG$2:$BH$3,2,FALSE())),"",VLOOKUP(J792,$BG$2:$BH$3,2,FALSE()))</f>
        <v>1</v>
      </c>
      <c r="Z792" s="67"/>
    </row>
    <row r="793" customFormat="false" ht="17.4" hidden="false" customHeight="false" outlineLevel="0" collapsed="false">
      <c r="A793" s="54" t="s">
        <v>2138</v>
      </c>
      <c r="B793" s="54" t="s">
        <v>1093</v>
      </c>
      <c r="C793" s="54" t="s">
        <v>2139</v>
      </c>
      <c r="D793" s="79" t="n">
        <v>0.03</v>
      </c>
      <c r="E793" s="56" t="n">
        <v>886.17</v>
      </c>
      <c r="F793" s="57" t="n">
        <v>57.97</v>
      </c>
      <c r="G793" s="56" t="n">
        <v>886.17</v>
      </c>
      <c r="H793" s="56" t="n">
        <v>57.97</v>
      </c>
      <c r="I793" s="58" t="n">
        <v>44397</v>
      </c>
      <c r="J793" s="54" t="s">
        <v>128</v>
      </c>
      <c r="K793" s="60" t="s">
        <v>129</v>
      </c>
      <c r="L793" s="60"/>
      <c r="M793" s="61"/>
      <c r="N793" s="61"/>
      <c r="O793" s="80" t="s">
        <v>1299</v>
      </c>
      <c r="P793" s="80" t="s">
        <v>1300</v>
      </c>
      <c r="Q793" s="62" t="s">
        <v>132</v>
      </c>
      <c r="R793" s="63"/>
      <c r="S793" s="64" t="str">
        <f aca="false">IF(ISBLANK(A793),"",CONCATENATE($BC$5,"-",MID($BC$3,3,2),"-M_",A793))</f>
        <v>PTUR-21-M_52021000002739</v>
      </c>
      <c r="T793" s="65" t="str">
        <f aca="false">IF(ISBLANK(B793),"",VLOOKUP(B793,$BI$2:$BJ$5,2,FALSE()))</f>
        <v>E</v>
      </c>
      <c r="U793" s="66" t="str">
        <f aca="false">IF(ISBLANK(Q793),"ES",Q793)</f>
        <v>ES</v>
      </c>
      <c r="V793" s="64" t="n">
        <f aca="false">IF(ISBLANK(K793),"2",VLOOKUP(K793,$BG$2:$BH$3,2,FALSE()))</f>
        <v>2</v>
      </c>
      <c r="W793" s="66" t="str">
        <f aca="false">IF(ISBLANK(R793),"Sin observaciones",R793)</f>
        <v>Sin observaciones</v>
      </c>
      <c r="X793" s="64" t="n">
        <f aca="false">IF(ISERROR(VLOOKUP(J793,$BG$2:$BH$3,2,FALSE())),"",VLOOKUP(J793,$BG$2:$BH$3,2,FALSE()))</f>
        <v>1</v>
      </c>
      <c r="Z793" s="67"/>
    </row>
    <row r="794" customFormat="false" ht="26.4" hidden="false" customHeight="false" outlineLevel="0" collapsed="false">
      <c r="A794" s="54" t="s">
        <v>2140</v>
      </c>
      <c r="B794" s="54" t="s">
        <v>1093</v>
      </c>
      <c r="C794" s="54" t="s">
        <v>2141</v>
      </c>
      <c r="D794" s="79" t="n">
        <v>0.03</v>
      </c>
      <c r="E794" s="56" t="n">
        <v>316.72</v>
      </c>
      <c r="F794" s="57" t="n">
        <v>20.72</v>
      </c>
      <c r="G794" s="56" t="n">
        <v>316.72</v>
      </c>
      <c r="H794" s="56" t="n">
        <v>20.72</v>
      </c>
      <c r="I794" s="58" t="n">
        <v>44397</v>
      </c>
      <c r="J794" s="54" t="s">
        <v>128</v>
      </c>
      <c r="K794" s="60" t="s">
        <v>129</v>
      </c>
      <c r="L794" s="60"/>
      <c r="M794" s="61"/>
      <c r="N794" s="61"/>
      <c r="O794" s="80" t="s">
        <v>2142</v>
      </c>
      <c r="P794" s="80" t="s">
        <v>2143</v>
      </c>
      <c r="Q794" s="62" t="s">
        <v>132</v>
      </c>
      <c r="R794" s="63"/>
      <c r="S794" s="64" t="str">
        <f aca="false">IF(ISBLANK(A794),"",CONCATENATE($BC$5,"-",MID($BC$3,3,2),"-M_",A794))</f>
        <v>PTUR-21-M_52021000003402</v>
      </c>
      <c r="T794" s="65" t="str">
        <f aca="false">IF(ISBLANK(B794),"",VLOOKUP(B794,$BI$2:$BJ$5,2,FALSE()))</f>
        <v>E</v>
      </c>
      <c r="U794" s="66" t="str">
        <f aca="false">IF(ISBLANK(Q794),"ES",Q794)</f>
        <v>ES</v>
      </c>
      <c r="V794" s="64" t="n">
        <f aca="false">IF(ISBLANK(K794),"2",VLOOKUP(K794,$BG$2:$BH$3,2,FALSE()))</f>
        <v>2</v>
      </c>
      <c r="W794" s="66" t="str">
        <f aca="false">IF(ISBLANK(R794),"Sin observaciones",R794)</f>
        <v>Sin observaciones</v>
      </c>
      <c r="X794" s="64" t="n">
        <f aca="false">IF(ISERROR(VLOOKUP(J794,$BG$2:$BH$3,2,FALSE())),"",VLOOKUP(J794,$BG$2:$BH$3,2,FALSE()))</f>
        <v>1</v>
      </c>
      <c r="Z794" s="67"/>
    </row>
    <row r="795" customFormat="false" ht="52.8" hidden="false" customHeight="false" outlineLevel="0" collapsed="false">
      <c r="A795" s="54" t="s">
        <v>2144</v>
      </c>
      <c r="B795" s="54" t="s">
        <v>1093</v>
      </c>
      <c r="C795" s="54" t="s">
        <v>2145</v>
      </c>
      <c r="D795" s="79" t="n">
        <v>0.12</v>
      </c>
      <c r="E795" s="56" t="n">
        <v>179.98</v>
      </c>
      <c r="F795" s="57" t="n">
        <v>11.77</v>
      </c>
      <c r="G795" s="56" t="n">
        <v>179.98</v>
      </c>
      <c r="H795" s="56" t="n">
        <v>11.77</v>
      </c>
      <c r="I795" s="58" t="n">
        <v>44397</v>
      </c>
      <c r="J795" s="54" t="s">
        <v>128</v>
      </c>
      <c r="K795" s="60" t="s">
        <v>129</v>
      </c>
      <c r="L795" s="60"/>
      <c r="M795" s="61"/>
      <c r="N795" s="61"/>
      <c r="O795" s="80" t="s">
        <v>2146</v>
      </c>
      <c r="P795" s="80" t="s">
        <v>2147</v>
      </c>
      <c r="Q795" s="62" t="s">
        <v>132</v>
      </c>
      <c r="R795" s="63"/>
      <c r="S795" s="64" t="str">
        <f aca="false">IF(ISBLANK(A795),"",CONCATENATE($BC$5,"-",MID($BC$3,3,2),"-M_",A795))</f>
        <v>PTUR-21-M_52021000002456</v>
      </c>
      <c r="T795" s="65" t="str">
        <f aca="false">IF(ISBLANK(B795),"",VLOOKUP(B795,$BI$2:$BJ$5,2,FALSE()))</f>
        <v>E</v>
      </c>
      <c r="U795" s="66" t="str">
        <f aca="false">IF(ISBLANK(Q795),"ES",Q795)</f>
        <v>ES</v>
      </c>
      <c r="V795" s="64" t="n">
        <f aca="false">IF(ISBLANK(K795),"2",VLOOKUP(K795,$BG$2:$BH$3,2,FALSE()))</f>
        <v>2</v>
      </c>
      <c r="W795" s="66" t="str">
        <f aca="false">IF(ISBLANK(R795),"Sin observaciones",R795)</f>
        <v>Sin observaciones</v>
      </c>
      <c r="X795" s="64" t="n">
        <f aca="false">IF(ISERROR(VLOOKUP(J795,$BG$2:$BH$3,2,FALSE())),"",VLOOKUP(J795,$BG$2:$BH$3,2,FALSE()))</f>
        <v>1</v>
      </c>
      <c r="Z795" s="67"/>
    </row>
    <row r="796" customFormat="false" ht="66" hidden="false" customHeight="false" outlineLevel="0" collapsed="false">
      <c r="A796" s="54" t="s">
        <v>2148</v>
      </c>
      <c r="B796" s="54" t="s">
        <v>1093</v>
      </c>
      <c r="C796" s="54" t="s">
        <v>2149</v>
      </c>
      <c r="D796" s="79" t="n">
        <v>0.09</v>
      </c>
      <c r="E796" s="56" t="n">
        <v>300</v>
      </c>
      <c r="F796" s="57" t="n">
        <v>18.31</v>
      </c>
      <c r="G796" s="56" t="n">
        <v>300</v>
      </c>
      <c r="H796" s="56" t="n">
        <v>18.31</v>
      </c>
      <c r="I796" s="58" t="n">
        <v>44397</v>
      </c>
      <c r="J796" s="54" t="s">
        <v>128</v>
      </c>
      <c r="K796" s="60" t="s">
        <v>129</v>
      </c>
      <c r="L796" s="60"/>
      <c r="M796" s="61"/>
      <c r="N796" s="61"/>
      <c r="O796" s="80" t="s">
        <v>2146</v>
      </c>
      <c r="P796" s="80" t="s">
        <v>2147</v>
      </c>
      <c r="Q796" s="62" t="s">
        <v>132</v>
      </c>
      <c r="R796" s="63"/>
      <c r="S796" s="64" t="str">
        <f aca="false">IF(ISBLANK(A796),"",CONCATENATE($BC$5,"-",MID($BC$3,3,2),"-M_",A796))</f>
        <v>PTUR-21-M_52021000002614</v>
      </c>
      <c r="T796" s="65" t="str">
        <f aca="false">IF(ISBLANK(B796),"",VLOOKUP(B796,$BI$2:$BJ$5,2,FALSE()))</f>
        <v>E</v>
      </c>
      <c r="U796" s="66" t="str">
        <f aca="false">IF(ISBLANK(Q796),"ES",Q796)</f>
        <v>ES</v>
      </c>
      <c r="V796" s="64" t="n">
        <f aca="false">IF(ISBLANK(K796),"2",VLOOKUP(K796,$BG$2:$BH$3,2,FALSE()))</f>
        <v>2</v>
      </c>
      <c r="W796" s="66" t="str">
        <f aca="false">IF(ISBLANK(R796),"Sin observaciones",R796)</f>
        <v>Sin observaciones</v>
      </c>
      <c r="X796" s="64" t="n">
        <f aca="false">IF(ISERROR(VLOOKUP(J796,$BG$2:$BH$3,2,FALSE())),"",VLOOKUP(J796,$BG$2:$BH$3,2,FALSE()))</f>
        <v>1</v>
      </c>
      <c r="Z796" s="67"/>
    </row>
    <row r="797" customFormat="false" ht="52.8" hidden="false" customHeight="false" outlineLevel="0" collapsed="false">
      <c r="A797" s="54" t="s">
        <v>2150</v>
      </c>
      <c r="B797" s="54" t="s">
        <v>1093</v>
      </c>
      <c r="C797" s="54" t="s">
        <v>2151</v>
      </c>
      <c r="D797" s="79" t="n">
        <v>0.12</v>
      </c>
      <c r="E797" s="56" t="n">
        <v>569.99</v>
      </c>
      <c r="F797" s="57" t="n">
        <v>34.79</v>
      </c>
      <c r="G797" s="56" t="n">
        <v>569.99</v>
      </c>
      <c r="H797" s="56" t="n">
        <v>34.79</v>
      </c>
      <c r="I797" s="58" t="n">
        <v>44397</v>
      </c>
      <c r="J797" s="54" t="s">
        <v>128</v>
      </c>
      <c r="K797" s="60" t="s">
        <v>129</v>
      </c>
      <c r="L797" s="60"/>
      <c r="M797" s="61"/>
      <c r="N797" s="61"/>
      <c r="O797" s="80" t="s">
        <v>2146</v>
      </c>
      <c r="P797" s="80" t="s">
        <v>2147</v>
      </c>
      <c r="Q797" s="62" t="s">
        <v>132</v>
      </c>
      <c r="R797" s="63"/>
      <c r="S797" s="64" t="str">
        <f aca="false">IF(ISBLANK(A797),"",CONCATENATE($BC$5,"-",MID($BC$3,3,2),"-M_",A797))</f>
        <v>PTUR-21-M_52021000002615</v>
      </c>
      <c r="T797" s="65" t="str">
        <f aca="false">IF(ISBLANK(B797),"",VLOOKUP(B797,$BI$2:$BJ$5,2,FALSE()))</f>
        <v>E</v>
      </c>
      <c r="U797" s="66" t="str">
        <f aca="false">IF(ISBLANK(Q797),"ES",Q797)</f>
        <v>ES</v>
      </c>
      <c r="V797" s="64" t="n">
        <f aca="false">IF(ISBLANK(K797),"2",VLOOKUP(K797,$BG$2:$BH$3,2,FALSE()))</f>
        <v>2</v>
      </c>
      <c r="W797" s="66" t="str">
        <f aca="false">IF(ISBLANK(R797),"Sin observaciones",R797)</f>
        <v>Sin observaciones</v>
      </c>
      <c r="X797" s="64" t="n">
        <f aca="false">IF(ISERROR(VLOOKUP(J797,$BG$2:$BH$3,2,FALSE())),"",VLOOKUP(J797,$BG$2:$BH$3,2,FALSE()))</f>
        <v>1</v>
      </c>
      <c r="Z797" s="67"/>
    </row>
    <row r="798" customFormat="false" ht="26.4" hidden="false" customHeight="false" outlineLevel="0" collapsed="false">
      <c r="A798" s="54" t="s">
        <v>2152</v>
      </c>
      <c r="B798" s="54" t="s">
        <v>1093</v>
      </c>
      <c r="C798" s="54" t="s">
        <v>2153</v>
      </c>
      <c r="D798" s="79" t="n">
        <v>1</v>
      </c>
      <c r="E798" s="56" t="n">
        <v>59.71</v>
      </c>
      <c r="F798" s="57" t="n">
        <v>3.91</v>
      </c>
      <c r="G798" s="56" t="n">
        <v>59.71</v>
      </c>
      <c r="H798" s="56" t="n">
        <v>3.91</v>
      </c>
      <c r="I798" s="58" t="n">
        <v>44397</v>
      </c>
      <c r="J798" s="54" t="s">
        <v>128</v>
      </c>
      <c r="K798" s="60" t="s">
        <v>129</v>
      </c>
      <c r="L798" s="60"/>
      <c r="M798" s="61"/>
      <c r="N798" s="61"/>
      <c r="O798" s="80" t="s">
        <v>577</v>
      </c>
      <c r="P798" s="80" t="s">
        <v>578</v>
      </c>
      <c r="Q798" s="62" t="s">
        <v>132</v>
      </c>
      <c r="R798" s="63"/>
      <c r="S798" s="64" t="str">
        <f aca="false">IF(ISBLANK(A798),"",CONCATENATE($BC$5,"-",MID($BC$3,3,2),"-M_",A798))</f>
        <v>PTUR-21-M_52021000002743</v>
      </c>
      <c r="T798" s="65" t="str">
        <f aca="false">IF(ISBLANK(B798),"",VLOOKUP(B798,$BI$2:$BJ$5,2,FALSE()))</f>
        <v>E</v>
      </c>
      <c r="U798" s="66" t="str">
        <f aca="false">IF(ISBLANK(Q798),"ES",Q798)</f>
        <v>ES</v>
      </c>
      <c r="V798" s="64" t="n">
        <f aca="false">IF(ISBLANK(K798),"2",VLOOKUP(K798,$BG$2:$BH$3,2,FALSE()))</f>
        <v>2</v>
      </c>
      <c r="W798" s="66" t="str">
        <f aca="false">IF(ISBLANK(R798),"Sin observaciones",R798)</f>
        <v>Sin observaciones</v>
      </c>
      <c r="X798" s="64" t="n">
        <f aca="false">IF(ISERROR(VLOOKUP(J798,$BG$2:$BH$3,2,FALSE())),"",VLOOKUP(J798,$BG$2:$BH$3,2,FALSE()))</f>
        <v>1</v>
      </c>
      <c r="Z798" s="67"/>
    </row>
    <row r="799" customFormat="false" ht="52.8" hidden="false" customHeight="false" outlineLevel="0" collapsed="false">
      <c r="A799" s="54" t="s">
        <v>2154</v>
      </c>
      <c r="B799" s="54" t="s">
        <v>1093</v>
      </c>
      <c r="C799" s="54" t="s">
        <v>2155</v>
      </c>
      <c r="D799" s="79" t="n">
        <v>0.03</v>
      </c>
      <c r="E799" s="56" t="n">
        <v>140</v>
      </c>
      <c r="F799" s="57" t="n">
        <v>9.16</v>
      </c>
      <c r="G799" s="56" t="n">
        <v>140</v>
      </c>
      <c r="H799" s="56" t="n">
        <v>9.16</v>
      </c>
      <c r="I799" s="58" t="n">
        <v>44397</v>
      </c>
      <c r="J799" s="54" t="s">
        <v>128</v>
      </c>
      <c r="K799" s="60" t="s">
        <v>129</v>
      </c>
      <c r="L799" s="60"/>
      <c r="M799" s="61"/>
      <c r="N799" s="61"/>
      <c r="O799" s="80" t="s">
        <v>2156</v>
      </c>
      <c r="P799" s="80" t="s">
        <v>2157</v>
      </c>
      <c r="Q799" s="62" t="s">
        <v>132</v>
      </c>
      <c r="R799" s="63"/>
      <c r="S799" s="64" t="str">
        <f aca="false">IF(ISBLANK(A799),"",CONCATENATE($BC$5,"-",MID($BC$3,3,2),"-M_",A799))</f>
        <v>PTUR-21-M_52021000003613</v>
      </c>
      <c r="T799" s="65" t="str">
        <f aca="false">IF(ISBLANK(B799),"",VLOOKUP(B799,$BI$2:$BJ$5,2,FALSE()))</f>
        <v>E</v>
      </c>
      <c r="U799" s="66" t="str">
        <f aca="false">IF(ISBLANK(Q799),"ES",Q799)</f>
        <v>ES</v>
      </c>
      <c r="V799" s="64" t="n">
        <f aca="false">IF(ISBLANK(K799),"2",VLOOKUP(K799,$BG$2:$BH$3,2,FALSE()))</f>
        <v>2</v>
      </c>
      <c r="W799" s="66" t="str">
        <f aca="false">IF(ISBLANK(R799),"Sin observaciones",R799)</f>
        <v>Sin observaciones</v>
      </c>
      <c r="X799" s="64" t="n">
        <f aca="false">IF(ISERROR(VLOOKUP(J799,$BG$2:$BH$3,2,FALSE())),"",VLOOKUP(J799,$BG$2:$BH$3,2,FALSE()))</f>
        <v>1</v>
      </c>
      <c r="Z799" s="67"/>
    </row>
    <row r="800" customFormat="false" ht="39.6" hidden="false" customHeight="false" outlineLevel="0" collapsed="false">
      <c r="A800" s="54" t="s">
        <v>2158</v>
      </c>
      <c r="B800" s="54" t="s">
        <v>1093</v>
      </c>
      <c r="C800" s="54" t="s">
        <v>2159</v>
      </c>
      <c r="D800" s="79" t="n">
        <v>2</v>
      </c>
      <c r="E800" s="56" t="n">
        <v>192.6</v>
      </c>
      <c r="F800" s="57" t="n">
        <v>12.6</v>
      </c>
      <c r="G800" s="56" t="n">
        <v>192.6</v>
      </c>
      <c r="H800" s="56" t="n">
        <v>12.6</v>
      </c>
      <c r="I800" s="58" t="n">
        <v>44397</v>
      </c>
      <c r="J800" s="54" t="s">
        <v>128</v>
      </c>
      <c r="K800" s="60" t="s">
        <v>129</v>
      </c>
      <c r="L800" s="60"/>
      <c r="M800" s="61"/>
      <c r="N800" s="61"/>
      <c r="O800" s="80" t="s">
        <v>587</v>
      </c>
      <c r="P800" s="80" t="s">
        <v>588</v>
      </c>
      <c r="Q800" s="62" t="s">
        <v>132</v>
      </c>
      <c r="R800" s="63"/>
      <c r="S800" s="64" t="str">
        <f aca="false">IF(ISBLANK(A800),"",CONCATENATE($BC$5,"-",MID($BC$3,3,2),"-M_",A800))</f>
        <v>PTUR-21-M_52021000002624</v>
      </c>
      <c r="T800" s="65" t="str">
        <f aca="false">IF(ISBLANK(B800),"",VLOOKUP(B800,$BI$2:$BJ$5,2,FALSE()))</f>
        <v>E</v>
      </c>
      <c r="U800" s="66" t="str">
        <f aca="false">IF(ISBLANK(Q800),"ES",Q800)</f>
        <v>ES</v>
      </c>
      <c r="V800" s="64" t="n">
        <f aca="false">IF(ISBLANK(K800),"2",VLOOKUP(K800,$BG$2:$BH$3,2,FALSE()))</f>
        <v>2</v>
      </c>
      <c r="W800" s="66" t="str">
        <f aca="false">IF(ISBLANK(R800),"Sin observaciones",R800)</f>
        <v>Sin observaciones</v>
      </c>
      <c r="X800" s="64" t="n">
        <f aca="false">IF(ISERROR(VLOOKUP(J800,$BG$2:$BH$3,2,FALSE())),"",VLOOKUP(J800,$BG$2:$BH$3,2,FALSE()))</f>
        <v>1</v>
      </c>
      <c r="Z800" s="67"/>
    </row>
    <row r="801" customFormat="false" ht="39.6" hidden="false" customHeight="false" outlineLevel="0" collapsed="false">
      <c r="A801" s="54" t="s">
        <v>2160</v>
      </c>
      <c r="B801" s="54" t="s">
        <v>1093</v>
      </c>
      <c r="C801" s="54" t="s">
        <v>2161</v>
      </c>
      <c r="D801" s="79" t="n">
        <v>1</v>
      </c>
      <c r="E801" s="56" t="n">
        <v>96.3</v>
      </c>
      <c r="F801" s="57" t="n">
        <v>6.3</v>
      </c>
      <c r="G801" s="56" t="n">
        <v>96.3</v>
      </c>
      <c r="H801" s="56" t="n">
        <v>6.3</v>
      </c>
      <c r="I801" s="58" t="n">
        <v>44397</v>
      </c>
      <c r="J801" s="54" t="s">
        <v>128</v>
      </c>
      <c r="K801" s="60" t="s">
        <v>129</v>
      </c>
      <c r="L801" s="60"/>
      <c r="M801" s="61"/>
      <c r="N801" s="61"/>
      <c r="O801" s="80" t="s">
        <v>587</v>
      </c>
      <c r="P801" s="80" t="s">
        <v>588</v>
      </c>
      <c r="Q801" s="62" t="s">
        <v>132</v>
      </c>
      <c r="R801" s="63"/>
      <c r="S801" s="64" t="str">
        <f aca="false">IF(ISBLANK(A801),"",CONCATENATE($BC$5,"-",MID($BC$3,3,2),"-M_",A801))</f>
        <v>PTUR-21-M_52021000003377</v>
      </c>
      <c r="T801" s="65" t="str">
        <f aca="false">IF(ISBLANK(B801),"",VLOOKUP(B801,$BI$2:$BJ$5,2,FALSE()))</f>
        <v>E</v>
      </c>
      <c r="U801" s="66" t="str">
        <f aca="false">IF(ISBLANK(Q801),"ES",Q801)</f>
        <v>ES</v>
      </c>
      <c r="V801" s="64" t="n">
        <f aca="false">IF(ISBLANK(K801),"2",VLOOKUP(K801,$BG$2:$BH$3,2,FALSE()))</f>
        <v>2</v>
      </c>
      <c r="W801" s="66" t="str">
        <f aca="false">IF(ISBLANK(R801),"Sin observaciones",R801)</f>
        <v>Sin observaciones</v>
      </c>
      <c r="X801" s="64" t="n">
        <f aca="false">IF(ISERROR(VLOOKUP(J801,$BG$2:$BH$3,2,FALSE())),"",VLOOKUP(J801,$BG$2:$BH$3,2,FALSE()))</f>
        <v>1</v>
      </c>
      <c r="Z801" s="67"/>
    </row>
    <row r="802" customFormat="false" ht="39.6" hidden="false" customHeight="false" outlineLevel="0" collapsed="false">
      <c r="A802" s="54" t="s">
        <v>2162</v>
      </c>
      <c r="B802" s="54" t="s">
        <v>1093</v>
      </c>
      <c r="C802" s="54" t="s">
        <v>2163</v>
      </c>
      <c r="D802" s="79" t="n">
        <v>1</v>
      </c>
      <c r="E802" s="56" t="n">
        <v>96.3</v>
      </c>
      <c r="F802" s="57" t="n">
        <v>6.3</v>
      </c>
      <c r="G802" s="56" t="n">
        <v>96.3</v>
      </c>
      <c r="H802" s="56" t="n">
        <v>6.3</v>
      </c>
      <c r="I802" s="58" t="n">
        <v>44397</v>
      </c>
      <c r="J802" s="54" t="s">
        <v>128</v>
      </c>
      <c r="K802" s="60" t="s">
        <v>129</v>
      </c>
      <c r="L802" s="60"/>
      <c r="M802" s="61"/>
      <c r="N802" s="61"/>
      <c r="O802" s="80" t="s">
        <v>587</v>
      </c>
      <c r="P802" s="80" t="s">
        <v>588</v>
      </c>
      <c r="Q802" s="62" t="s">
        <v>132</v>
      </c>
      <c r="R802" s="63"/>
      <c r="S802" s="64" t="str">
        <f aca="false">IF(ISBLANK(A802),"",CONCATENATE($BC$5,"-",MID($BC$3,3,2),"-M_",A802))</f>
        <v>PTUR-21-M_52021000003397</v>
      </c>
      <c r="T802" s="65" t="str">
        <f aca="false">IF(ISBLANK(B802),"",VLOOKUP(B802,$BI$2:$BJ$5,2,FALSE()))</f>
        <v>E</v>
      </c>
      <c r="U802" s="66" t="str">
        <f aca="false">IF(ISBLANK(Q802),"ES",Q802)</f>
        <v>ES</v>
      </c>
      <c r="V802" s="64" t="n">
        <f aca="false">IF(ISBLANK(K802),"2",VLOOKUP(K802,$BG$2:$BH$3,2,FALSE()))</f>
        <v>2</v>
      </c>
      <c r="W802" s="66" t="str">
        <f aca="false">IF(ISBLANK(R802),"Sin observaciones",R802)</f>
        <v>Sin observaciones</v>
      </c>
      <c r="X802" s="64" t="n">
        <f aca="false">IF(ISERROR(VLOOKUP(J802,$BG$2:$BH$3,2,FALSE())),"",VLOOKUP(J802,$BG$2:$BH$3,2,FALSE()))</f>
        <v>1</v>
      </c>
      <c r="Z802" s="67"/>
    </row>
    <row r="803" customFormat="false" ht="39.6" hidden="false" customHeight="false" outlineLevel="0" collapsed="false">
      <c r="A803" s="54" t="s">
        <v>2164</v>
      </c>
      <c r="B803" s="54" t="s">
        <v>1093</v>
      </c>
      <c r="C803" s="54" t="s">
        <v>2165</v>
      </c>
      <c r="D803" s="79" t="n">
        <v>0.03</v>
      </c>
      <c r="E803" s="56" t="n">
        <v>259.64</v>
      </c>
      <c r="F803" s="57" t="n">
        <v>16.98</v>
      </c>
      <c r="G803" s="56" t="n">
        <v>259.64</v>
      </c>
      <c r="H803" s="56" t="n">
        <v>16.98</v>
      </c>
      <c r="I803" s="58" t="n">
        <v>44397</v>
      </c>
      <c r="J803" s="54" t="s">
        <v>128</v>
      </c>
      <c r="K803" s="60" t="s">
        <v>129</v>
      </c>
      <c r="L803" s="60"/>
      <c r="M803" s="61"/>
      <c r="N803" s="61"/>
      <c r="O803" s="80" t="s">
        <v>1321</v>
      </c>
      <c r="P803" s="80" t="s">
        <v>1322</v>
      </c>
      <c r="Q803" s="62" t="s">
        <v>132</v>
      </c>
      <c r="R803" s="63"/>
      <c r="S803" s="64" t="str">
        <f aca="false">IF(ISBLANK(A803),"",CONCATENATE($BC$5,"-",MID($BC$3,3,2),"-M_",A803))</f>
        <v>PTUR-21-M_52021000002611</v>
      </c>
      <c r="T803" s="65" t="str">
        <f aca="false">IF(ISBLANK(B803),"",VLOOKUP(B803,$BI$2:$BJ$5,2,FALSE()))</f>
        <v>E</v>
      </c>
      <c r="U803" s="66" t="str">
        <f aca="false">IF(ISBLANK(Q803),"ES",Q803)</f>
        <v>ES</v>
      </c>
      <c r="V803" s="64" t="n">
        <f aca="false">IF(ISBLANK(K803),"2",VLOOKUP(K803,$BG$2:$BH$3,2,FALSE()))</f>
        <v>2</v>
      </c>
      <c r="W803" s="66" t="str">
        <f aca="false">IF(ISBLANK(R803),"Sin observaciones",R803)</f>
        <v>Sin observaciones</v>
      </c>
      <c r="X803" s="64" t="n">
        <f aca="false">IF(ISERROR(VLOOKUP(J803,$BG$2:$BH$3,2,FALSE())),"",VLOOKUP(J803,$BG$2:$BH$3,2,FALSE()))</f>
        <v>1</v>
      </c>
      <c r="Z803" s="67"/>
    </row>
    <row r="804" customFormat="false" ht="17.4" hidden="false" customHeight="false" outlineLevel="0" collapsed="false">
      <c r="A804" s="54" t="s">
        <v>2166</v>
      </c>
      <c r="B804" s="54" t="s">
        <v>1093</v>
      </c>
      <c r="C804" s="54" t="s">
        <v>2167</v>
      </c>
      <c r="D804" s="79" t="n">
        <v>0.03</v>
      </c>
      <c r="E804" s="56" t="n">
        <v>224.02</v>
      </c>
      <c r="F804" s="57" t="n">
        <v>14.66</v>
      </c>
      <c r="G804" s="56" t="n">
        <v>224.02</v>
      </c>
      <c r="H804" s="56" t="n">
        <v>14.66</v>
      </c>
      <c r="I804" s="58" t="n">
        <v>44397</v>
      </c>
      <c r="J804" s="54" t="s">
        <v>128</v>
      </c>
      <c r="K804" s="60" t="s">
        <v>129</v>
      </c>
      <c r="L804" s="60"/>
      <c r="M804" s="61"/>
      <c r="N804" s="61"/>
      <c r="O804" s="80" t="s">
        <v>1321</v>
      </c>
      <c r="P804" s="80" t="s">
        <v>1322</v>
      </c>
      <c r="Q804" s="62" t="s">
        <v>132</v>
      </c>
      <c r="R804" s="63"/>
      <c r="S804" s="64" t="str">
        <f aca="false">IF(ISBLANK(A804),"",CONCATENATE($BC$5,"-",MID($BC$3,3,2),"-M_",A804))</f>
        <v>PTUR-21-M_52021000003405</v>
      </c>
      <c r="T804" s="65" t="str">
        <f aca="false">IF(ISBLANK(B804),"",VLOOKUP(B804,$BI$2:$BJ$5,2,FALSE()))</f>
        <v>E</v>
      </c>
      <c r="U804" s="66" t="str">
        <f aca="false">IF(ISBLANK(Q804),"ES",Q804)</f>
        <v>ES</v>
      </c>
      <c r="V804" s="64" t="n">
        <f aca="false">IF(ISBLANK(K804),"2",VLOOKUP(K804,$BG$2:$BH$3,2,FALSE()))</f>
        <v>2</v>
      </c>
      <c r="W804" s="66" t="str">
        <f aca="false">IF(ISBLANK(R804),"Sin observaciones",R804)</f>
        <v>Sin observaciones</v>
      </c>
      <c r="X804" s="64" t="n">
        <f aca="false">IF(ISERROR(VLOOKUP(J804,$BG$2:$BH$3,2,FALSE())),"",VLOOKUP(J804,$BG$2:$BH$3,2,FALSE()))</f>
        <v>1</v>
      </c>
      <c r="Z804" s="67"/>
    </row>
    <row r="805" customFormat="false" ht="26.4" hidden="false" customHeight="false" outlineLevel="0" collapsed="false">
      <c r="A805" s="54" t="s">
        <v>2168</v>
      </c>
      <c r="B805" s="54" t="s">
        <v>1093</v>
      </c>
      <c r="C805" s="54" t="s">
        <v>2169</v>
      </c>
      <c r="D805" s="79" t="n">
        <v>1</v>
      </c>
      <c r="E805" s="56" t="n">
        <v>642</v>
      </c>
      <c r="F805" s="57" t="n">
        <v>42</v>
      </c>
      <c r="G805" s="56" t="n">
        <v>642</v>
      </c>
      <c r="H805" s="56" t="n">
        <v>42</v>
      </c>
      <c r="I805" s="58" t="n">
        <v>44397</v>
      </c>
      <c r="J805" s="54" t="s">
        <v>128</v>
      </c>
      <c r="K805" s="60" t="s">
        <v>129</v>
      </c>
      <c r="L805" s="60"/>
      <c r="M805" s="61"/>
      <c r="N805" s="61"/>
      <c r="O805" s="80" t="s">
        <v>603</v>
      </c>
      <c r="P805" s="80" t="s">
        <v>604</v>
      </c>
      <c r="Q805" s="62" t="s">
        <v>132</v>
      </c>
      <c r="R805" s="63"/>
      <c r="S805" s="64" t="str">
        <f aca="false">IF(ISBLANK(A805),"",CONCATENATE($BC$5,"-",MID($BC$3,3,2),"-M_",A805))</f>
        <v>PTUR-21-M_52021000002519</v>
      </c>
      <c r="T805" s="65" t="str">
        <f aca="false">IF(ISBLANK(B805),"",VLOOKUP(B805,$BI$2:$BJ$5,2,FALSE()))</f>
        <v>E</v>
      </c>
      <c r="U805" s="66" t="str">
        <f aca="false">IF(ISBLANK(Q805),"ES",Q805)</f>
        <v>ES</v>
      </c>
      <c r="V805" s="64" t="n">
        <f aca="false">IF(ISBLANK(K805),"2",VLOOKUP(K805,$BG$2:$BH$3,2,FALSE()))</f>
        <v>2</v>
      </c>
      <c r="W805" s="66" t="str">
        <f aca="false">IF(ISBLANK(R805),"Sin observaciones",R805)</f>
        <v>Sin observaciones</v>
      </c>
      <c r="X805" s="64" t="n">
        <f aca="false">IF(ISERROR(VLOOKUP(J805,$BG$2:$BH$3,2,FALSE())),"",VLOOKUP(J805,$BG$2:$BH$3,2,FALSE()))</f>
        <v>1</v>
      </c>
      <c r="Z805" s="67"/>
    </row>
    <row r="806" customFormat="false" ht="26.4" hidden="false" customHeight="false" outlineLevel="0" collapsed="false">
      <c r="A806" s="54" t="s">
        <v>2170</v>
      </c>
      <c r="B806" s="54" t="s">
        <v>1093</v>
      </c>
      <c r="C806" s="54" t="s">
        <v>2171</v>
      </c>
      <c r="D806" s="79" t="n">
        <v>1</v>
      </c>
      <c r="E806" s="56" t="n">
        <v>401.25</v>
      </c>
      <c r="F806" s="57" t="n">
        <v>26.25</v>
      </c>
      <c r="G806" s="56" t="n">
        <v>401.25</v>
      </c>
      <c r="H806" s="56" t="n">
        <v>26.25</v>
      </c>
      <c r="I806" s="58" t="n">
        <v>44397</v>
      </c>
      <c r="J806" s="54" t="s">
        <v>128</v>
      </c>
      <c r="K806" s="60" t="s">
        <v>129</v>
      </c>
      <c r="L806" s="60"/>
      <c r="M806" s="61"/>
      <c r="N806" s="61"/>
      <c r="O806" s="80" t="s">
        <v>603</v>
      </c>
      <c r="P806" s="80" t="s">
        <v>604</v>
      </c>
      <c r="Q806" s="62" t="s">
        <v>132</v>
      </c>
      <c r="R806" s="63"/>
      <c r="S806" s="64" t="str">
        <f aca="false">IF(ISBLANK(A806),"",CONCATENATE($BC$5,"-",MID($BC$3,3,2),"-M_",A806))</f>
        <v>PTUR-21-M_52021000002524</v>
      </c>
      <c r="T806" s="65" t="str">
        <f aca="false">IF(ISBLANK(B806),"",VLOOKUP(B806,$BI$2:$BJ$5,2,FALSE()))</f>
        <v>E</v>
      </c>
      <c r="U806" s="66" t="str">
        <f aca="false">IF(ISBLANK(Q806),"ES",Q806)</f>
        <v>ES</v>
      </c>
      <c r="V806" s="64" t="n">
        <f aca="false">IF(ISBLANK(K806),"2",VLOOKUP(K806,$BG$2:$BH$3,2,FALSE()))</f>
        <v>2</v>
      </c>
      <c r="W806" s="66" t="str">
        <f aca="false">IF(ISBLANK(R806),"Sin observaciones",R806)</f>
        <v>Sin observaciones</v>
      </c>
      <c r="X806" s="64" t="n">
        <f aca="false">IF(ISERROR(VLOOKUP(J806,$BG$2:$BH$3,2,FALSE())),"",VLOOKUP(J806,$BG$2:$BH$3,2,FALSE()))</f>
        <v>1</v>
      </c>
      <c r="Z806" s="67"/>
    </row>
    <row r="807" customFormat="false" ht="26.4" hidden="false" customHeight="false" outlineLevel="0" collapsed="false">
      <c r="A807" s="54" t="s">
        <v>2172</v>
      </c>
      <c r="B807" s="54" t="s">
        <v>1093</v>
      </c>
      <c r="C807" s="54" t="s">
        <v>2173</v>
      </c>
      <c r="D807" s="79" t="n">
        <v>1</v>
      </c>
      <c r="E807" s="56" t="n">
        <v>642</v>
      </c>
      <c r="F807" s="57" t="n">
        <v>42</v>
      </c>
      <c r="G807" s="56" t="n">
        <v>642</v>
      </c>
      <c r="H807" s="56" t="n">
        <v>42</v>
      </c>
      <c r="I807" s="58" t="n">
        <v>44397</v>
      </c>
      <c r="J807" s="54" t="s">
        <v>128</v>
      </c>
      <c r="K807" s="60" t="s">
        <v>129</v>
      </c>
      <c r="L807" s="60"/>
      <c r="M807" s="61"/>
      <c r="N807" s="61"/>
      <c r="O807" s="80" t="s">
        <v>603</v>
      </c>
      <c r="P807" s="80" t="s">
        <v>604</v>
      </c>
      <c r="Q807" s="62" t="s">
        <v>132</v>
      </c>
      <c r="R807" s="63"/>
      <c r="S807" s="64" t="str">
        <f aca="false">IF(ISBLANK(A807),"",CONCATENATE($BC$5,"-",MID($BC$3,3,2),"-M_",A807))</f>
        <v>PTUR-21-M_52021000003039</v>
      </c>
      <c r="T807" s="65" t="str">
        <f aca="false">IF(ISBLANK(B807),"",VLOOKUP(B807,$BI$2:$BJ$5,2,FALSE()))</f>
        <v>E</v>
      </c>
      <c r="U807" s="66" t="str">
        <f aca="false">IF(ISBLANK(Q807),"ES",Q807)</f>
        <v>ES</v>
      </c>
      <c r="V807" s="64" t="n">
        <f aca="false">IF(ISBLANK(K807),"2",VLOOKUP(K807,$BG$2:$BH$3,2,FALSE()))</f>
        <v>2</v>
      </c>
      <c r="W807" s="66" t="str">
        <f aca="false">IF(ISBLANK(R807),"Sin observaciones",R807)</f>
        <v>Sin observaciones</v>
      </c>
      <c r="X807" s="64" t="n">
        <f aca="false">IF(ISERROR(VLOOKUP(J807,$BG$2:$BH$3,2,FALSE())),"",VLOOKUP(J807,$BG$2:$BH$3,2,FALSE()))</f>
        <v>1</v>
      </c>
      <c r="Z807" s="67"/>
    </row>
    <row r="808" customFormat="false" ht="26.4" hidden="false" customHeight="false" outlineLevel="0" collapsed="false">
      <c r="A808" s="54" t="s">
        <v>2174</v>
      </c>
      <c r="B808" s="54" t="s">
        <v>1093</v>
      </c>
      <c r="C808" s="54" t="s">
        <v>2175</v>
      </c>
      <c r="D808" s="79" t="n">
        <v>1</v>
      </c>
      <c r="E808" s="56" t="n">
        <v>401.25</v>
      </c>
      <c r="F808" s="57" t="n">
        <v>26.25</v>
      </c>
      <c r="G808" s="56" t="n">
        <v>401.25</v>
      </c>
      <c r="H808" s="56" t="n">
        <v>26.25</v>
      </c>
      <c r="I808" s="58" t="n">
        <v>44397</v>
      </c>
      <c r="J808" s="54" t="s">
        <v>128</v>
      </c>
      <c r="K808" s="60" t="s">
        <v>129</v>
      </c>
      <c r="L808" s="60"/>
      <c r="M808" s="61"/>
      <c r="N808" s="61"/>
      <c r="O808" s="80" t="s">
        <v>603</v>
      </c>
      <c r="P808" s="80" t="s">
        <v>604</v>
      </c>
      <c r="Q808" s="62" t="s">
        <v>132</v>
      </c>
      <c r="R808" s="63"/>
      <c r="S808" s="64" t="str">
        <f aca="false">IF(ISBLANK(A808),"",CONCATENATE($BC$5,"-",MID($BC$3,3,2),"-M_",A808))</f>
        <v>PTUR-21-M_52021000003040</v>
      </c>
      <c r="T808" s="65" t="str">
        <f aca="false">IF(ISBLANK(B808),"",VLOOKUP(B808,$BI$2:$BJ$5,2,FALSE()))</f>
        <v>E</v>
      </c>
      <c r="U808" s="66" t="str">
        <f aca="false">IF(ISBLANK(Q808),"ES",Q808)</f>
        <v>ES</v>
      </c>
      <c r="V808" s="64" t="n">
        <f aca="false">IF(ISBLANK(K808),"2",VLOOKUP(K808,$BG$2:$BH$3,2,FALSE()))</f>
        <v>2</v>
      </c>
      <c r="W808" s="66" t="str">
        <f aca="false">IF(ISBLANK(R808),"Sin observaciones",R808)</f>
        <v>Sin observaciones</v>
      </c>
      <c r="X808" s="64" t="n">
        <f aca="false">IF(ISERROR(VLOOKUP(J808,$BG$2:$BH$3,2,FALSE())),"",VLOOKUP(J808,$BG$2:$BH$3,2,FALSE()))</f>
        <v>1</v>
      </c>
      <c r="Z808" s="67"/>
    </row>
    <row r="809" customFormat="false" ht="26.4" hidden="false" customHeight="false" outlineLevel="0" collapsed="false">
      <c r="A809" s="54" t="s">
        <v>2176</v>
      </c>
      <c r="B809" s="54" t="s">
        <v>1093</v>
      </c>
      <c r="C809" s="54" t="s">
        <v>2177</v>
      </c>
      <c r="D809" s="79" t="n">
        <v>1</v>
      </c>
      <c r="E809" s="56" t="n">
        <v>401.25</v>
      </c>
      <c r="F809" s="57" t="n">
        <v>26.25</v>
      </c>
      <c r="G809" s="56" t="n">
        <v>401.25</v>
      </c>
      <c r="H809" s="56" t="n">
        <v>26.25</v>
      </c>
      <c r="I809" s="58" t="n">
        <v>44397</v>
      </c>
      <c r="J809" s="54" t="s">
        <v>128</v>
      </c>
      <c r="K809" s="60" t="s">
        <v>129</v>
      </c>
      <c r="L809" s="60"/>
      <c r="M809" s="61"/>
      <c r="N809" s="61"/>
      <c r="O809" s="80" t="s">
        <v>603</v>
      </c>
      <c r="P809" s="80" t="s">
        <v>604</v>
      </c>
      <c r="Q809" s="62" t="s">
        <v>132</v>
      </c>
      <c r="R809" s="63"/>
      <c r="S809" s="64" t="str">
        <f aca="false">IF(ISBLANK(A809),"",CONCATENATE($BC$5,"-",MID($BC$3,3,2),"-M_",A809))</f>
        <v>PTUR-21-M_52021000003289</v>
      </c>
      <c r="T809" s="65" t="str">
        <f aca="false">IF(ISBLANK(B809),"",VLOOKUP(B809,$BI$2:$BJ$5,2,FALSE()))</f>
        <v>E</v>
      </c>
      <c r="U809" s="66" t="str">
        <f aca="false">IF(ISBLANK(Q809),"ES",Q809)</f>
        <v>ES</v>
      </c>
      <c r="V809" s="64" t="n">
        <f aca="false">IF(ISBLANK(K809),"2",VLOOKUP(K809,$BG$2:$BH$3,2,FALSE()))</f>
        <v>2</v>
      </c>
      <c r="W809" s="66" t="str">
        <f aca="false">IF(ISBLANK(R809),"Sin observaciones",R809)</f>
        <v>Sin observaciones</v>
      </c>
      <c r="X809" s="64" t="n">
        <f aca="false">IF(ISERROR(VLOOKUP(J809,$BG$2:$BH$3,2,FALSE())),"",VLOOKUP(J809,$BG$2:$BH$3,2,FALSE()))</f>
        <v>1</v>
      </c>
      <c r="Z809" s="67"/>
    </row>
    <row r="810" customFormat="false" ht="26.4" hidden="false" customHeight="false" outlineLevel="0" collapsed="false">
      <c r="A810" s="54" t="s">
        <v>2178</v>
      </c>
      <c r="B810" s="54" t="s">
        <v>1093</v>
      </c>
      <c r="C810" s="54" t="s">
        <v>2179</v>
      </c>
      <c r="D810" s="79" t="n">
        <v>1</v>
      </c>
      <c r="E810" s="56" t="n">
        <v>642</v>
      </c>
      <c r="F810" s="57" t="n">
        <v>42</v>
      </c>
      <c r="G810" s="56" t="n">
        <v>642</v>
      </c>
      <c r="H810" s="56" t="n">
        <v>42</v>
      </c>
      <c r="I810" s="58" t="n">
        <v>44397</v>
      </c>
      <c r="J810" s="54" t="s">
        <v>128</v>
      </c>
      <c r="K810" s="60" t="s">
        <v>129</v>
      </c>
      <c r="L810" s="60"/>
      <c r="M810" s="61"/>
      <c r="N810" s="61"/>
      <c r="O810" s="80" t="s">
        <v>603</v>
      </c>
      <c r="P810" s="80" t="s">
        <v>604</v>
      </c>
      <c r="Q810" s="62" t="s">
        <v>132</v>
      </c>
      <c r="R810" s="63"/>
      <c r="S810" s="64" t="str">
        <f aca="false">IF(ISBLANK(A810),"",CONCATENATE($BC$5,"-",MID($BC$3,3,2),"-M_",A810))</f>
        <v>PTUR-21-M_52021000003290</v>
      </c>
      <c r="T810" s="65" t="str">
        <f aca="false">IF(ISBLANK(B810),"",VLOOKUP(B810,$BI$2:$BJ$5,2,FALSE()))</f>
        <v>E</v>
      </c>
      <c r="U810" s="66" t="str">
        <f aca="false">IF(ISBLANK(Q810),"ES",Q810)</f>
        <v>ES</v>
      </c>
      <c r="V810" s="64" t="n">
        <f aca="false">IF(ISBLANK(K810),"2",VLOOKUP(K810,$BG$2:$BH$3,2,FALSE()))</f>
        <v>2</v>
      </c>
      <c r="W810" s="66" t="str">
        <f aca="false">IF(ISBLANK(R810),"Sin observaciones",R810)</f>
        <v>Sin observaciones</v>
      </c>
      <c r="X810" s="64" t="n">
        <f aca="false">IF(ISERROR(VLOOKUP(J810,$BG$2:$BH$3,2,FALSE())),"",VLOOKUP(J810,$BG$2:$BH$3,2,FALSE()))</f>
        <v>1</v>
      </c>
      <c r="Z810" s="67"/>
    </row>
    <row r="811" customFormat="false" ht="26.4" hidden="false" customHeight="false" outlineLevel="0" collapsed="false">
      <c r="A811" s="54" t="s">
        <v>2180</v>
      </c>
      <c r="B811" s="54" t="s">
        <v>1093</v>
      </c>
      <c r="C811" s="54" t="s">
        <v>2181</v>
      </c>
      <c r="D811" s="79" t="n">
        <v>1</v>
      </c>
      <c r="E811" s="56" t="n">
        <v>6259.5</v>
      </c>
      <c r="F811" s="57" t="n">
        <v>409.5</v>
      </c>
      <c r="G811" s="56" t="n">
        <v>6259.5</v>
      </c>
      <c r="H811" s="56" t="n">
        <v>409.5</v>
      </c>
      <c r="I811" s="58" t="n">
        <v>44397</v>
      </c>
      <c r="J811" s="54" t="s">
        <v>128</v>
      </c>
      <c r="K811" s="60" t="s">
        <v>129</v>
      </c>
      <c r="L811" s="60"/>
      <c r="M811" s="61"/>
      <c r="N811" s="61"/>
      <c r="O811" s="80" t="s">
        <v>2182</v>
      </c>
      <c r="P811" s="80" t="s">
        <v>2183</v>
      </c>
      <c r="Q811" s="62" t="s">
        <v>132</v>
      </c>
      <c r="R811" s="63"/>
      <c r="S811" s="64" t="str">
        <f aca="false">IF(ISBLANK(A811),"",CONCATENATE($BC$5,"-",MID($BC$3,3,2),"-M_",A811))</f>
        <v>PTUR-21-M_52021000003130</v>
      </c>
      <c r="T811" s="65" t="str">
        <f aca="false">IF(ISBLANK(B811),"",VLOOKUP(B811,$BI$2:$BJ$5,2,FALSE()))</f>
        <v>E</v>
      </c>
      <c r="U811" s="66" t="str">
        <f aca="false">IF(ISBLANK(Q811),"ES",Q811)</f>
        <v>ES</v>
      </c>
      <c r="V811" s="64" t="n">
        <f aca="false">IF(ISBLANK(K811),"2",VLOOKUP(K811,$BG$2:$BH$3,2,FALSE()))</f>
        <v>2</v>
      </c>
      <c r="W811" s="66" t="str">
        <f aca="false">IF(ISBLANK(R811),"Sin observaciones",R811)</f>
        <v>Sin observaciones</v>
      </c>
      <c r="X811" s="64" t="n">
        <f aca="false">IF(ISERROR(VLOOKUP(J811,$BG$2:$BH$3,2,FALSE())),"",VLOOKUP(J811,$BG$2:$BH$3,2,FALSE()))</f>
        <v>1</v>
      </c>
      <c r="Z811" s="67"/>
    </row>
    <row r="812" customFormat="false" ht="26.4" hidden="false" customHeight="false" outlineLevel="0" collapsed="false">
      <c r="A812" s="54" t="s">
        <v>2184</v>
      </c>
      <c r="B812" s="54" t="s">
        <v>1093</v>
      </c>
      <c r="C812" s="54" t="s">
        <v>2185</v>
      </c>
      <c r="D812" s="79" t="n">
        <v>0.03</v>
      </c>
      <c r="E812" s="56" t="n">
        <v>823.9</v>
      </c>
      <c r="F812" s="57" t="n">
        <v>53.9</v>
      </c>
      <c r="G812" s="56" t="n">
        <v>823.9</v>
      </c>
      <c r="H812" s="56" t="n">
        <v>53.9</v>
      </c>
      <c r="I812" s="58" t="n">
        <v>44397</v>
      </c>
      <c r="J812" s="54" t="s">
        <v>128</v>
      </c>
      <c r="K812" s="60" t="s">
        <v>129</v>
      </c>
      <c r="L812" s="60"/>
      <c r="M812" s="61"/>
      <c r="N812" s="61"/>
      <c r="O812" s="80" t="s">
        <v>1332</v>
      </c>
      <c r="P812" s="80" t="s">
        <v>1333</v>
      </c>
      <c r="Q812" s="62" t="s">
        <v>132</v>
      </c>
      <c r="R812" s="63"/>
      <c r="S812" s="64" t="str">
        <f aca="false">IF(ISBLANK(A812),"",CONCATENATE($BC$5,"-",MID($BC$3,3,2),"-M_",A812))</f>
        <v>PTUR-21-M_52021000002469</v>
      </c>
      <c r="T812" s="65" t="str">
        <f aca="false">IF(ISBLANK(B812),"",VLOOKUP(B812,$BI$2:$BJ$5,2,FALSE()))</f>
        <v>E</v>
      </c>
      <c r="U812" s="66" t="str">
        <f aca="false">IF(ISBLANK(Q812),"ES",Q812)</f>
        <v>ES</v>
      </c>
      <c r="V812" s="64" t="n">
        <f aca="false">IF(ISBLANK(K812),"2",VLOOKUP(K812,$BG$2:$BH$3,2,FALSE()))</f>
        <v>2</v>
      </c>
      <c r="W812" s="66" t="str">
        <f aca="false">IF(ISBLANK(R812),"Sin observaciones",R812)</f>
        <v>Sin observaciones</v>
      </c>
      <c r="X812" s="64" t="n">
        <f aca="false">IF(ISERROR(VLOOKUP(J812,$BG$2:$BH$3,2,FALSE())),"",VLOOKUP(J812,$BG$2:$BH$3,2,FALSE()))</f>
        <v>1</v>
      </c>
      <c r="Z812" s="67"/>
    </row>
    <row r="813" customFormat="false" ht="26.4" hidden="false" customHeight="false" outlineLevel="0" collapsed="false">
      <c r="A813" s="54" t="s">
        <v>2186</v>
      </c>
      <c r="B813" s="54" t="s">
        <v>1093</v>
      </c>
      <c r="C813" s="54" t="s">
        <v>2187</v>
      </c>
      <c r="D813" s="79" t="n">
        <v>0.03</v>
      </c>
      <c r="E813" s="56" t="n">
        <v>941.6</v>
      </c>
      <c r="F813" s="57" t="n">
        <v>61.6</v>
      </c>
      <c r="G813" s="56" t="n">
        <v>941.6</v>
      </c>
      <c r="H813" s="56" t="n">
        <v>61.6</v>
      </c>
      <c r="I813" s="58" t="n">
        <v>44397</v>
      </c>
      <c r="J813" s="54" t="s">
        <v>128</v>
      </c>
      <c r="K813" s="60" t="s">
        <v>129</v>
      </c>
      <c r="L813" s="60"/>
      <c r="M813" s="61"/>
      <c r="N813" s="61"/>
      <c r="O813" s="80" t="s">
        <v>1332</v>
      </c>
      <c r="P813" s="80" t="s">
        <v>1333</v>
      </c>
      <c r="Q813" s="62" t="s">
        <v>132</v>
      </c>
      <c r="R813" s="63"/>
      <c r="S813" s="64" t="str">
        <f aca="false">IF(ISBLANK(A813),"",CONCATENATE($BC$5,"-",MID($BC$3,3,2),"-M_",A813))</f>
        <v>PTUR-21-M_52021000002643</v>
      </c>
      <c r="T813" s="65" t="str">
        <f aca="false">IF(ISBLANK(B813),"",VLOOKUP(B813,$BI$2:$BJ$5,2,FALSE()))</f>
        <v>E</v>
      </c>
      <c r="U813" s="66" t="str">
        <f aca="false">IF(ISBLANK(Q813),"ES",Q813)</f>
        <v>ES</v>
      </c>
      <c r="V813" s="64" t="n">
        <f aca="false">IF(ISBLANK(K813),"2",VLOOKUP(K813,$BG$2:$BH$3,2,FALSE()))</f>
        <v>2</v>
      </c>
      <c r="W813" s="66" t="str">
        <f aca="false">IF(ISBLANK(R813),"Sin observaciones",R813)</f>
        <v>Sin observaciones</v>
      </c>
      <c r="X813" s="64" t="n">
        <f aca="false">IF(ISERROR(VLOOKUP(J813,$BG$2:$BH$3,2,FALSE())),"",VLOOKUP(J813,$BG$2:$BH$3,2,FALSE()))</f>
        <v>1</v>
      </c>
      <c r="Z813" s="67"/>
    </row>
    <row r="814" customFormat="false" ht="26.4" hidden="false" customHeight="false" outlineLevel="0" collapsed="false">
      <c r="A814" s="54" t="s">
        <v>2188</v>
      </c>
      <c r="B814" s="54" t="s">
        <v>1093</v>
      </c>
      <c r="C814" s="54" t="s">
        <v>2189</v>
      </c>
      <c r="D814" s="79" t="n">
        <v>0.03</v>
      </c>
      <c r="E814" s="56" t="n">
        <v>481.5</v>
      </c>
      <c r="F814" s="57" t="n">
        <v>31.5</v>
      </c>
      <c r="G814" s="56" t="n">
        <v>481.5</v>
      </c>
      <c r="H814" s="56" t="n">
        <v>31.5</v>
      </c>
      <c r="I814" s="58" t="n">
        <v>44397</v>
      </c>
      <c r="J814" s="54" t="s">
        <v>128</v>
      </c>
      <c r="K814" s="60" t="s">
        <v>129</v>
      </c>
      <c r="L814" s="60"/>
      <c r="M814" s="61"/>
      <c r="N814" s="61"/>
      <c r="O814" s="80" t="s">
        <v>613</v>
      </c>
      <c r="P814" s="80" t="s">
        <v>614</v>
      </c>
      <c r="Q814" s="62" t="s">
        <v>132</v>
      </c>
      <c r="R814" s="63"/>
      <c r="S814" s="64" t="str">
        <f aca="false">IF(ISBLANK(A814),"",CONCATENATE($BC$5,"-",MID($BC$3,3,2),"-M_",A814))</f>
        <v>PTUR-21-M_52021000003247</v>
      </c>
      <c r="T814" s="65" t="str">
        <f aca="false">IF(ISBLANK(B814),"",VLOOKUP(B814,$BI$2:$BJ$5,2,FALSE()))</f>
        <v>E</v>
      </c>
      <c r="U814" s="66" t="str">
        <f aca="false">IF(ISBLANK(Q814),"ES",Q814)</f>
        <v>ES</v>
      </c>
      <c r="V814" s="64" t="n">
        <f aca="false">IF(ISBLANK(K814),"2",VLOOKUP(K814,$BG$2:$BH$3,2,FALSE()))</f>
        <v>2</v>
      </c>
      <c r="W814" s="66" t="str">
        <f aca="false">IF(ISBLANK(R814),"Sin observaciones",R814)</f>
        <v>Sin observaciones</v>
      </c>
      <c r="X814" s="64" t="n">
        <f aca="false">IF(ISERROR(VLOOKUP(J814,$BG$2:$BH$3,2,FALSE())),"",VLOOKUP(J814,$BG$2:$BH$3,2,FALSE()))</f>
        <v>1</v>
      </c>
      <c r="Z814" s="67"/>
    </row>
    <row r="815" customFormat="false" ht="39.6" hidden="false" customHeight="false" outlineLevel="0" collapsed="false">
      <c r="A815" s="54" t="s">
        <v>2190</v>
      </c>
      <c r="B815" s="54" t="s">
        <v>1093</v>
      </c>
      <c r="C815" s="54" t="s">
        <v>2191</v>
      </c>
      <c r="D815" s="79" t="n">
        <v>0.03</v>
      </c>
      <c r="E815" s="56" t="n">
        <v>152.9</v>
      </c>
      <c r="F815" s="57" t="n">
        <v>10</v>
      </c>
      <c r="G815" s="56" t="n">
        <v>152.9</v>
      </c>
      <c r="H815" s="56" t="n">
        <v>10</v>
      </c>
      <c r="I815" s="58" t="n">
        <v>44397</v>
      </c>
      <c r="J815" s="54" t="s">
        <v>128</v>
      </c>
      <c r="K815" s="60" t="s">
        <v>129</v>
      </c>
      <c r="L815" s="60"/>
      <c r="M815" s="61"/>
      <c r="N815" s="61"/>
      <c r="O815" s="80" t="s">
        <v>1338</v>
      </c>
      <c r="P815" s="80" t="s">
        <v>1339</v>
      </c>
      <c r="Q815" s="62" t="s">
        <v>132</v>
      </c>
      <c r="R815" s="63"/>
      <c r="S815" s="64" t="str">
        <f aca="false">IF(ISBLANK(A815),"",CONCATENATE($BC$5,"-",MID($BC$3,3,2),"-M_",A815))</f>
        <v>PTUR-21-M_52021000002459</v>
      </c>
      <c r="T815" s="65" t="str">
        <f aca="false">IF(ISBLANK(B815),"",VLOOKUP(B815,$BI$2:$BJ$5,2,FALSE()))</f>
        <v>E</v>
      </c>
      <c r="U815" s="66" t="str">
        <f aca="false">IF(ISBLANK(Q815),"ES",Q815)</f>
        <v>ES</v>
      </c>
      <c r="V815" s="64" t="n">
        <f aca="false">IF(ISBLANK(K815),"2",VLOOKUP(K815,$BG$2:$BH$3,2,FALSE()))</f>
        <v>2</v>
      </c>
      <c r="W815" s="66" t="str">
        <f aca="false">IF(ISBLANK(R815),"Sin observaciones",R815)</f>
        <v>Sin observaciones</v>
      </c>
      <c r="X815" s="64" t="n">
        <f aca="false">IF(ISERROR(VLOOKUP(J815,$BG$2:$BH$3,2,FALSE())),"",VLOOKUP(J815,$BG$2:$BH$3,2,FALSE()))</f>
        <v>1</v>
      </c>
      <c r="Z815" s="67"/>
    </row>
    <row r="816" customFormat="false" ht="79.2" hidden="false" customHeight="false" outlineLevel="0" collapsed="false">
      <c r="A816" s="54" t="s">
        <v>2192</v>
      </c>
      <c r="B816" s="54" t="s">
        <v>1093</v>
      </c>
      <c r="C816" s="54" t="s">
        <v>2193</v>
      </c>
      <c r="D816" s="79" t="n">
        <v>0.03</v>
      </c>
      <c r="E816" s="56" t="n">
        <v>138.2</v>
      </c>
      <c r="F816" s="57" t="n">
        <v>9.04</v>
      </c>
      <c r="G816" s="56" t="n">
        <v>138.2</v>
      </c>
      <c r="H816" s="56" t="n">
        <v>9.04</v>
      </c>
      <c r="I816" s="58" t="n">
        <v>44397</v>
      </c>
      <c r="J816" s="54" t="s">
        <v>128</v>
      </c>
      <c r="K816" s="60" t="s">
        <v>129</v>
      </c>
      <c r="L816" s="60"/>
      <c r="M816" s="61"/>
      <c r="N816" s="61"/>
      <c r="O816" s="80" t="s">
        <v>1338</v>
      </c>
      <c r="P816" s="80" t="s">
        <v>1339</v>
      </c>
      <c r="Q816" s="62" t="s">
        <v>132</v>
      </c>
      <c r="R816" s="63"/>
      <c r="S816" s="64" t="str">
        <f aca="false">IF(ISBLANK(A816),"",CONCATENATE($BC$5,"-",MID($BC$3,3,2),"-M_",A816))</f>
        <v>PTUR-21-M_52021000002806</v>
      </c>
      <c r="T816" s="65" t="str">
        <f aca="false">IF(ISBLANK(B816),"",VLOOKUP(B816,$BI$2:$BJ$5,2,FALSE()))</f>
        <v>E</v>
      </c>
      <c r="U816" s="66" t="str">
        <f aca="false">IF(ISBLANK(Q816),"ES",Q816)</f>
        <v>ES</v>
      </c>
      <c r="V816" s="64" t="n">
        <f aca="false">IF(ISBLANK(K816),"2",VLOOKUP(K816,$BG$2:$BH$3,2,FALSE()))</f>
        <v>2</v>
      </c>
      <c r="W816" s="66" t="str">
        <f aca="false">IF(ISBLANK(R816),"Sin observaciones",R816)</f>
        <v>Sin observaciones</v>
      </c>
      <c r="X816" s="64" t="n">
        <f aca="false">IF(ISERROR(VLOOKUP(J816,$BG$2:$BH$3,2,FALSE())),"",VLOOKUP(J816,$BG$2:$BH$3,2,FALSE()))</f>
        <v>1</v>
      </c>
      <c r="Z816" s="67"/>
    </row>
    <row r="817" customFormat="false" ht="52.8" hidden="false" customHeight="false" outlineLevel="0" collapsed="false">
      <c r="A817" s="54" t="s">
        <v>2194</v>
      </c>
      <c r="B817" s="54" t="s">
        <v>1093</v>
      </c>
      <c r="C817" s="54" t="s">
        <v>2195</v>
      </c>
      <c r="D817" s="79" t="n">
        <v>1</v>
      </c>
      <c r="E817" s="56" t="n">
        <v>2675</v>
      </c>
      <c r="F817" s="57" t="n">
        <v>175</v>
      </c>
      <c r="G817" s="56" t="n">
        <v>2675</v>
      </c>
      <c r="H817" s="56" t="n">
        <v>175</v>
      </c>
      <c r="I817" s="58" t="n">
        <v>44397</v>
      </c>
      <c r="J817" s="54" t="s">
        <v>128</v>
      </c>
      <c r="K817" s="60" t="s">
        <v>129</v>
      </c>
      <c r="L817" s="60"/>
      <c r="M817" s="61"/>
      <c r="N817" s="61"/>
      <c r="O817" s="80" t="s">
        <v>617</v>
      </c>
      <c r="P817" s="80" t="s">
        <v>618</v>
      </c>
      <c r="Q817" s="62" t="s">
        <v>132</v>
      </c>
      <c r="R817" s="63"/>
      <c r="S817" s="64" t="str">
        <f aca="false">IF(ISBLANK(A817),"",CONCATENATE($BC$5,"-",MID($BC$3,3,2),"-M_",A817))</f>
        <v>PTUR-21-M_52021000002494</v>
      </c>
      <c r="T817" s="65" t="str">
        <f aca="false">IF(ISBLANK(B817),"",VLOOKUP(B817,$BI$2:$BJ$5,2,FALSE()))</f>
        <v>E</v>
      </c>
      <c r="U817" s="66" t="str">
        <f aca="false">IF(ISBLANK(Q817),"ES",Q817)</f>
        <v>ES</v>
      </c>
      <c r="V817" s="64" t="n">
        <f aca="false">IF(ISBLANK(K817),"2",VLOOKUP(K817,$BG$2:$BH$3,2,FALSE()))</f>
        <v>2</v>
      </c>
      <c r="W817" s="66" t="str">
        <f aca="false">IF(ISBLANK(R817),"Sin observaciones",R817)</f>
        <v>Sin observaciones</v>
      </c>
      <c r="X817" s="64" t="n">
        <f aca="false">IF(ISERROR(VLOOKUP(J817,$BG$2:$BH$3,2,FALSE())),"",VLOOKUP(J817,$BG$2:$BH$3,2,FALSE()))</f>
        <v>1</v>
      </c>
      <c r="Z817" s="67"/>
    </row>
    <row r="818" customFormat="false" ht="52.8" hidden="false" customHeight="false" outlineLevel="0" collapsed="false">
      <c r="A818" s="54" t="s">
        <v>2196</v>
      </c>
      <c r="B818" s="54" t="s">
        <v>1093</v>
      </c>
      <c r="C818" s="54" t="s">
        <v>2197</v>
      </c>
      <c r="D818" s="79" t="n">
        <v>1</v>
      </c>
      <c r="E818" s="56" t="n">
        <v>2675</v>
      </c>
      <c r="F818" s="57" t="n">
        <v>175</v>
      </c>
      <c r="G818" s="56" t="n">
        <v>2675</v>
      </c>
      <c r="H818" s="56" t="n">
        <v>175</v>
      </c>
      <c r="I818" s="58" t="n">
        <v>44397</v>
      </c>
      <c r="J818" s="54" t="s">
        <v>128</v>
      </c>
      <c r="K818" s="60" t="s">
        <v>129</v>
      </c>
      <c r="L818" s="60"/>
      <c r="M818" s="61"/>
      <c r="N818" s="61"/>
      <c r="O818" s="80" t="s">
        <v>617</v>
      </c>
      <c r="P818" s="80" t="s">
        <v>618</v>
      </c>
      <c r="Q818" s="62" t="s">
        <v>132</v>
      </c>
      <c r="R818" s="63"/>
      <c r="S818" s="64" t="str">
        <f aca="false">IF(ISBLANK(A818),"",CONCATENATE($BC$5,"-",MID($BC$3,3,2),"-M_",A818))</f>
        <v>PTUR-21-M_52021000002495</v>
      </c>
      <c r="T818" s="65" t="str">
        <f aca="false">IF(ISBLANK(B818),"",VLOOKUP(B818,$BI$2:$BJ$5,2,FALSE()))</f>
        <v>E</v>
      </c>
      <c r="U818" s="66" t="str">
        <f aca="false">IF(ISBLANK(Q818),"ES",Q818)</f>
        <v>ES</v>
      </c>
      <c r="V818" s="64" t="n">
        <f aca="false">IF(ISBLANK(K818),"2",VLOOKUP(K818,$BG$2:$BH$3,2,FALSE()))</f>
        <v>2</v>
      </c>
      <c r="W818" s="66" t="str">
        <f aca="false">IF(ISBLANK(R818),"Sin observaciones",R818)</f>
        <v>Sin observaciones</v>
      </c>
      <c r="X818" s="64" t="n">
        <f aca="false">IF(ISERROR(VLOOKUP(J818,$BG$2:$BH$3,2,FALSE())),"",VLOOKUP(J818,$BG$2:$BH$3,2,FALSE()))</f>
        <v>1</v>
      </c>
      <c r="Z818" s="67"/>
    </row>
    <row r="819" customFormat="false" ht="52.8" hidden="false" customHeight="false" outlineLevel="0" collapsed="false">
      <c r="A819" s="54" t="s">
        <v>2198</v>
      </c>
      <c r="B819" s="54" t="s">
        <v>1093</v>
      </c>
      <c r="C819" s="54" t="s">
        <v>2195</v>
      </c>
      <c r="D819" s="79" t="n">
        <v>1</v>
      </c>
      <c r="E819" s="56" t="n">
        <v>2675</v>
      </c>
      <c r="F819" s="57" t="n">
        <v>175</v>
      </c>
      <c r="G819" s="56" t="n">
        <v>2675</v>
      </c>
      <c r="H819" s="56" t="n">
        <v>175</v>
      </c>
      <c r="I819" s="58" t="n">
        <v>44397</v>
      </c>
      <c r="J819" s="54" t="s">
        <v>128</v>
      </c>
      <c r="K819" s="60" t="s">
        <v>129</v>
      </c>
      <c r="L819" s="60"/>
      <c r="M819" s="61"/>
      <c r="N819" s="61"/>
      <c r="O819" s="80" t="s">
        <v>617</v>
      </c>
      <c r="P819" s="80" t="s">
        <v>618</v>
      </c>
      <c r="Q819" s="62" t="s">
        <v>132</v>
      </c>
      <c r="R819" s="63"/>
      <c r="S819" s="64" t="str">
        <f aca="false">IF(ISBLANK(A819),"",CONCATENATE($BC$5,"-",MID($BC$3,3,2),"-M_",A819))</f>
        <v>PTUR-21-M_52021000002496</v>
      </c>
      <c r="T819" s="65" t="str">
        <f aca="false">IF(ISBLANK(B819),"",VLOOKUP(B819,$BI$2:$BJ$5,2,FALSE()))</f>
        <v>E</v>
      </c>
      <c r="U819" s="66" t="str">
        <f aca="false">IF(ISBLANK(Q819),"ES",Q819)</f>
        <v>ES</v>
      </c>
      <c r="V819" s="64" t="n">
        <f aca="false">IF(ISBLANK(K819),"2",VLOOKUP(K819,$BG$2:$BH$3,2,FALSE()))</f>
        <v>2</v>
      </c>
      <c r="W819" s="66" t="str">
        <f aca="false">IF(ISBLANK(R819),"Sin observaciones",R819)</f>
        <v>Sin observaciones</v>
      </c>
      <c r="X819" s="64" t="n">
        <f aca="false">IF(ISERROR(VLOOKUP(J819,$BG$2:$BH$3,2,FALSE())),"",VLOOKUP(J819,$BG$2:$BH$3,2,FALSE()))</f>
        <v>1</v>
      </c>
      <c r="Z819" s="67"/>
    </row>
    <row r="820" customFormat="false" ht="52.8" hidden="false" customHeight="false" outlineLevel="0" collapsed="false">
      <c r="A820" s="54" t="s">
        <v>2199</v>
      </c>
      <c r="B820" s="54" t="s">
        <v>1093</v>
      </c>
      <c r="C820" s="54" t="s">
        <v>2195</v>
      </c>
      <c r="D820" s="79" t="n">
        <v>1</v>
      </c>
      <c r="E820" s="56" t="n">
        <v>2675</v>
      </c>
      <c r="F820" s="57" t="n">
        <v>175</v>
      </c>
      <c r="G820" s="56" t="n">
        <v>2675</v>
      </c>
      <c r="H820" s="56" t="n">
        <v>175</v>
      </c>
      <c r="I820" s="58" t="n">
        <v>44397</v>
      </c>
      <c r="J820" s="54" t="s">
        <v>128</v>
      </c>
      <c r="K820" s="60" t="s">
        <v>129</v>
      </c>
      <c r="L820" s="60"/>
      <c r="M820" s="61"/>
      <c r="N820" s="61"/>
      <c r="O820" s="80" t="s">
        <v>617</v>
      </c>
      <c r="P820" s="80" t="s">
        <v>618</v>
      </c>
      <c r="Q820" s="62" t="s">
        <v>132</v>
      </c>
      <c r="R820" s="63"/>
      <c r="S820" s="64" t="str">
        <f aca="false">IF(ISBLANK(A820),"",CONCATENATE($BC$5,"-",MID($BC$3,3,2),"-M_",A820))</f>
        <v>PTUR-21-M_52021000002886</v>
      </c>
      <c r="T820" s="65" t="str">
        <f aca="false">IF(ISBLANK(B820),"",VLOOKUP(B820,$BI$2:$BJ$5,2,FALSE()))</f>
        <v>E</v>
      </c>
      <c r="U820" s="66" t="str">
        <f aca="false">IF(ISBLANK(Q820),"ES",Q820)</f>
        <v>ES</v>
      </c>
      <c r="V820" s="64" t="n">
        <f aca="false">IF(ISBLANK(K820),"2",VLOOKUP(K820,$BG$2:$BH$3,2,FALSE()))</f>
        <v>2</v>
      </c>
      <c r="W820" s="66" t="str">
        <f aca="false">IF(ISBLANK(R820),"Sin observaciones",R820)</f>
        <v>Sin observaciones</v>
      </c>
      <c r="X820" s="64" t="n">
        <f aca="false">IF(ISERROR(VLOOKUP(J820,$BG$2:$BH$3,2,FALSE())),"",VLOOKUP(J820,$BG$2:$BH$3,2,FALSE()))</f>
        <v>1</v>
      </c>
      <c r="Z820" s="67"/>
    </row>
    <row r="821" customFormat="false" ht="211.2" hidden="false" customHeight="false" outlineLevel="0" collapsed="false">
      <c r="A821" s="54" t="s">
        <v>2200</v>
      </c>
      <c r="B821" s="54" t="s">
        <v>1093</v>
      </c>
      <c r="C821" s="54" t="s">
        <v>2201</v>
      </c>
      <c r="D821" s="79" t="n">
        <v>1</v>
      </c>
      <c r="E821" s="56" t="n">
        <v>94.16</v>
      </c>
      <c r="F821" s="57" t="n">
        <v>6.16</v>
      </c>
      <c r="G821" s="56" t="n">
        <v>94.16</v>
      </c>
      <c r="H821" s="56" t="n">
        <v>6.16</v>
      </c>
      <c r="I821" s="58" t="n">
        <v>44397</v>
      </c>
      <c r="J821" s="54" t="s">
        <v>128</v>
      </c>
      <c r="K821" s="60" t="s">
        <v>129</v>
      </c>
      <c r="L821" s="60"/>
      <c r="M821" s="61"/>
      <c r="N821" s="61"/>
      <c r="O821" s="80" t="s">
        <v>1343</v>
      </c>
      <c r="P821" s="80" t="s">
        <v>1344</v>
      </c>
      <c r="Q821" s="62" t="s">
        <v>132</v>
      </c>
      <c r="R821" s="63"/>
      <c r="S821" s="64" t="str">
        <f aca="false">IF(ISBLANK(A821),"",CONCATENATE($BC$5,"-",MID($BC$3,3,2),"-M_",A821))</f>
        <v>PTUR-21-M_52021000003568</v>
      </c>
      <c r="T821" s="65" t="str">
        <f aca="false">IF(ISBLANK(B821),"",VLOOKUP(B821,$BI$2:$BJ$5,2,FALSE()))</f>
        <v>E</v>
      </c>
      <c r="U821" s="66" t="str">
        <f aca="false">IF(ISBLANK(Q821),"ES",Q821)</f>
        <v>ES</v>
      </c>
      <c r="V821" s="64" t="n">
        <f aca="false">IF(ISBLANK(K821),"2",VLOOKUP(K821,$BG$2:$BH$3,2,FALSE()))</f>
        <v>2</v>
      </c>
      <c r="W821" s="66" t="str">
        <f aca="false">IF(ISBLANK(R821),"Sin observaciones",R821)</f>
        <v>Sin observaciones</v>
      </c>
      <c r="X821" s="64" t="n">
        <f aca="false">IF(ISERROR(VLOOKUP(J821,$BG$2:$BH$3,2,FALSE())),"",VLOOKUP(J821,$BG$2:$BH$3,2,FALSE()))</f>
        <v>1</v>
      </c>
      <c r="Z821" s="67"/>
    </row>
    <row r="822" customFormat="false" ht="198" hidden="false" customHeight="false" outlineLevel="0" collapsed="false">
      <c r="A822" s="54" t="s">
        <v>2202</v>
      </c>
      <c r="B822" s="54" t="s">
        <v>1093</v>
      </c>
      <c r="C822" s="54" t="s">
        <v>2203</v>
      </c>
      <c r="D822" s="79" t="n">
        <v>1</v>
      </c>
      <c r="E822" s="56" t="n">
        <v>135.89</v>
      </c>
      <c r="F822" s="57" t="n">
        <v>8.89</v>
      </c>
      <c r="G822" s="56" t="n">
        <v>135.89</v>
      </c>
      <c r="H822" s="56" t="n">
        <v>8.89</v>
      </c>
      <c r="I822" s="58" t="n">
        <v>44397</v>
      </c>
      <c r="J822" s="54" t="s">
        <v>128</v>
      </c>
      <c r="K822" s="60" t="s">
        <v>129</v>
      </c>
      <c r="L822" s="60"/>
      <c r="M822" s="61"/>
      <c r="N822" s="61"/>
      <c r="O822" s="80" t="s">
        <v>1343</v>
      </c>
      <c r="P822" s="80" t="s">
        <v>1344</v>
      </c>
      <c r="Q822" s="62" t="s">
        <v>132</v>
      </c>
      <c r="R822" s="63"/>
      <c r="S822" s="64" t="str">
        <f aca="false">IF(ISBLANK(A822),"",CONCATENATE($BC$5,"-",MID($BC$3,3,2),"-M_",A822))</f>
        <v>PTUR-21-M_52021000003569</v>
      </c>
      <c r="T822" s="65" t="str">
        <f aca="false">IF(ISBLANK(B822),"",VLOOKUP(B822,$BI$2:$BJ$5,2,FALSE()))</f>
        <v>E</v>
      </c>
      <c r="U822" s="66" t="str">
        <f aca="false">IF(ISBLANK(Q822),"ES",Q822)</f>
        <v>ES</v>
      </c>
      <c r="V822" s="64" t="n">
        <f aca="false">IF(ISBLANK(K822),"2",VLOOKUP(K822,$BG$2:$BH$3,2,FALSE()))</f>
        <v>2</v>
      </c>
      <c r="W822" s="66" t="str">
        <f aca="false">IF(ISBLANK(R822),"Sin observaciones",R822)</f>
        <v>Sin observaciones</v>
      </c>
      <c r="X822" s="64" t="n">
        <f aca="false">IF(ISERROR(VLOOKUP(J822,$BG$2:$BH$3,2,FALSE())),"",VLOOKUP(J822,$BG$2:$BH$3,2,FALSE()))</f>
        <v>1</v>
      </c>
      <c r="Z822" s="67"/>
    </row>
    <row r="823" customFormat="false" ht="198" hidden="false" customHeight="false" outlineLevel="0" collapsed="false">
      <c r="A823" s="54" t="s">
        <v>2204</v>
      </c>
      <c r="B823" s="54" t="s">
        <v>1093</v>
      </c>
      <c r="C823" s="54" t="s">
        <v>2205</v>
      </c>
      <c r="D823" s="79" t="n">
        <v>1</v>
      </c>
      <c r="E823" s="56" t="n">
        <v>135.89</v>
      </c>
      <c r="F823" s="57" t="n">
        <v>8.89</v>
      </c>
      <c r="G823" s="56" t="n">
        <v>135.89</v>
      </c>
      <c r="H823" s="56" t="n">
        <v>8.89</v>
      </c>
      <c r="I823" s="58" t="n">
        <v>44397</v>
      </c>
      <c r="J823" s="54" t="s">
        <v>128</v>
      </c>
      <c r="K823" s="60" t="s">
        <v>129</v>
      </c>
      <c r="L823" s="60"/>
      <c r="M823" s="61"/>
      <c r="N823" s="61"/>
      <c r="O823" s="80" t="s">
        <v>1343</v>
      </c>
      <c r="P823" s="80" t="s">
        <v>1344</v>
      </c>
      <c r="Q823" s="62" t="s">
        <v>132</v>
      </c>
      <c r="R823" s="63"/>
      <c r="S823" s="64" t="str">
        <f aca="false">IF(ISBLANK(A823),"",CONCATENATE($BC$5,"-",MID($BC$3,3,2),"-M_",A823))</f>
        <v>PTUR-21-M_52021000003570</v>
      </c>
      <c r="T823" s="65" t="str">
        <f aca="false">IF(ISBLANK(B823),"",VLOOKUP(B823,$BI$2:$BJ$5,2,FALSE()))</f>
        <v>E</v>
      </c>
      <c r="U823" s="66" t="str">
        <f aca="false">IF(ISBLANK(Q823),"ES",Q823)</f>
        <v>ES</v>
      </c>
      <c r="V823" s="64" t="n">
        <f aca="false">IF(ISBLANK(K823),"2",VLOOKUP(K823,$BG$2:$BH$3,2,FALSE()))</f>
        <v>2</v>
      </c>
      <c r="W823" s="66" t="str">
        <f aca="false">IF(ISBLANK(R823),"Sin observaciones",R823)</f>
        <v>Sin observaciones</v>
      </c>
      <c r="X823" s="64" t="n">
        <f aca="false">IF(ISERROR(VLOOKUP(J823,$BG$2:$BH$3,2,FALSE())),"",VLOOKUP(J823,$BG$2:$BH$3,2,FALSE()))</f>
        <v>1</v>
      </c>
      <c r="Z823" s="67"/>
    </row>
    <row r="824" customFormat="false" ht="211.2" hidden="false" customHeight="false" outlineLevel="0" collapsed="false">
      <c r="A824" s="54" t="s">
        <v>2206</v>
      </c>
      <c r="B824" s="54" t="s">
        <v>1093</v>
      </c>
      <c r="C824" s="54" t="s">
        <v>2207</v>
      </c>
      <c r="D824" s="79" t="n">
        <v>1</v>
      </c>
      <c r="E824" s="56" t="n">
        <v>94.16</v>
      </c>
      <c r="F824" s="57" t="n">
        <v>6.16</v>
      </c>
      <c r="G824" s="56" t="n">
        <v>94.16</v>
      </c>
      <c r="H824" s="56" t="n">
        <v>6.16</v>
      </c>
      <c r="I824" s="58" t="n">
        <v>44397</v>
      </c>
      <c r="J824" s="54" t="s">
        <v>128</v>
      </c>
      <c r="K824" s="60" t="s">
        <v>129</v>
      </c>
      <c r="L824" s="60"/>
      <c r="M824" s="61"/>
      <c r="N824" s="61"/>
      <c r="O824" s="80" t="s">
        <v>1343</v>
      </c>
      <c r="P824" s="80" t="s">
        <v>1344</v>
      </c>
      <c r="Q824" s="62" t="s">
        <v>132</v>
      </c>
      <c r="R824" s="63"/>
      <c r="S824" s="64" t="str">
        <f aca="false">IF(ISBLANK(A824),"",CONCATENATE($BC$5,"-",MID($BC$3,3,2),"-M_",A824))</f>
        <v>PTUR-21-M_52021000003571</v>
      </c>
      <c r="T824" s="65" t="str">
        <f aca="false">IF(ISBLANK(B824),"",VLOOKUP(B824,$BI$2:$BJ$5,2,FALSE()))</f>
        <v>E</v>
      </c>
      <c r="U824" s="66" t="str">
        <f aca="false">IF(ISBLANK(Q824),"ES",Q824)</f>
        <v>ES</v>
      </c>
      <c r="V824" s="64" t="n">
        <f aca="false">IF(ISBLANK(K824),"2",VLOOKUP(K824,$BG$2:$BH$3,2,FALSE()))</f>
        <v>2</v>
      </c>
      <c r="W824" s="66" t="str">
        <f aca="false">IF(ISBLANK(R824),"Sin observaciones",R824)</f>
        <v>Sin observaciones</v>
      </c>
      <c r="X824" s="64" t="n">
        <f aca="false">IF(ISERROR(VLOOKUP(J824,$BG$2:$BH$3,2,FALSE())),"",VLOOKUP(J824,$BG$2:$BH$3,2,FALSE()))</f>
        <v>1</v>
      </c>
      <c r="Z824" s="67"/>
    </row>
    <row r="825" customFormat="false" ht="198" hidden="false" customHeight="false" outlineLevel="0" collapsed="false">
      <c r="A825" s="54" t="s">
        <v>2208</v>
      </c>
      <c r="B825" s="54" t="s">
        <v>1093</v>
      </c>
      <c r="C825" s="54" t="s">
        <v>2209</v>
      </c>
      <c r="D825" s="79" t="n">
        <v>1</v>
      </c>
      <c r="E825" s="56" t="n">
        <v>135.89</v>
      </c>
      <c r="F825" s="57" t="n">
        <v>8.89</v>
      </c>
      <c r="G825" s="56" t="n">
        <v>135.89</v>
      </c>
      <c r="H825" s="56" t="n">
        <v>8.89</v>
      </c>
      <c r="I825" s="58" t="n">
        <v>44397</v>
      </c>
      <c r="J825" s="54" t="s">
        <v>128</v>
      </c>
      <c r="K825" s="60" t="s">
        <v>129</v>
      </c>
      <c r="L825" s="60"/>
      <c r="M825" s="61"/>
      <c r="N825" s="61"/>
      <c r="O825" s="80" t="s">
        <v>1343</v>
      </c>
      <c r="P825" s="80" t="s">
        <v>1344</v>
      </c>
      <c r="Q825" s="62" t="s">
        <v>132</v>
      </c>
      <c r="R825" s="63"/>
      <c r="S825" s="64" t="str">
        <f aca="false">IF(ISBLANK(A825),"",CONCATENATE($BC$5,"-",MID($BC$3,3,2),"-M_",A825))</f>
        <v>PTUR-21-M_52021000003572</v>
      </c>
      <c r="T825" s="65" t="str">
        <f aca="false">IF(ISBLANK(B825),"",VLOOKUP(B825,$BI$2:$BJ$5,2,FALSE()))</f>
        <v>E</v>
      </c>
      <c r="U825" s="66" t="str">
        <f aca="false">IF(ISBLANK(Q825),"ES",Q825)</f>
        <v>ES</v>
      </c>
      <c r="V825" s="64" t="n">
        <f aca="false">IF(ISBLANK(K825),"2",VLOOKUP(K825,$BG$2:$BH$3,2,FALSE()))</f>
        <v>2</v>
      </c>
      <c r="W825" s="66" t="str">
        <f aca="false">IF(ISBLANK(R825),"Sin observaciones",R825)</f>
        <v>Sin observaciones</v>
      </c>
      <c r="X825" s="64" t="n">
        <f aca="false">IF(ISERROR(VLOOKUP(J825,$BG$2:$BH$3,2,FALSE())),"",VLOOKUP(J825,$BG$2:$BH$3,2,FALSE()))</f>
        <v>1</v>
      </c>
      <c r="Z825" s="67"/>
    </row>
    <row r="826" customFormat="false" ht="211.2" hidden="false" customHeight="false" outlineLevel="0" collapsed="false">
      <c r="A826" s="54" t="s">
        <v>2210</v>
      </c>
      <c r="B826" s="54" t="s">
        <v>1093</v>
      </c>
      <c r="C826" s="54" t="s">
        <v>2211</v>
      </c>
      <c r="D826" s="79" t="n">
        <v>1</v>
      </c>
      <c r="E826" s="56" t="n">
        <v>94.16</v>
      </c>
      <c r="F826" s="57" t="n">
        <v>6.16</v>
      </c>
      <c r="G826" s="56" t="n">
        <v>94.16</v>
      </c>
      <c r="H826" s="56" t="n">
        <v>6.16</v>
      </c>
      <c r="I826" s="58" t="n">
        <v>44397</v>
      </c>
      <c r="J826" s="54" t="s">
        <v>128</v>
      </c>
      <c r="K826" s="60" t="s">
        <v>129</v>
      </c>
      <c r="L826" s="60"/>
      <c r="M826" s="61"/>
      <c r="N826" s="61"/>
      <c r="O826" s="80" t="s">
        <v>1343</v>
      </c>
      <c r="P826" s="80" t="s">
        <v>1344</v>
      </c>
      <c r="Q826" s="62" t="s">
        <v>132</v>
      </c>
      <c r="R826" s="63"/>
      <c r="S826" s="64" t="str">
        <f aca="false">IF(ISBLANK(A826),"",CONCATENATE($BC$5,"-",MID($BC$3,3,2),"-M_",A826))</f>
        <v>PTUR-21-M_52021000003573</v>
      </c>
      <c r="T826" s="65" t="str">
        <f aca="false">IF(ISBLANK(B826),"",VLOOKUP(B826,$BI$2:$BJ$5,2,FALSE()))</f>
        <v>E</v>
      </c>
      <c r="U826" s="66" t="str">
        <f aca="false">IF(ISBLANK(Q826),"ES",Q826)</f>
        <v>ES</v>
      </c>
      <c r="V826" s="64" t="n">
        <f aca="false">IF(ISBLANK(K826),"2",VLOOKUP(K826,$BG$2:$BH$3,2,FALSE()))</f>
        <v>2</v>
      </c>
      <c r="W826" s="66" t="str">
        <f aca="false">IF(ISBLANK(R826),"Sin observaciones",R826)</f>
        <v>Sin observaciones</v>
      </c>
      <c r="X826" s="64" t="n">
        <f aca="false">IF(ISERROR(VLOOKUP(J826,$BG$2:$BH$3,2,FALSE())),"",VLOOKUP(J826,$BG$2:$BH$3,2,FALSE()))</f>
        <v>1</v>
      </c>
      <c r="Z826" s="67"/>
    </row>
    <row r="827" customFormat="false" ht="118.8" hidden="false" customHeight="false" outlineLevel="0" collapsed="false">
      <c r="A827" s="54" t="s">
        <v>2212</v>
      </c>
      <c r="B827" s="54" t="s">
        <v>1093</v>
      </c>
      <c r="C827" s="54" t="s">
        <v>2213</v>
      </c>
      <c r="D827" s="79" t="n">
        <v>1</v>
      </c>
      <c r="E827" s="56" t="n">
        <v>195.7</v>
      </c>
      <c r="F827" s="57" t="n">
        <v>12.8</v>
      </c>
      <c r="G827" s="56" t="n">
        <v>195.7</v>
      </c>
      <c r="H827" s="56" t="n">
        <v>12.8</v>
      </c>
      <c r="I827" s="58" t="n">
        <v>44397</v>
      </c>
      <c r="J827" s="54" t="s">
        <v>128</v>
      </c>
      <c r="K827" s="60" t="s">
        <v>129</v>
      </c>
      <c r="L827" s="60"/>
      <c r="M827" s="61"/>
      <c r="N827" s="61"/>
      <c r="O827" s="80" t="s">
        <v>1343</v>
      </c>
      <c r="P827" s="80" t="s">
        <v>1344</v>
      </c>
      <c r="Q827" s="62" t="s">
        <v>132</v>
      </c>
      <c r="R827" s="63"/>
      <c r="S827" s="64" t="str">
        <f aca="false">IF(ISBLANK(A827),"",CONCATENATE($BC$5,"-",MID($BC$3,3,2),"-M_",A827))</f>
        <v>PTUR-21-M_52021000003574</v>
      </c>
      <c r="T827" s="65" t="str">
        <f aca="false">IF(ISBLANK(B827),"",VLOOKUP(B827,$BI$2:$BJ$5,2,FALSE()))</f>
        <v>E</v>
      </c>
      <c r="U827" s="66" t="str">
        <f aca="false">IF(ISBLANK(Q827),"ES",Q827)</f>
        <v>ES</v>
      </c>
      <c r="V827" s="64" t="n">
        <f aca="false">IF(ISBLANK(K827),"2",VLOOKUP(K827,$BG$2:$BH$3,2,FALSE()))</f>
        <v>2</v>
      </c>
      <c r="W827" s="66" t="str">
        <f aca="false">IF(ISBLANK(R827),"Sin observaciones",R827)</f>
        <v>Sin observaciones</v>
      </c>
      <c r="X827" s="64" t="n">
        <f aca="false">IF(ISERROR(VLOOKUP(J827,$BG$2:$BH$3,2,FALSE())),"",VLOOKUP(J827,$BG$2:$BH$3,2,FALSE()))</f>
        <v>1</v>
      </c>
      <c r="Z827" s="67"/>
    </row>
    <row r="828" customFormat="false" ht="118.8" hidden="false" customHeight="false" outlineLevel="0" collapsed="false">
      <c r="A828" s="54" t="s">
        <v>2214</v>
      </c>
      <c r="B828" s="54" t="s">
        <v>1093</v>
      </c>
      <c r="C828" s="54" t="s">
        <v>2215</v>
      </c>
      <c r="D828" s="79" t="n">
        <v>1</v>
      </c>
      <c r="E828" s="56" t="n">
        <v>393.65</v>
      </c>
      <c r="F828" s="57" t="n">
        <v>25.75</v>
      </c>
      <c r="G828" s="56" t="n">
        <v>393.65</v>
      </c>
      <c r="H828" s="56" t="n">
        <v>25.75</v>
      </c>
      <c r="I828" s="58" t="n">
        <v>44397</v>
      </c>
      <c r="J828" s="54" t="s">
        <v>128</v>
      </c>
      <c r="K828" s="60" t="s">
        <v>129</v>
      </c>
      <c r="L828" s="60"/>
      <c r="M828" s="61"/>
      <c r="N828" s="61"/>
      <c r="O828" s="80" t="s">
        <v>1343</v>
      </c>
      <c r="P828" s="80" t="s">
        <v>1344</v>
      </c>
      <c r="Q828" s="62" t="s">
        <v>132</v>
      </c>
      <c r="R828" s="63"/>
      <c r="S828" s="64" t="str">
        <f aca="false">IF(ISBLANK(A828),"",CONCATENATE($BC$5,"-",MID($BC$3,3,2),"-M_",A828))</f>
        <v>PTUR-21-M_52021000003575</v>
      </c>
      <c r="T828" s="65" t="str">
        <f aca="false">IF(ISBLANK(B828),"",VLOOKUP(B828,$BI$2:$BJ$5,2,FALSE()))</f>
        <v>E</v>
      </c>
      <c r="U828" s="66" t="str">
        <f aca="false">IF(ISBLANK(Q828),"ES",Q828)</f>
        <v>ES</v>
      </c>
      <c r="V828" s="64" t="n">
        <f aca="false">IF(ISBLANK(K828),"2",VLOOKUP(K828,$BG$2:$BH$3,2,FALSE()))</f>
        <v>2</v>
      </c>
      <c r="W828" s="66" t="str">
        <f aca="false">IF(ISBLANK(R828),"Sin observaciones",R828)</f>
        <v>Sin observaciones</v>
      </c>
      <c r="X828" s="64" t="n">
        <f aca="false">IF(ISERROR(VLOOKUP(J828,$BG$2:$BH$3,2,FALSE())),"",VLOOKUP(J828,$BG$2:$BH$3,2,FALSE()))</f>
        <v>1</v>
      </c>
      <c r="Z828" s="67"/>
    </row>
    <row r="829" customFormat="false" ht="211.2" hidden="false" customHeight="false" outlineLevel="0" collapsed="false">
      <c r="A829" s="54" t="s">
        <v>2216</v>
      </c>
      <c r="B829" s="54" t="s">
        <v>1093</v>
      </c>
      <c r="C829" s="54" t="s">
        <v>2217</v>
      </c>
      <c r="D829" s="79" t="n">
        <v>1</v>
      </c>
      <c r="E829" s="56" t="n">
        <v>94.16</v>
      </c>
      <c r="F829" s="57" t="n">
        <v>6.16</v>
      </c>
      <c r="G829" s="56" t="n">
        <v>94.16</v>
      </c>
      <c r="H829" s="56" t="n">
        <v>6.16</v>
      </c>
      <c r="I829" s="58" t="n">
        <v>44397</v>
      </c>
      <c r="J829" s="54" t="s">
        <v>128</v>
      </c>
      <c r="K829" s="60" t="s">
        <v>129</v>
      </c>
      <c r="L829" s="60"/>
      <c r="M829" s="61"/>
      <c r="N829" s="61"/>
      <c r="O829" s="80" t="s">
        <v>1343</v>
      </c>
      <c r="P829" s="80" t="s">
        <v>1344</v>
      </c>
      <c r="Q829" s="62" t="s">
        <v>132</v>
      </c>
      <c r="R829" s="63"/>
      <c r="S829" s="64" t="str">
        <f aca="false">IF(ISBLANK(A829),"",CONCATENATE($BC$5,"-",MID($BC$3,3,2),"-M_",A829))</f>
        <v>PTUR-21-M_52021000003576</v>
      </c>
      <c r="T829" s="65" t="str">
        <f aca="false">IF(ISBLANK(B829),"",VLOOKUP(B829,$BI$2:$BJ$5,2,FALSE()))</f>
        <v>E</v>
      </c>
      <c r="U829" s="66" t="str">
        <f aca="false">IF(ISBLANK(Q829),"ES",Q829)</f>
        <v>ES</v>
      </c>
      <c r="V829" s="64" t="n">
        <f aca="false">IF(ISBLANK(K829),"2",VLOOKUP(K829,$BG$2:$BH$3,2,FALSE()))</f>
        <v>2</v>
      </c>
      <c r="W829" s="66" t="str">
        <f aca="false">IF(ISBLANK(R829),"Sin observaciones",R829)</f>
        <v>Sin observaciones</v>
      </c>
      <c r="X829" s="64" t="n">
        <f aca="false">IF(ISERROR(VLOOKUP(J829,$BG$2:$BH$3,2,FALSE())),"",VLOOKUP(J829,$BG$2:$BH$3,2,FALSE()))</f>
        <v>1</v>
      </c>
      <c r="Z829" s="67"/>
    </row>
    <row r="830" customFormat="false" ht="158.4" hidden="false" customHeight="false" outlineLevel="0" collapsed="false">
      <c r="A830" s="54" t="s">
        <v>2218</v>
      </c>
      <c r="B830" s="54" t="s">
        <v>1093</v>
      </c>
      <c r="C830" s="54" t="s">
        <v>2219</v>
      </c>
      <c r="D830" s="79" t="n">
        <v>1</v>
      </c>
      <c r="E830" s="56" t="n">
        <v>645.89</v>
      </c>
      <c r="F830" s="57" t="n">
        <v>42.25</v>
      </c>
      <c r="G830" s="56" t="n">
        <v>645.89</v>
      </c>
      <c r="H830" s="56" t="n">
        <v>42.25</v>
      </c>
      <c r="I830" s="58" t="n">
        <v>44397</v>
      </c>
      <c r="J830" s="54" t="s">
        <v>128</v>
      </c>
      <c r="K830" s="60" t="s">
        <v>129</v>
      </c>
      <c r="L830" s="60"/>
      <c r="M830" s="61"/>
      <c r="N830" s="61"/>
      <c r="O830" s="80" t="s">
        <v>1343</v>
      </c>
      <c r="P830" s="80" t="s">
        <v>1344</v>
      </c>
      <c r="Q830" s="62" t="s">
        <v>132</v>
      </c>
      <c r="R830" s="63"/>
      <c r="S830" s="64" t="str">
        <f aca="false">IF(ISBLANK(A830),"",CONCATENATE($BC$5,"-",MID($BC$3,3,2),"-M_",A830))</f>
        <v>PTUR-21-M_52021000003577</v>
      </c>
      <c r="T830" s="65" t="str">
        <f aca="false">IF(ISBLANK(B830),"",VLOOKUP(B830,$BI$2:$BJ$5,2,FALSE()))</f>
        <v>E</v>
      </c>
      <c r="U830" s="66" t="str">
        <f aca="false">IF(ISBLANK(Q830),"ES",Q830)</f>
        <v>ES</v>
      </c>
      <c r="V830" s="64" t="n">
        <f aca="false">IF(ISBLANK(K830),"2",VLOOKUP(K830,$BG$2:$BH$3,2,FALSE()))</f>
        <v>2</v>
      </c>
      <c r="W830" s="66" t="str">
        <f aca="false">IF(ISBLANK(R830),"Sin observaciones",R830)</f>
        <v>Sin observaciones</v>
      </c>
      <c r="X830" s="64" t="n">
        <f aca="false">IF(ISERROR(VLOOKUP(J830,$BG$2:$BH$3,2,FALSE())),"",VLOOKUP(J830,$BG$2:$BH$3,2,FALSE()))</f>
        <v>1</v>
      </c>
      <c r="Z830" s="67"/>
    </row>
    <row r="831" customFormat="false" ht="198" hidden="false" customHeight="false" outlineLevel="0" collapsed="false">
      <c r="A831" s="54" t="s">
        <v>2220</v>
      </c>
      <c r="B831" s="54" t="s">
        <v>1093</v>
      </c>
      <c r="C831" s="54" t="s">
        <v>2221</v>
      </c>
      <c r="D831" s="79" t="n">
        <v>1</v>
      </c>
      <c r="E831" s="56" t="n">
        <v>135.89</v>
      </c>
      <c r="F831" s="57" t="n">
        <v>8.89</v>
      </c>
      <c r="G831" s="56" t="n">
        <v>135.89</v>
      </c>
      <c r="H831" s="56" t="n">
        <v>8.89</v>
      </c>
      <c r="I831" s="58" t="n">
        <v>44397</v>
      </c>
      <c r="J831" s="54" t="s">
        <v>128</v>
      </c>
      <c r="K831" s="60" t="s">
        <v>129</v>
      </c>
      <c r="L831" s="60"/>
      <c r="M831" s="61"/>
      <c r="N831" s="61"/>
      <c r="O831" s="80" t="s">
        <v>1343</v>
      </c>
      <c r="P831" s="80" t="s">
        <v>1344</v>
      </c>
      <c r="Q831" s="62" t="s">
        <v>132</v>
      </c>
      <c r="R831" s="63"/>
      <c r="S831" s="64" t="str">
        <f aca="false">IF(ISBLANK(A831),"",CONCATENATE($BC$5,"-",MID($BC$3,3,2),"-M_",A831))</f>
        <v>PTUR-21-M_52021000003578</v>
      </c>
      <c r="T831" s="65" t="str">
        <f aca="false">IF(ISBLANK(B831),"",VLOOKUP(B831,$BI$2:$BJ$5,2,FALSE()))</f>
        <v>E</v>
      </c>
      <c r="U831" s="66" t="str">
        <f aca="false">IF(ISBLANK(Q831),"ES",Q831)</f>
        <v>ES</v>
      </c>
      <c r="V831" s="64" t="n">
        <f aca="false">IF(ISBLANK(K831),"2",VLOOKUP(K831,$BG$2:$BH$3,2,FALSE()))</f>
        <v>2</v>
      </c>
      <c r="W831" s="66" t="str">
        <f aca="false">IF(ISBLANK(R831),"Sin observaciones",R831)</f>
        <v>Sin observaciones</v>
      </c>
      <c r="X831" s="64" t="n">
        <f aca="false">IF(ISERROR(VLOOKUP(J831,$BG$2:$BH$3,2,FALSE())),"",VLOOKUP(J831,$BG$2:$BH$3,2,FALSE()))</f>
        <v>1</v>
      </c>
      <c r="Z831" s="67"/>
    </row>
    <row r="832" customFormat="false" ht="105.6" hidden="false" customHeight="false" outlineLevel="0" collapsed="false">
      <c r="A832" s="54" t="s">
        <v>2222</v>
      </c>
      <c r="B832" s="54" t="s">
        <v>1093</v>
      </c>
      <c r="C832" s="54" t="s">
        <v>2223</v>
      </c>
      <c r="D832" s="79" t="n">
        <v>0.03</v>
      </c>
      <c r="E832" s="56" t="n">
        <v>349.89</v>
      </c>
      <c r="F832" s="57" t="n">
        <v>22.89</v>
      </c>
      <c r="G832" s="56" t="n">
        <v>349.89</v>
      </c>
      <c r="H832" s="56" t="n">
        <v>22.89</v>
      </c>
      <c r="I832" s="58" t="n">
        <v>44397</v>
      </c>
      <c r="J832" s="54" t="s">
        <v>128</v>
      </c>
      <c r="K832" s="60" t="s">
        <v>129</v>
      </c>
      <c r="L832" s="60"/>
      <c r="M832" s="61"/>
      <c r="N832" s="61"/>
      <c r="O832" s="80" t="s">
        <v>1343</v>
      </c>
      <c r="P832" s="80" t="s">
        <v>1344</v>
      </c>
      <c r="Q832" s="62" t="s">
        <v>132</v>
      </c>
      <c r="R832" s="63"/>
      <c r="S832" s="64" t="str">
        <f aca="false">IF(ISBLANK(A832),"",CONCATENATE($BC$5,"-",MID($BC$3,3,2),"-M_",A832))</f>
        <v>PTUR-21-M_52021000003579</v>
      </c>
      <c r="T832" s="65" t="str">
        <f aca="false">IF(ISBLANK(B832),"",VLOOKUP(B832,$BI$2:$BJ$5,2,FALSE()))</f>
        <v>E</v>
      </c>
      <c r="U832" s="66" t="str">
        <f aca="false">IF(ISBLANK(Q832),"ES",Q832)</f>
        <v>ES</v>
      </c>
      <c r="V832" s="64" t="n">
        <f aca="false">IF(ISBLANK(K832),"2",VLOOKUP(K832,$BG$2:$BH$3,2,FALSE()))</f>
        <v>2</v>
      </c>
      <c r="W832" s="66" t="str">
        <f aca="false">IF(ISBLANK(R832),"Sin observaciones",R832)</f>
        <v>Sin observaciones</v>
      </c>
      <c r="X832" s="64" t="n">
        <f aca="false">IF(ISERROR(VLOOKUP(J832,$BG$2:$BH$3,2,FALSE())),"",VLOOKUP(J832,$BG$2:$BH$3,2,FALSE()))</f>
        <v>1</v>
      </c>
      <c r="Z832" s="67"/>
    </row>
    <row r="833" customFormat="false" ht="26.4" hidden="false" customHeight="false" outlineLevel="0" collapsed="false">
      <c r="A833" s="54" t="s">
        <v>2224</v>
      </c>
      <c r="B833" s="54" t="s">
        <v>1093</v>
      </c>
      <c r="C833" s="54" t="s">
        <v>2225</v>
      </c>
      <c r="D833" s="79" t="n">
        <v>0.03</v>
      </c>
      <c r="E833" s="56" t="n">
        <v>1236</v>
      </c>
      <c r="F833" s="57" t="n">
        <v>36</v>
      </c>
      <c r="G833" s="56" t="n">
        <v>1236</v>
      </c>
      <c r="H833" s="56" t="n">
        <v>36</v>
      </c>
      <c r="I833" s="58" t="n">
        <v>44397</v>
      </c>
      <c r="J833" s="54" t="s">
        <v>128</v>
      </c>
      <c r="K833" s="60" t="s">
        <v>129</v>
      </c>
      <c r="L833" s="60"/>
      <c r="M833" s="61"/>
      <c r="N833" s="61"/>
      <c r="O833" s="80" t="s">
        <v>2226</v>
      </c>
      <c r="P833" s="80" t="s">
        <v>2227</v>
      </c>
      <c r="Q833" s="62" t="s">
        <v>132</v>
      </c>
      <c r="R833" s="63"/>
      <c r="S833" s="64" t="str">
        <f aca="false">IF(ISBLANK(A833),"",CONCATENATE($BC$5,"-",MID($BC$3,3,2),"-M_",A833))</f>
        <v>PTUR-21-M_52021000003288</v>
      </c>
      <c r="T833" s="65" t="str">
        <f aca="false">IF(ISBLANK(B833),"",VLOOKUP(B833,$BI$2:$BJ$5,2,FALSE()))</f>
        <v>E</v>
      </c>
      <c r="U833" s="66" t="str">
        <f aca="false">IF(ISBLANK(Q833),"ES",Q833)</f>
        <v>ES</v>
      </c>
      <c r="V833" s="64" t="n">
        <f aca="false">IF(ISBLANK(K833),"2",VLOOKUP(K833,$BG$2:$BH$3,2,FALSE()))</f>
        <v>2</v>
      </c>
      <c r="W833" s="66" t="str">
        <f aca="false">IF(ISBLANK(R833),"Sin observaciones",R833)</f>
        <v>Sin observaciones</v>
      </c>
      <c r="X833" s="64" t="n">
        <f aca="false">IF(ISERROR(VLOOKUP(J833,$BG$2:$BH$3,2,FALSE())),"",VLOOKUP(J833,$BG$2:$BH$3,2,FALSE()))</f>
        <v>1</v>
      </c>
      <c r="Z833" s="67"/>
    </row>
    <row r="834" customFormat="false" ht="105.6" hidden="false" customHeight="false" outlineLevel="0" collapsed="false">
      <c r="A834" s="54" t="s">
        <v>2228</v>
      </c>
      <c r="B834" s="54" t="s">
        <v>1093</v>
      </c>
      <c r="C834" s="54" t="s">
        <v>640</v>
      </c>
      <c r="D834" s="79" t="n">
        <v>1</v>
      </c>
      <c r="E834" s="56" t="n">
        <v>156.61</v>
      </c>
      <c r="F834" s="57" t="n">
        <v>10.25</v>
      </c>
      <c r="G834" s="56" t="n">
        <v>156.61</v>
      </c>
      <c r="H834" s="56" t="n">
        <v>10.25</v>
      </c>
      <c r="I834" s="58" t="n">
        <v>44397</v>
      </c>
      <c r="J834" s="54" t="s">
        <v>128</v>
      </c>
      <c r="K834" s="60" t="s">
        <v>129</v>
      </c>
      <c r="L834" s="60"/>
      <c r="M834" s="61"/>
      <c r="N834" s="61"/>
      <c r="O834" s="80" t="s">
        <v>634</v>
      </c>
      <c r="P834" s="80" t="s">
        <v>635</v>
      </c>
      <c r="Q834" s="62" t="s">
        <v>132</v>
      </c>
      <c r="R834" s="63"/>
      <c r="S834" s="64" t="str">
        <f aca="false">IF(ISBLANK(A834),"",CONCATENATE($BC$5,"-",MID($BC$3,3,2),"-M_",A834))</f>
        <v>PTUR-21-M_52021000002506</v>
      </c>
      <c r="T834" s="65" t="str">
        <f aca="false">IF(ISBLANK(B834),"",VLOOKUP(B834,$BI$2:$BJ$5,2,FALSE()))</f>
        <v>E</v>
      </c>
      <c r="U834" s="66" t="str">
        <f aca="false">IF(ISBLANK(Q834),"ES",Q834)</f>
        <v>ES</v>
      </c>
      <c r="V834" s="64" t="n">
        <f aca="false">IF(ISBLANK(K834),"2",VLOOKUP(K834,$BG$2:$BH$3,2,FALSE()))</f>
        <v>2</v>
      </c>
      <c r="W834" s="66" t="str">
        <f aca="false">IF(ISBLANK(R834),"Sin observaciones",R834)</f>
        <v>Sin observaciones</v>
      </c>
      <c r="X834" s="64" t="n">
        <f aca="false">IF(ISERROR(VLOOKUP(J834,$BG$2:$BH$3,2,FALSE())),"",VLOOKUP(J834,$BG$2:$BH$3,2,FALSE()))</f>
        <v>1</v>
      </c>
      <c r="Z834" s="67"/>
    </row>
    <row r="835" customFormat="false" ht="105.6" hidden="false" customHeight="false" outlineLevel="0" collapsed="false">
      <c r="A835" s="54" t="s">
        <v>2229</v>
      </c>
      <c r="B835" s="54" t="s">
        <v>1093</v>
      </c>
      <c r="C835" s="54" t="s">
        <v>640</v>
      </c>
      <c r="D835" s="79" t="n">
        <v>1</v>
      </c>
      <c r="E835" s="56" t="n">
        <v>156.61</v>
      </c>
      <c r="F835" s="57" t="n">
        <v>10.25</v>
      </c>
      <c r="G835" s="56" t="n">
        <v>156.61</v>
      </c>
      <c r="H835" s="56" t="n">
        <v>10.25</v>
      </c>
      <c r="I835" s="58" t="n">
        <v>44397</v>
      </c>
      <c r="J835" s="54" t="s">
        <v>128</v>
      </c>
      <c r="K835" s="60" t="s">
        <v>129</v>
      </c>
      <c r="L835" s="60"/>
      <c r="M835" s="61"/>
      <c r="N835" s="61"/>
      <c r="O835" s="80" t="s">
        <v>634</v>
      </c>
      <c r="P835" s="80" t="s">
        <v>635</v>
      </c>
      <c r="Q835" s="62" t="s">
        <v>132</v>
      </c>
      <c r="R835" s="63"/>
      <c r="S835" s="64" t="str">
        <f aca="false">IF(ISBLANK(A835),"",CONCATENATE($BC$5,"-",MID($BC$3,3,2),"-M_",A835))</f>
        <v>PTUR-21-M_52021000003378</v>
      </c>
      <c r="T835" s="65" t="str">
        <f aca="false">IF(ISBLANK(B835),"",VLOOKUP(B835,$BI$2:$BJ$5,2,FALSE()))</f>
        <v>E</v>
      </c>
      <c r="U835" s="66" t="str">
        <f aca="false">IF(ISBLANK(Q835),"ES",Q835)</f>
        <v>ES</v>
      </c>
      <c r="V835" s="64" t="n">
        <f aca="false">IF(ISBLANK(K835),"2",VLOOKUP(K835,$BG$2:$BH$3,2,FALSE()))</f>
        <v>2</v>
      </c>
      <c r="W835" s="66" t="str">
        <f aca="false">IF(ISBLANK(R835),"Sin observaciones",R835)</f>
        <v>Sin observaciones</v>
      </c>
      <c r="X835" s="64" t="n">
        <f aca="false">IF(ISERROR(VLOOKUP(J835,$BG$2:$BH$3,2,FALSE())),"",VLOOKUP(J835,$BG$2:$BH$3,2,FALSE()))</f>
        <v>1</v>
      </c>
      <c r="Z835" s="67"/>
    </row>
    <row r="836" customFormat="false" ht="105.6" hidden="false" customHeight="false" outlineLevel="0" collapsed="false">
      <c r="A836" s="54" t="s">
        <v>2230</v>
      </c>
      <c r="B836" s="54" t="s">
        <v>1093</v>
      </c>
      <c r="C836" s="54" t="s">
        <v>640</v>
      </c>
      <c r="D836" s="79" t="n">
        <v>1</v>
      </c>
      <c r="E836" s="56" t="n">
        <v>156.61</v>
      </c>
      <c r="F836" s="57" t="n">
        <v>10.25</v>
      </c>
      <c r="G836" s="56" t="n">
        <v>156.61</v>
      </c>
      <c r="H836" s="56" t="n">
        <v>10.25</v>
      </c>
      <c r="I836" s="58" t="n">
        <v>44397</v>
      </c>
      <c r="J836" s="54" t="s">
        <v>128</v>
      </c>
      <c r="K836" s="60" t="s">
        <v>129</v>
      </c>
      <c r="L836" s="60"/>
      <c r="M836" s="61"/>
      <c r="N836" s="61"/>
      <c r="O836" s="80" t="s">
        <v>634</v>
      </c>
      <c r="P836" s="80" t="s">
        <v>635</v>
      </c>
      <c r="Q836" s="62" t="s">
        <v>132</v>
      </c>
      <c r="R836" s="63"/>
      <c r="S836" s="64" t="str">
        <f aca="false">IF(ISBLANK(A836),"",CONCATENATE($BC$5,"-",MID($BC$3,3,2),"-M_",A836))</f>
        <v>PTUR-21-M_52021000003398</v>
      </c>
      <c r="T836" s="65" t="str">
        <f aca="false">IF(ISBLANK(B836),"",VLOOKUP(B836,$BI$2:$BJ$5,2,FALSE()))</f>
        <v>E</v>
      </c>
      <c r="U836" s="66" t="str">
        <f aca="false">IF(ISBLANK(Q836),"ES",Q836)</f>
        <v>ES</v>
      </c>
      <c r="V836" s="64" t="n">
        <f aca="false">IF(ISBLANK(K836),"2",VLOOKUP(K836,$BG$2:$BH$3,2,FALSE()))</f>
        <v>2</v>
      </c>
      <c r="W836" s="66" t="str">
        <f aca="false">IF(ISBLANK(R836),"Sin observaciones",R836)</f>
        <v>Sin observaciones</v>
      </c>
      <c r="X836" s="64" t="n">
        <f aca="false">IF(ISERROR(VLOOKUP(J836,$BG$2:$BH$3,2,FALSE())),"",VLOOKUP(J836,$BG$2:$BH$3,2,FALSE()))</f>
        <v>1</v>
      </c>
      <c r="Z836" s="67"/>
    </row>
    <row r="837" customFormat="false" ht="26.4" hidden="false" customHeight="false" outlineLevel="0" collapsed="false">
      <c r="A837" s="54" t="s">
        <v>2231</v>
      </c>
      <c r="B837" s="54" t="s">
        <v>1093</v>
      </c>
      <c r="C837" s="54" t="s">
        <v>2232</v>
      </c>
      <c r="D837" s="79" t="n">
        <v>1</v>
      </c>
      <c r="E837" s="56" t="n">
        <v>1326.8</v>
      </c>
      <c r="F837" s="57" t="n">
        <v>86.8</v>
      </c>
      <c r="G837" s="56" t="n">
        <v>1326.8</v>
      </c>
      <c r="H837" s="56" t="n">
        <v>86.8</v>
      </c>
      <c r="I837" s="58" t="n">
        <v>44397</v>
      </c>
      <c r="J837" s="54" t="s">
        <v>128</v>
      </c>
      <c r="K837" s="60" t="s">
        <v>129</v>
      </c>
      <c r="L837" s="60"/>
      <c r="M837" s="61"/>
      <c r="N837" s="61"/>
      <c r="O837" s="80" t="s">
        <v>645</v>
      </c>
      <c r="P837" s="80" t="s">
        <v>646</v>
      </c>
      <c r="Q837" s="62" t="s">
        <v>132</v>
      </c>
      <c r="R837" s="63"/>
      <c r="S837" s="64" t="str">
        <f aca="false">IF(ISBLANK(A837),"",CONCATENATE($BC$5,"-",MID($BC$3,3,2),"-M_",A837))</f>
        <v>PTUR-21-M_52021000003403</v>
      </c>
      <c r="T837" s="65" t="str">
        <f aca="false">IF(ISBLANK(B837),"",VLOOKUP(B837,$BI$2:$BJ$5,2,FALSE()))</f>
        <v>E</v>
      </c>
      <c r="U837" s="66" t="str">
        <f aca="false">IF(ISBLANK(Q837),"ES",Q837)</f>
        <v>ES</v>
      </c>
      <c r="V837" s="64" t="n">
        <f aca="false">IF(ISBLANK(K837),"2",VLOOKUP(K837,$BG$2:$BH$3,2,FALSE()))</f>
        <v>2</v>
      </c>
      <c r="W837" s="66" t="str">
        <f aca="false">IF(ISBLANK(R837),"Sin observaciones",R837)</f>
        <v>Sin observaciones</v>
      </c>
      <c r="X837" s="64" t="n">
        <f aca="false">IF(ISERROR(VLOOKUP(J837,$BG$2:$BH$3,2,FALSE())),"",VLOOKUP(J837,$BG$2:$BH$3,2,FALSE()))</f>
        <v>1</v>
      </c>
      <c r="Z837" s="67"/>
    </row>
    <row r="838" customFormat="false" ht="26.4" hidden="false" customHeight="false" outlineLevel="0" collapsed="false">
      <c r="A838" s="54" t="s">
        <v>2233</v>
      </c>
      <c r="B838" s="54" t="s">
        <v>1093</v>
      </c>
      <c r="C838" s="54" t="s">
        <v>2234</v>
      </c>
      <c r="D838" s="79" t="n">
        <v>1</v>
      </c>
      <c r="E838" s="56" t="n">
        <v>1326.8</v>
      </c>
      <c r="F838" s="57" t="n">
        <v>86.8</v>
      </c>
      <c r="G838" s="56" t="n">
        <v>1326.8</v>
      </c>
      <c r="H838" s="56" t="n">
        <v>86.8</v>
      </c>
      <c r="I838" s="58" t="n">
        <v>44397</v>
      </c>
      <c r="J838" s="54" t="s">
        <v>128</v>
      </c>
      <c r="K838" s="60" t="s">
        <v>129</v>
      </c>
      <c r="L838" s="60"/>
      <c r="M838" s="61"/>
      <c r="N838" s="61"/>
      <c r="O838" s="80" t="s">
        <v>645</v>
      </c>
      <c r="P838" s="80" t="s">
        <v>646</v>
      </c>
      <c r="Q838" s="62" t="s">
        <v>132</v>
      </c>
      <c r="R838" s="63"/>
      <c r="S838" s="64" t="str">
        <f aca="false">IF(ISBLANK(A838),"",CONCATENATE($BC$5,"-",MID($BC$3,3,2),"-M_",A838))</f>
        <v>PTUR-21-M_52021000003404</v>
      </c>
      <c r="T838" s="65" t="str">
        <f aca="false">IF(ISBLANK(B838),"",VLOOKUP(B838,$BI$2:$BJ$5,2,FALSE()))</f>
        <v>E</v>
      </c>
      <c r="U838" s="66" t="str">
        <f aca="false">IF(ISBLANK(Q838),"ES",Q838)</f>
        <v>ES</v>
      </c>
      <c r="V838" s="64" t="n">
        <f aca="false">IF(ISBLANK(K838),"2",VLOOKUP(K838,$BG$2:$BH$3,2,FALSE()))</f>
        <v>2</v>
      </c>
      <c r="W838" s="66" t="str">
        <f aca="false">IF(ISBLANK(R838),"Sin observaciones",R838)</f>
        <v>Sin observaciones</v>
      </c>
      <c r="X838" s="64" t="n">
        <f aca="false">IF(ISERROR(VLOOKUP(J838,$BG$2:$BH$3,2,FALSE())),"",VLOOKUP(J838,$BG$2:$BH$3,2,FALSE()))</f>
        <v>1</v>
      </c>
      <c r="Z838" s="67"/>
    </row>
    <row r="839" customFormat="false" ht="26.4" hidden="false" customHeight="false" outlineLevel="0" collapsed="false">
      <c r="A839" s="54" t="s">
        <v>2235</v>
      </c>
      <c r="B839" s="54" t="s">
        <v>1093</v>
      </c>
      <c r="C839" s="54" t="s">
        <v>644</v>
      </c>
      <c r="D839" s="79" t="n">
        <v>1</v>
      </c>
      <c r="E839" s="56" t="n">
        <v>1326.8</v>
      </c>
      <c r="F839" s="57" t="n">
        <v>86.8</v>
      </c>
      <c r="G839" s="56" t="n">
        <v>1326.8</v>
      </c>
      <c r="H839" s="56" t="n">
        <v>86.8</v>
      </c>
      <c r="I839" s="58" t="n">
        <v>44397</v>
      </c>
      <c r="J839" s="54" t="s">
        <v>128</v>
      </c>
      <c r="K839" s="60" t="s">
        <v>129</v>
      </c>
      <c r="L839" s="60"/>
      <c r="M839" s="61"/>
      <c r="N839" s="61"/>
      <c r="O839" s="80" t="s">
        <v>645</v>
      </c>
      <c r="P839" s="80" t="s">
        <v>646</v>
      </c>
      <c r="Q839" s="62" t="s">
        <v>132</v>
      </c>
      <c r="R839" s="63"/>
      <c r="S839" s="64" t="str">
        <f aca="false">IF(ISBLANK(A839),"",CONCATENATE($BC$5,"-",MID($BC$3,3,2),"-M_",A839))</f>
        <v>PTUR-21-M_52021000003594</v>
      </c>
      <c r="T839" s="65" t="str">
        <f aca="false">IF(ISBLANK(B839),"",VLOOKUP(B839,$BI$2:$BJ$5,2,FALSE()))</f>
        <v>E</v>
      </c>
      <c r="U839" s="66" t="str">
        <f aca="false">IF(ISBLANK(Q839),"ES",Q839)</f>
        <v>ES</v>
      </c>
      <c r="V839" s="64" t="n">
        <f aca="false">IF(ISBLANK(K839),"2",VLOOKUP(K839,$BG$2:$BH$3,2,FALSE()))</f>
        <v>2</v>
      </c>
      <c r="W839" s="66" t="str">
        <f aca="false">IF(ISBLANK(R839),"Sin observaciones",R839)</f>
        <v>Sin observaciones</v>
      </c>
      <c r="X839" s="64" t="n">
        <f aca="false">IF(ISERROR(VLOOKUP(J839,$BG$2:$BH$3,2,FALSE())),"",VLOOKUP(J839,$BG$2:$BH$3,2,FALSE()))</f>
        <v>1</v>
      </c>
      <c r="Z839" s="67"/>
    </row>
    <row r="840" customFormat="false" ht="39.6" hidden="false" customHeight="false" outlineLevel="0" collapsed="false">
      <c r="A840" s="54" t="s">
        <v>2236</v>
      </c>
      <c r="B840" s="54" t="s">
        <v>1093</v>
      </c>
      <c r="C840" s="54" t="s">
        <v>2237</v>
      </c>
      <c r="D840" s="79" t="n">
        <v>0.09</v>
      </c>
      <c r="E840" s="56" t="n">
        <v>167.03</v>
      </c>
      <c r="F840" s="57" t="n">
        <v>10.93</v>
      </c>
      <c r="G840" s="56" t="n">
        <v>167.03</v>
      </c>
      <c r="H840" s="56" t="n">
        <v>10.93</v>
      </c>
      <c r="I840" s="58" t="n">
        <v>44397</v>
      </c>
      <c r="J840" s="54" t="s">
        <v>128</v>
      </c>
      <c r="K840" s="60" t="s">
        <v>129</v>
      </c>
      <c r="L840" s="60"/>
      <c r="M840" s="61"/>
      <c r="N840" s="61"/>
      <c r="O840" s="80" t="s">
        <v>1378</v>
      </c>
      <c r="P840" s="80" t="s">
        <v>1379</v>
      </c>
      <c r="Q840" s="62" t="s">
        <v>132</v>
      </c>
      <c r="R840" s="63"/>
      <c r="S840" s="64" t="str">
        <f aca="false">IF(ISBLANK(A840),"",CONCATENATE($BC$5,"-",MID($BC$3,3,2),"-M_",A840))</f>
        <v>PTUR-21-M_52021000002465</v>
      </c>
      <c r="T840" s="65" t="str">
        <f aca="false">IF(ISBLANK(B840),"",VLOOKUP(B840,$BI$2:$BJ$5,2,FALSE()))</f>
        <v>E</v>
      </c>
      <c r="U840" s="66" t="str">
        <f aca="false">IF(ISBLANK(Q840),"ES",Q840)</f>
        <v>ES</v>
      </c>
      <c r="V840" s="64" t="n">
        <f aca="false">IF(ISBLANK(K840),"2",VLOOKUP(K840,$BG$2:$BH$3,2,FALSE()))</f>
        <v>2</v>
      </c>
      <c r="W840" s="66" t="str">
        <f aca="false">IF(ISBLANK(R840),"Sin observaciones",R840)</f>
        <v>Sin observaciones</v>
      </c>
      <c r="X840" s="64" t="n">
        <f aca="false">IF(ISERROR(VLOOKUP(J840,$BG$2:$BH$3,2,FALSE())),"",VLOOKUP(J840,$BG$2:$BH$3,2,FALSE()))</f>
        <v>1</v>
      </c>
      <c r="Z840" s="67"/>
    </row>
    <row r="841" customFormat="false" ht="26.4" hidden="false" customHeight="false" outlineLevel="0" collapsed="false">
      <c r="A841" s="54" t="s">
        <v>2238</v>
      </c>
      <c r="B841" s="54" t="s">
        <v>1093</v>
      </c>
      <c r="C841" s="54" t="s">
        <v>2239</v>
      </c>
      <c r="D841" s="79" t="n">
        <v>0.12</v>
      </c>
      <c r="E841" s="56" t="n">
        <v>1621.14</v>
      </c>
      <c r="F841" s="57" t="n">
        <v>106.06</v>
      </c>
      <c r="G841" s="56" t="n">
        <v>1621.14</v>
      </c>
      <c r="H841" s="56" t="n">
        <v>106.06</v>
      </c>
      <c r="I841" s="58" t="n">
        <v>44397</v>
      </c>
      <c r="J841" s="54" t="s">
        <v>128</v>
      </c>
      <c r="K841" s="60" t="s">
        <v>129</v>
      </c>
      <c r="L841" s="60"/>
      <c r="M841" s="61"/>
      <c r="N841" s="61"/>
      <c r="O841" s="80" t="s">
        <v>1378</v>
      </c>
      <c r="P841" s="80" t="s">
        <v>1379</v>
      </c>
      <c r="Q841" s="62" t="s">
        <v>132</v>
      </c>
      <c r="R841" s="63"/>
      <c r="S841" s="64" t="str">
        <f aca="false">IF(ISBLANK(A841),"",CONCATENATE($BC$5,"-",MID($BC$3,3,2),"-M_",A841))</f>
        <v>PTUR-21-M_52021000003002</v>
      </c>
      <c r="T841" s="65" t="str">
        <f aca="false">IF(ISBLANK(B841),"",VLOOKUP(B841,$BI$2:$BJ$5,2,FALSE()))</f>
        <v>E</v>
      </c>
      <c r="U841" s="66" t="str">
        <f aca="false">IF(ISBLANK(Q841),"ES",Q841)</f>
        <v>ES</v>
      </c>
      <c r="V841" s="64" t="n">
        <f aca="false">IF(ISBLANK(K841),"2",VLOOKUP(K841,$BG$2:$BH$3,2,FALSE()))</f>
        <v>2</v>
      </c>
      <c r="W841" s="66" t="str">
        <f aca="false">IF(ISBLANK(R841),"Sin observaciones",R841)</f>
        <v>Sin observaciones</v>
      </c>
      <c r="X841" s="64" t="n">
        <f aca="false">IF(ISERROR(VLOOKUP(J841,$BG$2:$BH$3,2,FALSE())),"",VLOOKUP(J841,$BG$2:$BH$3,2,FALSE()))</f>
        <v>1</v>
      </c>
      <c r="Z841" s="67"/>
    </row>
    <row r="842" customFormat="false" ht="52.8" hidden="false" customHeight="false" outlineLevel="0" collapsed="false">
      <c r="A842" s="54" t="s">
        <v>2240</v>
      </c>
      <c r="B842" s="54" t="s">
        <v>1093</v>
      </c>
      <c r="C842" s="54" t="s">
        <v>2241</v>
      </c>
      <c r="D842" s="79" t="n">
        <v>0.12</v>
      </c>
      <c r="E842" s="56" t="n">
        <v>1896.78</v>
      </c>
      <c r="F842" s="57" t="n">
        <v>124.08</v>
      </c>
      <c r="G842" s="56" t="n">
        <v>1896.78</v>
      </c>
      <c r="H842" s="56" t="n">
        <v>124.08</v>
      </c>
      <c r="I842" s="58" t="n">
        <v>44397</v>
      </c>
      <c r="J842" s="54" t="s">
        <v>128</v>
      </c>
      <c r="K842" s="60" t="s">
        <v>129</v>
      </c>
      <c r="L842" s="60"/>
      <c r="M842" s="61"/>
      <c r="N842" s="61"/>
      <c r="O842" s="80" t="s">
        <v>1378</v>
      </c>
      <c r="P842" s="80" t="s">
        <v>1379</v>
      </c>
      <c r="Q842" s="62" t="s">
        <v>132</v>
      </c>
      <c r="R842" s="63"/>
      <c r="S842" s="64" t="str">
        <f aca="false">IF(ISBLANK(A842),"",CONCATENATE($BC$5,"-",MID($BC$3,3,2),"-M_",A842))</f>
        <v>PTUR-21-M_52021000003137</v>
      </c>
      <c r="T842" s="65" t="str">
        <f aca="false">IF(ISBLANK(B842),"",VLOOKUP(B842,$BI$2:$BJ$5,2,FALSE()))</f>
        <v>E</v>
      </c>
      <c r="U842" s="66" t="str">
        <f aca="false">IF(ISBLANK(Q842),"ES",Q842)</f>
        <v>ES</v>
      </c>
      <c r="V842" s="64" t="n">
        <f aca="false">IF(ISBLANK(K842),"2",VLOOKUP(K842,$BG$2:$BH$3,2,FALSE()))</f>
        <v>2</v>
      </c>
      <c r="W842" s="66" t="str">
        <f aca="false">IF(ISBLANK(R842),"Sin observaciones",R842)</f>
        <v>Sin observaciones</v>
      </c>
      <c r="X842" s="64" t="n">
        <f aca="false">IF(ISERROR(VLOOKUP(J842,$BG$2:$BH$3,2,FALSE())),"",VLOOKUP(J842,$BG$2:$BH$3,2,FALSE()))</f>
        <v>1</v>
      </c>
      <c r="Z842" s="67"/>
    </row>
    <row r="843" customFormat="false" ht="39.6" hidden="false" customHeight="false" outlineLevel="0" collapsed="false">
      <c r="A843" s="54" t="s">
        <v>2242</v>
      </c>
      <c r="B843" s="54" t="s">
        <v>1093</v>
      </c>
      <c r="C843" s="54" t="s">
        <v>2243</v>
      </c>
      <c r="D843" s="79" t="n">
        <v>0.18</v>
      </c>
      <c r="E843" s="56" t="n">
        <v>799.5</v>
      </c>
      <c r="F843" s="57" t="n">
        <v>52.3</v>
      </c>
      <c r="G843" s="56" t="n">
        <v>799.5</v>
      </c>
      <c r="H843" s="56" t="n">
        <v>52.3</v>
      </c>
      <c r="I843" s="58" t="n">
        <v>44397</v>
      </c>
      <c r="J843" s="54" t="s">
        <v>128</v>
      </c>
      <c r="K843" s="60" t="s">
        <v>129</v>
      </c>
      <c r="L843" s="60"/>
      <c r="M843" s="61"/>
      <c r="N843" s="61"/>
      <c r="O843" s="80" t="s">
        <v>1378</v>
      </c>
      <c r="P843" s="80" t="s">
        <v>1379</v>
      </c>
      <c r="Q843" s="62" t="s">
        <v>132</v>
      </c>
      <c r="R843" s="63"/>
      <c r="S843" s="64" t="str">
        <f aca="false">IF(ISBLANK(A843),"",CONCATENATE($BC$5,"-",MID($BC$3,3,2),"-M_",A843))</f>
        <v>PTUR-21-M_52021000003254</v>
      </c>
      <c r="T843" s="65" t="str">
        <f aca="false">IF(ISBLANK(B843),"",VLOOKUP(B843,$BI$2:$BJ$5,2,FALSE()))</f>
        <v>E</v>
      </c>
      <c r="U843" s="66" t="str">
        <f aca="false">IF(ISBLANK(Q843),"ES",Q843)</f>
        <v>ES</v>
      </c>
      <c r="V843" s="64" t="n">
        <f aca="false">IF(ISBLANK(K843),"2",VLOOKUP(K843,$BG$2:$BH$3,2,FALSE()))</f>
        <v>2</v>
      </c>
      <c r="W843" s="66" t="str">
        <f aca="false">IF(ISBLANK(R843),"Sin observaciones",R843)</f>
        <v>Sin observaciones</v>
      </c>
      <c r="X843" s="64" t="n">
        <f aca="false">IF(ISERROR(VLOOKUP(J843,$BG$2:$BH$3,2,FALSE())),"",VLOOKUP(J843,$BG$2:$BH$3,2,FALSE()))</f>
        <v>1</v>
      </c>
      <c r="Z843" s="67"/>
    </row>
    <row r="844" customFormat="false" ht="66" hidden="false" customHeight="false" outlineLevel="0" collapsed="false">
      <c r="A844" s="54" t="s">
        <v>2244</v>
      </c>
      <c r="B844" s="54" t="s">
        <v>1093</v>
      </c>
      <c r="C844" s="54" t="s">
        <v>2245</v>
      </c>
      <c r="D844" s="79" t="n">
        <v>0.03</v>
      </c>
      <c r="E844" s="56" t="n">
        <v>310.3</v>
      </c>
      <c r="F844" s="57" t="n">
        <v>20.3</v>
      </c>
      <c r="G844" s="56" t="n">
        <v>310.3</v>
      </c>
      <c r="H844" s="56" t="n">
        <v>20.3</v>
      </c>
      <c r="I844" s="58" t="n">
        <v>44397</v>
      </c>
      <c r="J844" s="54" t="s">
        <v>128</v>
      </c>
      <c r="K844" s="60" t="s">
        <v>129</v>
      </c>
      <c r="L844" s="60"/>
      <c r="M844" s="61"/>
      <c r="N844" s="61"/>
      <c r="O844" s="80" t="s">
        <v>663</v>
      </c>
      <c r="P844" s="80" t="s">
        <v>664</v>
      </c>
      <c r="Q844" s="62" t="s">
        <v>132</v>
      </c>
      <c r="R844" s="63"/>
      <c r="S844" s="64" t="str">
        <f aca="false">IF(ISBLANK(A844),"",CONCATENATE($BC$5,"-",MID($BC$3,3,2),"-M_",A844))</f>
        <v>PTUR-21-M_52021000002870</v>
      </c>
      <c r="T844" s="65" t="str">
        <f aca="false">IF(ISBLANK(B844),"",VLOOKUP(B844,$BI$2:$BJ$5,2,FALSE()))</f>
        <v>E</v>
      </c>
      <c r="U844" s="66" t="str">
        <f aca="false">IF(ISBLANK(Q844),"ES",Q844)</f>
        <v>ES</v>
      </c>
      <c r="V844" s="64" t="n">
        <f aca="false">IF(ISBLANK(K844),"2",VLOOKUP(K844,$BG$2:$BH$3,2,FALSE()))</f>
        <v>2</v>
      </c>
      <c r="W844" s="66" t="str">
        <f aca="false">IF(ISBLANK(R844),"Sin observaciones",R844)</f>
        <v>Sin observaciones</v>
      </c>
      <c r="X844" s="64" t="n">
        <f aca="false">IF(ISERROR(VLOOKUP(J844,$BG$2:$BH$3,2,FALSE())),"",VLOOKUP(J844,$BG$2:$BH$3,2,FALSE()))</f>
        <v>1</v>
      </c>
      <c r="Z844" s="67"/>
    </row>
    <row r="845" customFormat="false" ht="26.4" hidden="false" customHeight="false" outlineLevel="0" collapsed="false">
      <c r="A845" s="54" t="s">
        <v>2246</v>
      </c>
      <c r="B845" s="54" t="s">
        <v>1093</v>
      </c>
      <c r="C845" s="54" t="s">
        <v>2247</v>
      </c>
      <c r="D845" s="79" t="n">
        <v>3</v>
      </c>
      <c r="E845" s="56" t="n">
        <v>8453</v>
      </c>
      <c r="F845" s="57" t="n">
        <v>553</v>
      </c>
      <c r="G845" s="56" t="n">
        <v>8453</v>
      </c>
      <c r="H845" s="56" t="n">
        <v>553</v>
      </c>
      <c r="I845" s="58" t="n">
        <v>44397</v>
      </c>
      <c r="J845" s="54" t="s">
        <v>128</v>
      </c>
      <c r="K845" s="60" t="s">
        <v>129</v>
      </c>
      <c r="L845" s="60"/>
      <c r="M845" s="61"/>
      <c r="N845" s="61"/>
      <c r="O845" s="80" t="s">
        <v>663</v>
      </c>
      <c r="P845" s="80" t="s">
        <v>664</v>
      </c>
      <c r="Q845" s="62" t="s">
        <v>132</v>
      </c>
      <c r="R845" s="63"/>
      <c r="S845" s="64" t="str">
        <f aca="false">IF(ISBLANK(A845),"",CONCATENATE($BC$5,"-",MID($BC$3,3,2),"-M_",A845))</f>
        <v>PTUR-21-M_52021000003222</v>
      </c>
      <c r="T845" s="65" t="str">
        <f aca="false">IF(ISBLANK(B845),"",VLOOKUP(B845,$BI$2:$BJ$5,2,FALSE()))</f>
        <v>E</v>
      </c>
      <c r="U845" s="66" t="str">
        <f aca="false">IF(ISBLANK(Q845),"ES",Q845)</f>
        <v>ES</v>
      </c>
      <c r="V845" s="64" t="n">
        <f aca="false">IF(ISBLANK(K845),"2",VLOOKUP(K845,$BG$2:$BH$3,2,FALSE()))</f>
        <v>2</v>
      </c>
      <c r="W845" s="66" t="str">
        <f aca="false">IF(ISBLANK(R845),"Sin observaciones",R845)</f>
        <v>Sin observaciones</v>
      </c>
      <c r="X845" s="64" t="n">
        <f aca="false">IF(ISERROR(VLOOKUP(J845,$BG$2:$BH$3,2,FALSE())),"",VLOOKUP(J845,$BG$2:$BH$3,2,FALSE()))</f>
        <v>1</v>
      </c>
      <c r="Z845" s="67"/>
    </row>
    <row r="846" customFormat="false" ht="118.8" hidden="false" customHeight="false" outlineLevel="0" collapsed="false">
      <c r="A846" s="54" t="s">
        <v>2248</v>
      </c>
      <c r="B846" s="54" t="s">
        <v>1093</v>
      </c>
      <c r="C846" s="54" t="s">
        <v>2249</v>
      </c>
      <c r="D846" s="79" t="n">
        <v>0.03</v>
      </c>
      <c r="E846" s="56" t="n">
        <v>695.5</v>
      </c>
      <c r="F846" s="57" t="n">
        <v>45.5</v>
      </c>
      <c r="G846" s="56" t="n">
        <v>695.5</v>
      </c>
      <c r="H846" s="56" t="n">
        <v>45.5</v>
      </c>
      <c r="I846" s="58" t="n">
        <v>44397</v>
      </c>
      <c r="J846" s="54" t="s">
        <v>128</v>
      </c>
      <c r="K846" s="60" t="s">
        <v>129</v>
      </c>
      <c r="L846" s="60"/>
      <c r="M846" s="61"/>
      <c r="N846" s="61"/>
      <c r="O846" s="80" t="s">
        <v>663</v>
      </c>
      <c r="P846" s="80" t="s">
        <v>664</v>
      </c>
      <c r="Q846" s="62" t="s">
        <v>132</v>
      </c>
      <c r="R846" s="63"/>
      <c r="S846" s="64" t="str">
        <f aca="false">IF(ISBLANK(A846),"",CONCATENATE($BC$5,"-",MID($BC$3,3,2),"-M_",A846))</f>
        <v>PTUR-21-M_52021000003401</v>
      </c>
      <c r="T846" s="65" t="str">
        <f aca="false">IF(ISBLANK(B846),"",VLOOKUP(B846,$BI$2:$BJ$5,2,FALSE()))</f>
        <v>E</v>
      </c>
      <c r="U846" s="66" t="str">
        <f aca="false">IF(ISBLANK(Q846),"ES",Q846)</f>
        <v>ES</v>
      </c>
      <c r="V846" s="64" t="n">
        <f aca="false">IF(ISBLANK(K846),"2",VLOOKUP(K846,$BG$2:$BH$3,2,FALSE()))</f>
        <v>2</v>
      </c>
      <c r="W846" s="66" t="str">
        <f aca="false">IF(ISBLANK(R846),"Sin observaciones",R846)</f>
        <v>Sin observaciones</v>
      </c>
      <c r="X846" s="64" t="n">
        <f aca="false">IF(ISERROR(VLOOKUP(J846,$BG$2:$BH$3,2,FALSE())),"",VLOOKUP(J846,$BG$2:$BH$3,2,FALSE()))</f>
        <v>1</v>
      </c>
      <c r="Z846" s="67"/>
    </row>
    <row r="847" customFormat="false" ht="26.4" hidden="false" customHeight="false" outlineLevel="0" collapsed="false">
      <c r="A847" s="54" t="s">
        <v>2250</v>
      </c>
      <c r="B847" s="54" t="s">
        <v>1093</v>
      </c>
      <c r="C847" s="54" t="s">
        <v>2251</v>
      </c>
      <c r="D847" s="79" t="n">
        <v>0.03</v>
      </c>
      <c r="E847" s="56" t="n">
        <v>80.25</v>
      </c>
      <c r="F847" s="57" t="n">
        <v>5.25</v>
      </c>
      <c r="G847" s="56" t="n">
        <v>80.25</v>
      </c>
      <c r="H847" s="56" t="n">
        <v>5.25</v>
      </c>
      <c r="I847" s="58" t="n">
        <v>44397</v>
      </c>
      <c r="J847" s="54" t="s">
        <v>128</v>
      </c>
      <c r="K847" s="60" t="s">
        <v>129</v>
      </c>
      <c r="L847" s="60"/>
      <c r="M847" s="61"/>
      <c r="N847" s="61"/>
      <c r="O847" s="80" t="s">
        <v>663</v>
      </c>
      <c r="P847" s="80" t="s">
        <v>664</v>
      </c>
      <c r="Q847" s="62" t="s">
        <v>132</v>
      </c>
      <c r="R847" s="63"/>
      <c r="S847" s="64" t="str">
        <f aca="false">IF(ISBLANK(A847),"",CONCATENATE($BC$5,"-",MID($BC$3,3,2),"-M_",A847))</f>
        <v>PTUR-21-M_52021000003593</v>
      </c>
      <c r="T847" s="65" t="str">
        <f aca="false">IF(ISBLANK(B847),"",VLOOKUP(B847,$BI$2:$BJ$5,2,FALSE()))</f>
        <v>E</v>
      </c>
      <c r="U847" s="66" t="str">
        <f aca="false">IF(ISBLANK(Q847),"ES",Q847)</f>
        <v>ES</v>
      </c>
      <c r="V847" s="64" t="n">
        <f aca="false">IF(ISBLANK(K847),"2",VLOOKUP(K847,$BG$2:$BH$3,2,FALSE()))</f>
        <v>2</v>
      </c>
      <c r="W847" s="66" t="str">
        <f aca="false">IF(ISBLANK(R847),"Sin observaciones",R847)</f>
        <v>Sin observaciones</v>
      </c>
      <c r="X847" s="64" t="n">
        <f aca="false">IF(ISERROR(VLOOKUP(J847,$BG$2:$BH$3,2,FALSE())),"",VLOOKUP(J847,$BG$2:$BH$3,2,FALSE()))</f>
        <v>1</v>
      </c>
      <c r="Z847" s="67"/>
    </row>
    <row r="848" customFormat="false" ht="26.4" hidden="false" customHeight="false" outlineLevel="0" collapsed="false">
      <c r="A848" s="54" t="s">
        <v>2252</v>
      </c>
      <c r="B848" s="54" t="s">
        <v>1093</v>
      </c>
      <c r="C848" s="54" t="s">
        <v>2253</v>
      </c>
      <c r="D848" s="79" t="n">
        <v>2</v>
      </c>
      <c r="E848" s="56" t="n">
        <v>1177</v>
      </c>
      <c r="F848" s="57" t="n">
        <v>77</v>
      </c>
      <c r="G848" s="56" t="n">
        <v>1177</v>
      </c>
      <c r="H848" s="56" t="n">
        <v>77</v>
      </c>
      <c r="I848" s="58" t="n">
        <v>44397</v>
      </c>
      <c r="J848" s="54" t="s">
        <v>128</v>
      </c>
      <c r="K848" s="60" t="s">
        <v>129</v>
      </c>
      <c r="L848" s="60"/>
      <c r="M848" s="61"/>
      <c r="N848" s="61"/>
      <c r="O848" s="80" t="s">
        <v>1404</v>
      </c>
      <c r="P848" s="80" t="s">
        <v>1405</v>
      </c>
      <c r="Q848" s="62" t="s">
        <v>132</v>
      </c>
      <c r="R848" s="63"/>
      <c r="S848" s="64" t="str">
        <f aca="false">IF(ISBLANK(A848),"",CONCATENATE($BC$5,"-",MID($BC$3,3,2),"-M_",A848))</f>
        <v>PTUR-21-M_52021000003277</v>
      </c>
      <c r="T848" s="65" t="str">
        <f aca="false">IF(ISBLANK(B848),"",VLOOKUP(B848,$BI$2:$BJ$5,2,FALSE()))</f>
        <v>E</v>
      </c>
      <c r="U848" s="66" t="str">
        <f aca="false">IF(ISBLANK(Q848),"ES",Q848)</f>
        <v>ES</v>
      </c>
      <c r="V848" s="64" t="n">
        <f aca="false">IF(ISBLANK(K848),"2",VLOOKUP(K848,$BG$2:$BH$3,2,FALSE()))</f>
        <v>2</v>
      </c>
      <c r="W848" s="66" t="str">
        <f aca="false">IF(ISBLANK(R848),"Sin observaciones",R848)</f>
        <v>Sin observaciones</v>
      </c>
      <c r="X848" s="64" t="n">
        <f aca="false">IF(ISERROR(VLOOKUP(J848,$BG$2:$BH$3,2,FALSE())),"",VLOOKUP(J848,$BG$2:$BH$3,2,FALSE()))</f>
        <v>1</v>
      </c>
      <c r="Z848" s="67"/>
    </row>
    <row r="849" customFormat="false" ht="66" hidden="false" customHeight="false" outlineLevel="0" collapsed="false">
      <c r="A849" s="54" t="s">
        <v>2254</v>
      </c>
      <c r="B849" s="54" t="s">
        <v>1093</v>
      </c>
      <c r="C849" s="54" t="s">
        <v>2255</v>
      </c>
      <c r="D849" s="79" t="n">
        <v>0.03</v>
      </c>
      <c r="E849" s="56" t="n">
        <v>230.61</v>
      </c>
      <c r="F849" s="57" t="n">
        <v>15.09</v>
      </c>
      <c r="G849" s="56" t="n">
        <v>230.61</v>
      </c>
      <c r="H849" s="56" t="n">
        <v>15.09</v>
      </c>
      <c r="I849" s="58" t="n">
        <v>44397</v>
      </c>
      <c r="J849" s="54" t="s">
        <v>128</v>
      </c>
      <c r="K849" s="60" t="s">
        <v>129</v>
      </c>
      <c r="L849" s="60"/>
      <c r="M849" s="61"/>
      <c r="N849" s="61"/>
      <c r="O849" s="80" t="s">
        <v>1410</v>
      </c>
      <c r="P849" s="80" t="s">
        <v>1411</v>
      </c>
      <c r="Q849" s="62" t="s">
        <v>132</v>
      </c>
      <c r="R849" s="63"/>
      <c r="S849" s="64" t="str">
        <f aca="false">IF(ISBLANK(A849),"",CONCATENATE($BC$5,"-",MID($BC$3,3,2),"-M_",A849))</f>
        <v>PTUR-21-M_52021000002981</v>
      </c>
      <c r="T849" s="65" t="str">
        <f aca="false">IF(ISBLANK(B849),"",VLOOKUP(B849,$BI$2:$BJ$5,2,FALSE()))</f>
        <v>E</v>
      </c>
      <c r="U849" s="66" t="str">
        <f aca="false">IF(ISBLANK(Q849),"ES",Q849)</f>
        <v>ES</v>
      </c>
      <c r="V849" s="64" t="n">
        <f aca="false">IF(ISBLANK(K849),"2",VLOOKUP(K849,$BG$2:$BH$3,2,FALSE()))</f>
        <v>2</v>
      </c>
      <c r="W849" s="66" t="str">
        <f aca="false">IF(ISBLANK(R849),"Sin observaciones",R849)</f>
        <v>Sin observaciones</v>
      </c>
      <c r="X849" s="64" t="n">
        <f aca="false">IF(ISERROR(VLOOKUP(J849,$BG$2:$BH$3,2,FALSE())),"",VLOOKUP(J849,$BG$2:$BH$3,2,FALSE()))</f>
        <v>1</v>
      </c>
      <c r="Z849" s="67"/>
    </row>
    <row r="850" customFormat="false" ht="66" hidden="false" customHeight="false" outlineLevel="0" collapsed="false">
      <c r="A850" s="54" t="s">
        <v>2256</v>
      </c>
      <c r="B850" s="54" t="s">
        <v>1093</v>
      </c>
      <c r="C850" s="54" t="s">
        <v>2257</v>
      </c>
      <c r="D850" s="79" t="n">
        <v>8</v>
      </c>
      <c r="E850" s="56" t="n">
        <v>42.8</v>
      </c>
      <c r="F850" s="57" t="n">
        <v>2.8</v>
      </c>
      <c r="G850" s="56" t="n">
        <v>42.8</v>
      </c>
      <c r="H850" s="56" t="n">
        <v>2.8</v>
      </c>
      <c r="I850" s="58" t="n">
        <v>44397</v>
      </c>
      <c r="J850" s="54" t="s">
        <v>128</v>
      </c>
      <c r="K850" s="60" t="s">
        <v>129</v>
      </c>
      <c r="L850" s="60"/>
      <c r="M850" s="61"/>
      <c r="N850" s="61"/>
      <c r="O850" s="80" t="s">
        <v>673</v>
      </c>
      <c r="P850" s="80" t="s">
        <v>674</v>
      </c>
      <c r="Q850" s="62" t="s">
        <v>132</v>
      </c>
      <c r="R850" s="63"/>
      <c r="S850" s="64" t="str">
        <f aca="false">IF(ISBLANK(A850),"",CONCATENATE($BC$5,"-",MID($BC$3,3,2),"-M_",A850))</f>
        <v>PTUR-21-M_52021000002455</v>
      </c>
      <c r="T850" s="65" t="str">
        <f aca="false">IF(ISBLANK(B850),"",VLOOKUP(B850,$BI$2:$BJ$5,2,FALSE()))</f>
        <v>E</v>
      </c>
      <c r="U850" s="66" t="str">
        <f aca="false">IF(ISBLANK(Q850),"ES",Q850)</f>
        <v>ES</v>
      </c>
      <c r="V850" s="64" t="n">
        <f aca="false">IF(ISBLANK(K850),"2",VLOOKUP(K850,$BG$2:$BH$3,2,FALSE()))</f>
        <v>2</v>
      </c>
      <c r="W850" s="66" t="str">
        <f aca="false">IF(ISBLANK(R850),"Sin observaciones",R850)</f>
        <v>Sin observaciones</v>
      </c>
      <c r="X850" s="64" t="n">
        <f aca="false">IF(ISERROR(VLOOKUP(J850,$BG$2:$BH$3,2,FALSE())),"",VLOOKUP(J850,$BG$2:$BH$3,2,FALSE()))</f>
        <v>1</v>
      </c>
      <c r="Z850" s="67"/>
    </row>
    <row r="851" customFormat="false" ht="118.8" hidden="false" customHeight="false" outlineLevel="0" collapsed="false">
      <c r="A851" s="54" t="s">
        <v>2258</v>
      </c>
      <c r="B851" s="54" t="s">
        <v>1093</v>
      </c>
      <c r="C851" s="54" t="s">
        <v>2259</v>
      </c>
      <c r="D851" s="79" t="n">
        <v>0.03</v>
      </c>
      <c r="E851" s="56" t="n">
        <v>557.92</v>
      </c>
      <c r="F851" s="57" t="n">
        <v>0</v>
      </c>
      <c r="G851" s="56" t="n">
        <v>557.92</v>
      </c>
      <c r="H851" s="56" t="n">
        <v>0</v>
      </c>
      <c r="I851" s="58" t="n">
        <v>44397</v>
      </c>
      <c r="J851" s="54" t="s">
        <v>128</v>
      </c>
      <c r="K851" s="60" t="s">
        <v>129</v>
      </c>
      <c r="L851" s="60"/>
      <c r="M851" s="61"/>
      <c r="N851" s="61"/>
      <c r="O851" s="80" t="s">
        <v>2260</v>
      </c>
      <c r="P851" s="80" t="s">
        <v>2261</v>
      </c>
      <c r="Q851" s="62" t="s">
        <v>132</v>
      </c>
      <c r="R851" s="63"/>
      <c r="S851" s="64" t="str">
        <f aca="false">IF(ISBLANK(A851),"",CONCATENATE($BC$5,"-",MID($BC$3,3,2),"-M_",A851))</f>
        <v>PTUR-21-M_52021000003009</v>
      </c>
      <c r="T851" s="65" t="str">
        <f aca="false">IF(ISBLANK(B851),"",VLOOKUP(B851,$BI$2:$BJ$5,2,FALSE()))</f>
        <v>E</v>
      </c>
      <c r="U851" s="66" t="str">
        <f aca="false">IF(ISBLANK(Q851),"ES",Q851)</f>
        <v>ES</v>
      </c>
      <c r="V851" s="64" t="n">
        <f aca="false">IF(ISBLANK(K851),"2",VLOOKUP(K851,$BG$2:$BH$3,2,FALSE()))</f>
        <v>2</v>
      </c>
      <c r="W851" s="66" t="str">
        <f aca="false">IF(ISBLANK(R851),"Sin observaciones",R851)</f>
        <v>Sin observaciones</v>
      </c>
      <c r="X851" s="64" t="n">
        <f aca="false">IF(ISERROR(VLOOKUP(J851,$BG$2:$BH$3,2,FALSE())),"",VLOOKUP(J851,$BG$2:$BH$3,2,FALSE()))</f>
        <v>1</v>
      </c>
      <c r="Z851" s="67"/>
    </row>
    <row r="852" customFormat="false" ht="118.8" hidden="false" customHeight="false" outlineLevel="0" collapsed="false">
      <c r="A852" s="54" t="s">
        <v>2262</v>
      </c>
      <c r="B852" s="54" t="s">
        <v>1093</v>
      </c>
      <c r="C852" s="54" t="s">
        <v>2263</v>
      </c>
      <c r="D852" s="79" t="n">
        <v>0.03</v>
      </c>
      <c r="E852" s="56" t="n">
        <v>1177</v>
      </c>
      <c r="F852" s="57" t="n">
        <v>77</v>
      </c>
      <c r="G852" s="56" t="n">
        <v>1177</v>
      </c>
      <c r="H852" s="56" t="n">
        <v>77</v>
      </c>
      <c r="I852" s="58" t="n">
        <v>44397</v>
      </c>
      <c r="J852" s="54" t="s">
        <v>128</v>
      </c>
      <c r="K852" s="60" t="s">
        <v>129</v>
      </c>
      <c r="L852" s="60"/>
      <c r="M852" s="61"/>
      <c r="N852" s="61"/>
      <c r="O852" s="80" t="s">
        <v>2264</v>
      </c>
      <c r="P852" s="80" t="s">
        <v>2265</v>
      </c>
      <c r="Q852" s="62" t="s">
        <v>132</v>
      </c>
      <c r="R852" s="63"/>
      <c r="S852" s="64" t="str">
        <f aca="false">IF(ISBLANK(A852),"",CONCATENATE($BC$5,"-",MID($BC$3,3,2),"-M_",A852))</f>
        <v>PTUR-21-M_52021000003291</v>
      </c>
      <c r="T852" s="65" t="str">
        <f aca="false">IF(ISBLANK(B852),"",VLOOKUP(B852,$BI$2:$BJ$5,2,FALSE()))</f>
        <v>E</v>
      </c>
      <c r="U852" s="66" t="str">
        <f aca="false">IF(ISBLANK(Q852),"ES",Q852)</f>
        <v>ES</v>
      </c>
      <c r="V852" s="64" t="n">
        <f aca="false">IF(ISBLANK(K852),"2",VLOOKUP(K852,$BG$2:$BH$3,2,FALSE()))</f>
        <v>2</v>
      </c>
      <c r="W852" s="66" t="str">
        <f aca="false">IF(ISBLANK(R852),"Sin observaciones",R852)</f>
        <v>Sin observaciones</v>
      </c>
      <c r="X852" s="64" t="n">
        <f aca="false">IF(ISERROR(VLOOKUP(J852,$BG$2:$BH$3,2,FALSE())),"",VLOOKUP(J852,$BG$2:$BH$3,2,FALSE()))</f>
        <v>1</v>
      </c>
      <c r="Z852" s="67"/>
    </row>
    <row r="853" customFormat="false" ht="52.8" hidden="false" customHeight="false" outlineLevel="0" collapsed="false">
      <c r="A853" s="54" t="s">
        <v>2266</v>
      </c>
      <c r="B853" s="54" t="s">
        <v>1093</v>
      </c>
      <c r="C853" s="54" t="s">
        <v>2267</v>
      </c>
      <c r="D853" s="79" t="n">
        <v>0.03</v>
      </c>
      <c r="E853" s="56" t="n">
        <v>319.11</v>
      </c>
      <c r="F853" s="57" t="n">
        <v>0</v>
      </c>
      <c r="G853" s="56" t="n">
        <v>319.11</v>
      </c>
      <c r="H853" s="56" t="n">
        <v>0</v>
      </c>
      <c r="I853" s="58" t="n">
        <v>44397</v>
      </c>
      <c r="J853" s="54" t="s">
        <v>128</v>
      </c>
      <c r="K853" s="60" t="s">
        <v>129</v>
      </c>
      <c r="L853" s="60"/>
      <c r="M853" s="61"/>
      <c r="N853" s="61"/>
      <c r="O853" s="80" t="s">
        <v>2268</v>
      </c>
      <c r="P853" s="80" t="s">
        <v>2269</v>
      </c>
      <c r="Q853" s="62" t="s">
        <v>132</v>
      </c>
      <c r="R853" s="63"/>
      <c r="S853" s="64" t="str">
        <f aca="false">IF(ISBLANK(A853),"",CONCATENATE($BC$5,"-",MID($BC$3,3,2),"-M_",A853))</f>
        <v>PTUR-21-M_52021000003021</v>
      </c>
      <c r="T853" s="65" t="str">
        <f aca="false">IF(ISBLANK(B853),"",VLOOKUP(B853,$BI$2:$BJ$5,2,FALSE()))</f>
        <v>E</v>
      </c>
      <c r="U853" s="66" t="str">
        <f aca="false">IF(ISBLANK(Q853),"ES",Q853)</f>
        <v>ES</v>
      </c>
      <c r="V853" s="64" t="n">
        <f aca="false">IF(ISBLANK(K853),"2",VLOOKUP(K853,$BG$2:$BH$3,2,FALSE()))</f>
        <v>2</v>
      </c>
      <c r="W853" s="66" t="str">
        <f aca="false">IF(ISBLANK(R853),"Sin observaciones",R853)</f>
        <v>Sin observaciones</v>
      </c>
      <c r="X853" s="64" t="n">
        <f aca="false">IF(ISERROR(VLOOKUP(J853,$BG$2:$BH$3,2,FALSE())),"",VLOOKUP(J853,$BG$2:$BH$3,2,FALSE()))</f>
        <v>1</v>
      </c>
      <c r="Z853" s="67"/>
    </row>
    <row r="854" customFormat="false" ht="39.6" hidden="false" customHeight="false" outlineLevel="0" collapsed="false">
      <c r="A854" s="54" t="s">
        <v>2270</v>
      </c>
      <c r="B854" s="54" t="s">
        <v>1093</v>
      </c>
      <c r="C854" s="54" t="s">
        <v>2271</v>
      </c>
      <c r="D854" s="79" t="n">
        <v>0.03</v>
      </c>
      <c r="E854" s="56" t="n">
        <v>619.12</v>
      </c>
      <c r="F854" s="57" t="n">
        <v>0</v>
      </c>
      <c r="G854" s="56" t="n">
        <v>619.12</v>
      </c>
      <c r="H854" s="56" t="n">
        <v>0</v>
      </c>
      <c r="I854" s="58" t="n">
        <v>44397</v>
      </c>
      <c r="J854" s="54" t="s">
        <v>128</v>
      </c>
      <c r="K854" s="60" t="s">
        <v>129</v>
      </c>
      <c r="L854" s="60"/>
      <c r="M854" s="61"/>
      <c r="N854" s="61"/>
      <c r="O854" s="80" t="s">
        <v>2268</v>
      </c>
      <c r="P854" s="80" t="s">
        <v>2269</v>
      </c>
      <c r="Q854" s="62" t="s">
        <v>132</v>
      </c>
      <c r="R854" s="63"/>
      <c r="S854" s="64" t="str">
        <f aca="false">IF(ISBLANK(A854),"",CONCATENATE($BC$5,"-",MID($BC$3,3,2),"-M_",A854))</f>
        <v>PTUR-21-M_52021000003022</v>
      </c>
      <c r="T854" s="65" t="str">
        <f aca="false">IF(ISBLANK(B854),"",VLOOKUP(B854,$BI$2:$BJ$5,2,FALSE()))</f>
        <v>E</v>
      </c>
      <c r="U854" s="66" t="str">
        <f aca="false">IF(ISBLANK(Q854),"ES",Q854)</f>
        <v>ES</v>
      </c>
      <c r="V854" s="64" t="n">
        <f aca="false">IF(ISBLANK(K854),"2",VLOOKUP(K854,$BG$2:$BH$3,2,FALSE()))</f>
        <v>2</v>
      </c>
      <c r="W854" s="66" t="str">
        <f aca="false">IF(ISBLANK(R854),"Sin observaciones",R854)</f>
        <v>Sin observaciones</v>
      </c>
      <c r="X854" s="64" t="n">
        <f aca="false">IF(ISERROR(VLOOKUP(J854,$BG$2:$BH$3,2,FALSE())),"",VLOOKUP(J854,$BG$2:$BH$3,2,FALSE()))</f>
        <v>1</v>
      </c>
      <c r="Z854" s="67"/>
    </row>
    <row r="855" customFormat="false" ht="52.8" hidden="false" customHeight="false" outlineLevel="0" collapsed="false">
      <c r="A855" s="54" t="s">
        <v>2272</v>
      </c>
      <c r="B855" s="54" t="s">
        <v>1093</v>
      </c>
      <c r="C855" s="54" t="s">
        <v>2273</v>
      </c>
      <c r="D855" s="79" t="n">
        <v>0.03</v>
      </c>
      <c r="E855" s="56" t="n">
        <v>93.66</v>
      </c>
      <c r="F855" s="57" t="n">
        <v>0</v>
      </c>
      <c r="G855" s="56" t="n">
        <v>93.66</v>
      </c>
      <c r="H855" s="56" t="n">
        <v>0</v>
      </c>
      <c r="I855" s="58" t="n">
        <v>44397</v>
      </c>
      <c r="J855" s="54" t="s">
        <v>128</v>
      </c>
      <c r="K855" s="60" t="s">
        <v>129</v>
      </c>
      <c r="L855" s="60"/>
      <c r="M855" s="61"/>
      <c r="N855" s="61"/>
      <c r="O855" s="80" t="s">
        <v>2268</v>
      </c>
      <c r="P855" s="80" t="s">
        <v>2269</v>
      </c>
      <c r="Q855" s="62" t="s">
        <v>132</v>
      </c>
      <c r="R855" s="63"/>
      <c r="S855" s="64" t="str">
        <f aca="false">IF(ISBLANK(A855),"",CONCATENATE($BC$5,"-",MID($BC$3,3,2),"-M_",A855))</f>
        <v>PTUR-21-M_52021000003023</v>
      </c>
      <c r="T855" s="65" t="str">
        <f aca="false">IF(ISBLANK(B855),"",VLOOKUP(B855,$BI$2:$BJ$5,2,FALSE()))</f>
        <v>E</v>
      </c>
      <c r="U855" s="66" t="str">
        <f aca="false">IF(ISBLANK(Q855),"ES",Q855)</f>
        <v>ES</v>
      </c>
      <c r="V855" s="64" t="n">
        <f aca="false">IF(ISBLANK(K855),"2",VLOOKUP(K855,$BG$2:$BH$3,2,FALSE()))</f>
        <v>2</v>
      </c>
      <c r="W855" s="66" t="str">
        <f aca="false">IF(ISBLANK(R855),"Sin observaciones",R855)</f>
        <v>Sin observaciones</v>
      </c>
      <c r="X855" s="64" t="n">
        <f aca="false">IF(ISERROR(VLOOKUP(J855,$BG$2:$BH$3,2,FALSE())),"",VLOOKUP(J855,$BG$2:$BH$3,2,FALSE()))</f>
        <v>1</v>
      </c>
      <c r="Z855" s="67"/>
    </row>
    <row r="856" customFormat="false" ht="39.6" hidden="false" customHeight="false" outlineLevel="0" collapsed="false">
      <c r="A856" s="54" t="s">
        <v>2274</v>
      </c>
      <c r="B856" s="54" t="s">
        <v>1093</v>
      </c>
      <c r="C856" s="54" t="s">
        <v>2275</v>
      </c>
      <c r="D856" s="79" t="n">
        <v>0.03</v>
      </c>
      <c r="E856" s="56" t="n">
        <v>357.19</v>
      </c>
      <c r="F856" s="57" t="n">
        <v>0</v>
      </c>
      <c r="G856" s="56" t="n">
        <v>357.19</v>
      </c>
      <c r="H856" s="56" t="n">
        <v>0</v>
      </c>
      <c r="I856" s="58" t="n">
        <v>44397</v>
      </c>
      <c r="J856" s="54" t="s">
        <v>128</v>
      </c>
      <c r="K856" s="60" t="s">
        <v>129</v>
      </c>
      <c r="L856" s="60"/>
      <c r="M856" s="61"/>
      <c r="N856" s="61"/>
      <c r="O856" s="80" t="s">
        <v>2268</v>
      </c>
      <c r="P856" s="80" t="s">
        <v>2269</v>
      </c>
      <c r="Q856" s="62" t="s">
        <v>132</v>
      </c>
      <c r="R856" s="63"/>
      <c r="S856" s="64" t="str">
        <f aca="false">IF(ISBLANK(A856),"",CONCATENATE($BC$5,"-",MID($BC$3,3,2),"-M_",A856))</f>
        <v>PTUR-21-M_52021000003024</v>
      </c>
      <c r="T856" s="65" t="str">
        <f aca="false">IF(ISBLANK(B856),"",VLOOKUP(B856,$BI$2:$BJ$5,2,FALSE()))</f>
        <v>E</v>
      </c>
      <c r="U856" s="66" t="str">
        <f aca="false">IF(ISBLANK(Q856),"ES",Q856)</f>
        <v>ES</v>
      </c>
      <c r="V856" s="64" t="n">
        <f aca="false">IF(ISBLANK(K856),"2",VLOOKUP(K856,$BG$2:$BH$3,2,FALSE()))</f>
        <v>2</v>
      </c>
      <c r="W856" s="66" t="str">
        <f aca="false">IF(ISBLANK(R856),"Sin observaciones",R856)</f>
        <v>Sin observaciones</v>
      </c>
      <c r="X856" s="64" t="n">
        <f aca="false">IF(ISERROR(VLOOKUP(J856,$BG$2:$BH$3,2,FALSE())),"",VLOOKUP(J856,$BG$2:$BH$3,2,FALSE()))</f>
        <v>1</v>
      </c>
      <c r="Z856" s="67"/>
    </row>
    <row r="857" customFormat="false" ht="39.6" hidden="false" customHeight="false" outlineLevel="0" collapsed="false">
      <c r="A857" s="54" t="s">
        <v>2276</v>
      </c>
      <c r="B857" s="54" t="s">
        <v>1093</v>
      </c>
      <c r="C857" s="54" t="s">
        <v>2277</v>
      </c>
      <c r="D857" s="79" t="n">
        <v>0.03</v>
      </c>
      <c r="E857" s="56" t="n">
        <v>319.11</v>
      </c>
      <c r="F857" s="57" t="n">
        <v>0</v>
      </c>
      <c r="G857" s="56" t="n">
        <v>319.11</v>
      </c>
      <c r="H857" s="56" t="n">
        <v>0</v>
      </c>
      <c r="I857" s="58" t="n">
        <v>44397</v>
      </c>
      <c r="J857" s="54" t="s">
        <v>128</v>
      </c>
      <c r="K857" s="60" t="s">
        <v>129</v>
      </c>
      <c r="L857" s="60"/>
      <c r="M857" s="61"/>
      <c r="N857" s="61"/>
      <c r="O857" s="80" t="s">
        <v>2268</v>
      </c>
      <c r="P857" s="80" t="s">
        <v>2269</v>
      </c>
      <c r="Q857" s="62" t="s">
        <v>132</v>
      </c>
      <c r="R857" s="63"/>
      <c r="S857" s="64" t="str">
        <f aca="false">IF(ISBLANK(A857),"",CONCATENATE($BC$5,"-",MID($BC$3,3,2),"-M_",A857))</f>
        <v>PTUR-21-M_52021000003025</v>
      </c>
      <c r="T857" s="65" t="str">
        <f aca="false">IF(ISBLANK(B857),"",VLOOKUP(B857,$BI$2:$BJ$5,2,FALSE()))</f>
        <v>E</v>
      </c>
      <c r="U857" s="66" t="str">
        <f aca="false">IF(ISBLANK(Q857),"ES",Q857)</f>
        <v>ES</v>
      </c>
      <c r="V857" s="64" t="n">
        <f aca="false">IF(ISBLANK(K857),"2",VLOOKUP(K857,$BG$2:$BH$3,2,FALSE()))</f>
        <v>2</v>
      </c>
      <c r="W857" s="66" t="str">
        <f aca="false">IF(ISBLANK(R857),"Sin observaciones",R857)</f>
        <v>Sin observaciones</v>
      </c>
      <c r="X857" s="64" t="n">
        <f aca="false">IF(ISERROR(VLOOKUP(J857,$BG$2:$BH$3,2,FALSE())),"",VLOOKUP(J857,$BG$2:$BH$3,2,FALSE()))</f>
        <v>1</v>
      </c>
      <c r="Z857" s="67"/>
    </row>
    <row r="858" customFormat="false" ht="52.8" hidden="false" customHeight="false" outlineLevel="0" collapsed="false">
      <c r="A858" s="54" t="s">
        <v>2278</v>
      </c>
      <c r="B858" s="54" t="s">
        <v>1093</v>
      </c>
      <c r="C858" s="54" t="s">
        <v>2279</v>
      </c>
      <c r="D858" s="79" t="n">
        <v>0.03</v>
      </c>
      <c r="E858" s="56" t="n">
        <v>294.23</v>
      </c>
      <c r="F858" s="57" t="n">
        <v>0</v>
      </c>
      <c r="G858" s="56" t="n">
        <v>294.23</v>
      </c>
      <c r="H858" s="56" t="n">
        <v>0</v>
      </c>
      <c r="I858" s="58" t="n">
        <v>44397</v>
      </c>
      <c r="J858" s="54" t="s">
        <v>128</v>
      </c>
      <c r="K858" s="60" t="s">
        <v>129</v>
      </c>
      <c r="L858" s="60"/>
      <c r="M858" s="61"/>
      <c r="N858" s="61"/>
      <c r="O858" s="80" t="s">
        <v>2268</v>
      </c>
      <c r="P858" s="80" t="s">
        <v>2269</v>
      </c>
      <c r="Q858" s="62" t="s">
        <v>132</v>
      </c>
      <c r="R858" s="63"/>
      <c r="S858" s="64" t="str">
        <f aca="false">IF(ISBLANK(A858),"",CONCATENATE($BC$5,"-",MID($BC$3,3,2),"-M_",A858))</f>
        <v>PTUR-21-M_52021000003027</v>
      </c>
      <c r="T858" s="65" t="str">
        <f aca="false">IF(ISBLANK(B858),"",VLOOKUP(B858,$BI$2:$BJ$5,2,FALSE()))</f>
        <v>E</v>
      </c>
      <c r="U858" s="66" t="str">
        <f aca="false">IF(ISBLANK(Q858),"ES",Q858)</f>
        <v>ES</v>
      </c>
      <c r="V858" s="64" t="n">
        <f aca="false">IF(ISBLANK(K858),"2",VLOOKUP(K858,$BG$2:$BH$3,2,FALSE()))</f>
        <v>2</v>
      </c>
      <c r="W858" s="66" t="str">
        <f aca="false">IF(ISBLANK(R858),"Sin observaciones",R858)</f>
        <v>Sin observaciones</v>
      </c>
      <c r="X858" s="64" t="n">
        <f aca="false">IF(ISERROR(VLOOKUP(J858,$BG$2:$BH$3,2,FALSE())),"",VLOOKUP(J858,$BG$2:$BH$3,2,FALSE()))</f>
        <v>1</v>
      </c>
      <c r="Z858" s="67"/>
    </row>
    <row r="859" customFormat="false" ht="52.8" hidden="false" customHeight="false" outlineLevel="0" collapsed="false">
      <c r="A859" s="54" t="s">
        <v>2280</v>
      </c>
      <c r="B859" s="54" t="s">
        <v>1093</v>
      </c>
      <c r="C859" s="54" t="s">
        <v>2281</v>
      </c>
      <c r="D859" s="79" t="n">
        <v>0.03</v>
      </c>
      <c r="E859" s="56" t="n">
        <v>294.23</v>
      </c>
      <c r="F859" s="57" t="n">
        <v>0</v>
      </c>
      <c r="G859" s="56" t="n">
        <v>294.23</v>
      </c>
      <c r="H859" s="56" t="n">
        <v>0</v>
      </c>
      <c r="I859" s="58" t="n">
        <v>44397</v>
      </c>
      <c r="J859" s="54" t="s">
        <v>128</v>
      </c>
      <c r="K859" s="60" t="s">
        <v>129</v>
      </c>
      <c r="L859" s="60"/>
      <c r="M859" s="61"/>
      <c r="N859" s="61"/>
      <c r="O859" s="80" t="s">
        <v>2268</v>
      </c>
      <c r="P859" s="80" t="s">
        <v>2269</v>
      </c>
      <c r="Q859" s="62" t="s">
        <v>132</v>
      </c>
      <c r="R859" s="63"/>
      <c r="S859" s="64" t="str">
        <f aca="false">IF(ISBLANK(A859),"",CONCATENATE($BC$5,"-",MID($BC$3,3,2),"-M_",A859))</f>
        <v>PTUR-21-M_52021000003028</v>
      </c>
      <c r="T859" s="65" t="str">
        <f aca="false">IF(ISBLANK(B859),"",VLOOKUP(B859,$BI$2:$BJ$5,2,FALSE()))</f>
        <v>E</v>
      </c>
      <c r="U859" s="66" t="str">
        <f aca="false">IF(ISBLANK(Q859),"ES",Q859)</f>
        <v>ES</v>
      </c>
      <c r="V859" s="64" t="n">
        <f aca="false">IF(ISBLANK(K859),"2",VLOOKUP(K859,$BG$2:$BH$3,2,FALSE()))</f>
        <v>2</v>
      </c>
      <c r="W859" s="66" t="str">
        <f aca="false">IF(ISBLANK(R859),"Sin observaciones",R859)</f>
        <v>Sin observaciones</v>
      </c>
      <c r="X859" s="64" t="n">
        <f aca="false">IF(ISERROR(VLOOKUP(J859,$BG$2:$BH$3,2,FALSE())),"",VLOOKUP(J859,$BG$2:$BH$3,2,FALSE()))</f>
        <v>1</v>
      </c>
      <c r="Z859" s="67"/>
    </row>
    <row r="860" customFormat="false" ht="145.2" hidden="false" customHeight="false" outlineLevel="0" collapsed="false">
      <c r="A860" s="54" t="s">
        <v>2282</v>
      </c>
      <c r="B860" s="54" t="s">
        <v>1093</v>
      </c>
      <c r="C860" s="54" t="s">
        <v>2283</v>
      </c>
      <c r="D860" s="79" t="n">
        <v>0.03</v>
      </c>
      <c r="E860" s="56" t="n">
        <v>2700</v>
      </c>
      <c r="F860" s="57" t="n">
        <v>0</v>
      </c>
      <c r="G860" s="56" t="n">
        <v>2700</v>
      </c>
      <c r="H860" s="56" t="n">
        <v>0</v>
      </c>
      <c r="I860" s="58" t="n">
        <v>44397</v>
      </c>
      <c r="J860" s="54" t="s">
        <v>128</v>
      </c>
      <c r="K860" s="60" t="s">
        <v>129</v>
      </c>
      <c r="L860" s="60"/>
      <c r="M860" s="61"/>
      <c r="N860" s="61"/>
      <c r="O860" s="80" t="s">
        <v>2284</v>
      </c>
      <c r="P860" s="80" t="s">
        <v>2285</v>
      </c>
      <c r="Q860" s="62" t="s">
        <v>132</v>
      </c>
      <c r="R860" s="63"/>
      <c r="S860" s="64" t="str">
        <f aca="false">IF(ISBLANK(A860),"",CONCATENATE($BC$5,"-",MID($BC$3,3,2),"-M_",A860))</f>
        <v>PTUR-21-M_52021000003000</v>
      </c>
      <c r="T860" s="65" t="str">
        <f aca="false">IF(ISBLANK(B860),"",VLOOKUP(B860,$BI$2:$BJ$5,2,FALSE()))</f>
        <v>E</v>
      </c>
      <c r="U860" s="66" t="str">
        <f aca="false">IF(ISBLANK(Q860),"ES",Q860)</f>
        <v>ES</v>
      </c>
      <c r="V860" s="64" t="n">
        <f aca="false">IF(ISBLANK(K860),"2",VLOOKUP(K860,$BG$2:$BH$3,2,FALSE()))</f>
        <v>2</v>
      </c>
      <c r="W860" s="66" t="str">
        <f aca="false">IF(ISBLANK(R860),"Sin observaciones",R860)</f>
        <v>Sin observaciones</v>
      </c>
      <c r="X860" s="64" t="n">
        <f aca="false">IF(ISERROR(VLOOKUP(J860,$BG$2:$BH$3,2,FALSE())),"",VLOOKUP(J860,$BG$2:$BH$3,2,FALSE()))</f>
        <v>1</v>
      </c>
      <c r="Z860" s="67"/>
    </row>
    <row r="861" customFormat="false" ht="66" hidden="false" customHeight="false" outlineLevel="0" collapsed="false">
      <c r="A861" s="54" t="s">
        <v>2286</v>
      </c>
      <c r="B861" s="54" t="s">
        <v>1093</v>
      </c>
      <c r="C861" s="54" t="s">
        <v>2287</v>
      </c>
      <c r="D861" s="79" t="n">
        <v>0.03</v>
      </c>
      <c r="E861" s="56" t="n">
        <v>6150</v>
      </c>
      <c r="F861" s="57" t="n">
        <v>0</v>
      </c>
      <c r="G861" s="56" t="n">
        <v>6150</v>
      </c>
      <c r="H861" s="56" t="n">
        <v>0</v>
      </c>
      <c r="I861" s="58" t="n">
        <v>44397</v>
      </c>
      <c r="J861" s="54" t="s">
        <v>128</v>
      </c>
      <c r="K861" s="60" t="s">
        <v>129</v>
      </c>
      <c r="L861" s="60"/>
      <c r="M861" s="61"/>
      <c r="N861" s="61"/>
      <c r="O861" s="80" t="s">
        <v>2288</v>
      </c>
      <c r="P861" s="80" t="s">
        <v>2289</v>
      </c>
      <c r="Q861" s="62" t="s">
        <v>132</v>
      </c>
      <c r="R861" s="63"/>
      <c r="S861" s="64" t="str">
        <f aca="false">IF(ISBLANK(A861),"",CONCATENATE($BC$5,"-",MID($BC$3,3,2),"-M_",A861))</f>
        <v>PTUR-21-M_52021000003525</v>
      </c>
      <c r="T861" s="65" t="str">
        <f aca="false">IF(ISBLANK(B861),"",VLOOKUP(B861,$BI$2:$BJ$5,2,FALSE()))</f>
        <v>E</v>
      </c>
      <c r="U861" s="66" t="str">
        <f aca="false">IF(ISBLANK(Q861),"ES",Q861)</f>
        <v>ES</v>
      </c>
      <c r="V861" s="64" t="n">
        <f aca="false">IF(ISBLANK(K861),"2",VLOOKUP(K861,$BG$2:$BH$3,2,FALSE()))</f>
        <v>2</v>
      </c>
      <c r="W861" s="66" t="str">
        <f aca="false">IF(ISBLANK(R861),"Sin observaciones",R861)</f>
        <v>Sin observaciones</v>
      </c>
      <c r="X861" s="64" t="n">
        <f aca="false">IF(ISERROR(VLOOKUP(J861,$BG$2:$BH$3,2,FALSE())),"",VLOOKUP(J861,$BG$2:$BH$3,2,FALSE()))</f>
        <v>1</v>
      </c>
      <c r="Z861" s="67"/>
    </row>
    <row r="862" customFormat="false" ht="66" hidden="false" customHeight="false" outlineLevel="0" collapsed="false">
      <c r="A862" s="54" t="s">
        <v>2290</v>
      </c>
      <c r="B862" s="54" t="s">
        <v>1093</v>
      </c>
      <c r="C862" s="54" t="s">
        <v>2291</v>
      </c>
      <c r="D862" s="79" t="n">
        <v>0.03</v>
      </c>
      <c r="E862" s="56" t="n">
        <v>2600</v>
      </c>
      <c r="F862" s="57" t="n">
        <v>0</v>
      </c>
      <c r="G862" s="56" t="n">
        <v>2600</v>
      </c>
      <c r="H862" s="56" t="n">
        <v>0</v>
      </c>
      <c r="I862" s="58" t="n">
        <v>44397</v>
      </c>
      <c r="J862" s="54" t="s">
        <v>128</v>
      </c>
      <c r="K862" s="60" t="s">
        <v>129</v>
      </c>
      <c r="L862" s="60"/>
      <c r="M862" s="61"/>
      <c r="N862" s="61"/>
      <c r="O862" s="80" t="s">
        <v>2292</v>
      </c>
      <c r="P862" s="80" t="s">
        <v>2293</v>
      </c>
      <c r="Q862" s="62" t="s">
        <v>132</v>
      </c>
      <c r="R862" s="63"/>
      <c r="S862" s="64" t="str">
        <f aca="false">IF(ISBLANK(A862),"",CONCATENATE($BC$5,"-",MID($BC$3,3,2),"-M_",A862))</f>
        <v>PTUR-21-M_52021000002968</v>
      </c>
      <c r="T862" s="65" t="str">
        <f aca="false">IF(ISBLANK(B862),"",VLOOKUP(B862,$BI$2:$BJ$5,2,FALSE()))</f>
        <v>E</v>
      </c>
      <c r="U862" s="66" t="str">
        <f aca="false">IF(ISBLANK(Q862),"ES",Q862)</f>
        <v>ES</v>
      </c>
      <c r="V862" s="64" t="n">
        <f aca="false">IF(ISBLANK(K862),"2",VLOOKUP(K862,$BG$2:$BH$3,2,FALSE()))</f>
        <v>2</v>
      </c>
      <c r="W862" s="66" t="str">
        <f aca="false">IF(ISBLANK(R862),"Sin observaciones",R862)</f>
        <v>Sin observaciones</v>
      </c>
      <c r="X862" s="64" t="n">
        <f aca="false">IF(ISERROR(VLOOKUP(J862,$BG$2:$BH$3,2,FALSE())),"",VLOOKUP(J862,$BG$2:$BH$3,2,FALSE()))</f>
        <v>1</v>
      </c>
      <c r="Z862" s="67"/>
    </row>
    <row r="863" customFormat="false" ht="17.4" hidden="false" customHeight="false" outlineLevel="0" collapsed="false">
      <c r="A863" s="54" t="s">
        <v>2294</v>
      </c>
      <c r="B863" s="54" t="s">
        <v>1093</v>
      </c>
      <c r="C863" s="54" t="s">
        <v>2295</v>
      </c>
      <c r="D863" s="79" t="n">
        <v>0.03</v>
      </c>
      <c r="E863" s="56" t="n">
        <v>2900</v>
      </c>
      <c r="F863" s="57" t="n">
        <v>0</v>
      </c>
      <c r="G863" s="56" t="n">
        <v>2900</v>
      </c>
      <c r="H863" s="56" t="n">
        <v>0</v>
      </c>
      <c r="I863" s="58" t="n">
        <v>44397</v>
      </c>
      <c r="J863" s="54" t="s">
        <v>128</v>
      </c>
      <c r="K863" s="60" t="s">
        <v>129</v>
      </c>
      <c r="L863" s="60"/>
      <c r="M863" s="61"/>
      <c r="N863" s="61"/>
      <c r="O863" s="80" t="s">
        <v>2296</v>
      </c>
      <c r="P863" s="80" t="s">
        <v>2297</v>
      </c>
      <c r="Q863" s="62" t="s">
        <v>132</v>
      </c>
      <c r="R863" s="63"/>
      <c r="S863" s="64" t="str">
        <f aca="false">IF(ISBLANK(A863),"",CONCATENATE($BC$5,"-",MID($BC$3,3,2),"-M_",A863))</f>
        <v>PTUR-21-M_52021000003139</v>
      </c>
      <c r="T863" s="65" t="str">
        <f aca="false">IF(ISBLANK(B863),"",VLOOKUP(B863,$BI$2:$BJ$5,2,FALSE()))</f>
        <v>E</v>
      </c>
      <c r="U863" s="66" t="str">
        <f aca="false">IF(ISBLANK(Q863),"ES",Q863)</f>
        <v>ES</v>
      </c>
      <c r="V863" s="64" t="n">
        <f aca="false">IF(ISBLANK(K863),"2",VLOOKUP(K863,$BG$2:$BH$3,2,FALSE()))</f>
        <v>2</v>
      </c>
      <c r="W863" s="66" t="str">
        <f aca="false">IF(ISBLANK(R863),"Sin observaciones",R863)</f>
        <v>Sin observaciones</v>
      </c>
      <c r="X863" s="64" t="n">
        <f aca="false">IF(ISERROR(VLOOKUP(J863,$BG$2:$BH$3,2,FALSE())),"",VLOOKUP(J863,$BG$2:$BH$3,2,FALSE()))</f>
        <v>1</v>
      </c>
      <c r="Z863" s="67"/>
    </row>
    <row r="864" customFormat="false" ht="264" hidden="false" customHeight="false" outlineLevel="0" collapsed="false">
      <c r="A864" s="54" t="s">
        <v>2298</v>
      </c>
      <c r="B864" s="54" t="s">
        <v>1093</v>
      </c>
      <c r="C864" s="54" t="s">
        <v>2299</v>
      </c>
      <c r="D864" s="79" t="n">
        <v>0.03</v>
      </c>
      <c r="E864" s="56" t="n">
        <v>809.2</v>
      </c>
      <c r="F864" s="57" t="n">
        <v>52.94</v>
      </c>
      <c r="G864" s="56" t="n">
        <v>809.2</v>
      </c>
      <c r="H864" s="56" t="n">
        <v>52.94</v>
      </c>
      <c r="I864" s="58" t="n">
        <v>44397</v>
      </c>
      <c r="J864" s="54" t="s">
        <v>128</v>
      </c>
      <c r="K864" s="60" t="s">
        <v>129</v>
      </c>
      <c r="L864" s="60"/>
      <c r="M864" s="61"/>
      <c r="N864" s="61"/>
      <c r="O864" s="80" t="s">
        <v>1436</v>
      </c>
      <c r="P864" s="80" t="s">
        <v>1437</v>
      </c>
      <c r="Q864" s="62" t="s">
        <v>132</v>
      </c>
      <c r="R864" s="63"/>
      <c r="S864" s="64" t="str">
        <f aca="false">IF(ISBLANK(A864),"",CONCATENATE($BC$5,"-",MID($BC$3,3,2),"-M_",A864))</f>
        <v>PTUR-21-M_52021000002468</v>
      </c>
      <c r="T864" s="65" t="str">
        <f aca="false">IF(ISBLANK(B864),"",VLOOKUP(B864,$BI$2:$BJ$5,2,FALSE()))</f>
        <v>E</v>
      </c>
      <c r="U864" s="66" t="str">
        <f aca="false">IF(ISBLANK(Q864),"ES",Q864)</f>
        <v>ES</v>
      </c>
      <c r="V864" s="64" t="n">
        <f aca="false">IF(ISBLANK(K864),"2",VLOOKUP(K864,$BG$2:$BH$3,2,FALSE()))</f>
        <v>2</v>
      </c>
      <c r="W864" s="66" t="str">
        <f aca="false">IF(ISBLANK(R864),"Sin observaciones",R864)</f>
        <v>Sin observaciones</v>
      </c>
      <c r="X864" s="64" t="n">
        <f aca="false">IF(ISERROR(VLOOKUP(J864,$BG$2:$BH$3,2,FALSE())),"",VLOOKUP(J864,$BG$2:$BH$3,2,FALSE()))</f>
        <v>1</v>
      </c>
      <c r="Z864" s="67"/>
    </row>
    <row r="865" customFormat="false" ht="211.2" hidden="false" customHeight="false" outlineLevel="0" collapsed="false">
      <c r="A865" s="54" t="s">
        <v>2300</v>
      </c>
      <c r="B865" s="54" t="s">
        <v>1093</v>
      </c>
      <c r="C865" s="54" t="s">
        <v>2301</v>
      </c>
      <c r="D865" s="79" t="n">
        <v>0.03</v>
      </c>
      <c r="E865" s="56" t="n">
        <v>815.78</v>
      </c>
      <c r="F865" s="57" t="n">
        <v>53.36</v>
      </c>
      <c r="G865" s="56" t="n">
        <v>815.78</v>
      </c>
      <c r="H865" s="56" t="n">
        <v>53.36</v>
      </c>
      <c r="I865" s="58" t="n">
        <v>44397</v>
      </c>
      <c r="J865" s="54" t="s">
        <v>128</v>
      </c>
      <c r="K865" s="60" t="s">
        <v>129</v>
      </c>
      <c r="L865" s="60"/>
      <c r="M865" s="61"/>
      <c r="N865" s="61"/>
      <c r="O865" s="80" t="s">
        <v>1436</v>
      </c>
      <c r="P865" s="80" t="s">
        <v>1437</v>
      </c>
      <c r="Q865" s="62" t="s">
        <v>132</v>
      </c>
      <c r="R865" s="63"/>
      <c r="S865" s="64" t="str">
        <f aca="false">IF(ISBLANK(A865),"",CONCATENATE($BC$5,"-",MID($BC$3,3,2),"-M_",A865))</f>
        <v>PTUR-21-M_52021000002872</v>
      </c>
      <c r="T865" s="65" t="str">
        <f aca="false">IF(ISBLANK(B865),"",VLOOKUP(B865,$BI$2:$BJ$5,2,FALSE()))</f>
        <v>E</v>
      </c>
      <c r="U865" s="66" t="str">
        <f aca="false">IF(ISBLANK(Q865),"ES",Q865)</f>
        <v>ES</v>
      </c>
      <c r="V865" s="64" t="n">
        <f aca="false">IF(ISBLANK(K865),"2",VLOOKUP(K865,$BG$2:$BH$3,2,FALSE()))</f>
        <v>2</v>
      </c>
      <c r="W865" s="66" t="str">
        <f aca="false">IF(ISBLANK(R865),"Sin observaciones",R865)</f>
        <v>Sin observaciones</v>
      </c>
      <c r="X865" s="64" t="n">
        <f aca="false">IF(ISERROR(VLOOKUP(J865,$BG$2:$BH$3,2,FALSE())),"",VLOOKUP(J865,$BG$2:$BH$3,2,FALSE()))</f>
        <v>1</v>
      </c>
      <c r="Z865" s="67"/>
    </row>
    <row r="866" customFormat="false" ht="250.8" hidden="false" customHeight="false" outlineLevel="0" collapsed="false">
      <c r="A866" s="54" t="s">
        <v>2302</v>
      </c>
      <c r="B866" s="54" t="s">
        <v>1093</v>
      </c>
      <c r="C866" s="54" t="s">
        <v>2303</v>
      </c>
      <c r="D866" s="79" t="n">
        <v>0.03</v>
      </c>
      <c r="E866" s="56" t="n">
        <v>970.56</v>
      </c>
      <c r="F866" s="57" t="n">
        <v>63.49</v>
      </c>
      <c r="G866" s="56" t="n">
        <v>970.56</v>
      </c>
      <c r="H866" s="56" t="n">
        <v>63.49</v>
      </c>
      <c r="I866" s="58" t="n">
        <v>44397</v>
      </c>
      <c r="J866" s="54" t="s">
        <v>128</v>
      </c>
      <c r="K866" s="60" t="s">
        <v>129</v>
      </c>
      <c r="L866" s="60"/>
      <c r="M866" s="61"/>
      <c r="N866" s="61"/>
      <c r="O866" s="80" t="s">
        <v>1436</v>
      </c>
      <c r="P866" s="80" t="s">
        <v>1437</v>
      </c>
      <c r="Q866" s="62" t="s">
        <v>132</v>
      </c>
      <c r="R866" s="63"/>
      <c r="S866" s="64" t="str">
        <f aca="false">IF(ISBLANK(A866),"",CONCATENATE($BC$5,"-",MID($BC$3,3,2),"-M_",A866))</f>
        <v>PTUR-21-M_52021000002995</v>
      </c>
      <c r="T866" s="65" t="str">
        <f aca="false">IF(ISBLANK(B866),"",VLOOKUP(B866,$BI$2:$BJ$5,2,FALSE()))</f>
        <v>E</v>
      </c>
      <c r="U866" s="66" t="str">
        <f aca="false">IF(ISBLANK(Q866),"ES",Q866)</f>
        <v>ES</v>
      </c>
      <c r="V866" s="64" t="n">
        <f aca="false">IF(ISBLANK(K866),"2",VLOOKUP(K866,$BG$2:$BH$3,2,FALSE()))</f>
        <v>2</v>
      </c>
      <c r="W866" s="66" t="str">
        <f aca="false">IF(ISBLANK(R866),"Sin observaciones",R866)</f>
        <v>Sin observaciones</v>
      </c>
      <c r="X866" s="64" t="n">
        <f aca="false">IF(ISERROR(VLOOKUP(J866,$BG$2:$BH$3,2,FALSE())),"",VLOOKUP(J866,$BG$2:$BH$3,2,FALSE()))</f>
        <v>1</v>
      </c>
      <c r="Z866" s="67"/>
    </row>
    <row r="867" customFormat="false" ht="224.4" hidden="false" customHeight="false" outlineLevel="0" collapsed="false">
      <c r="A867" s="54" t="s">
        <v>2304</v>
      </c>
      <c r="B867" s="54" t="s">
        <v>1093</v>
      </c>
      <c r="C867" s="54" t="s">
        <v>2305</v>
      </c>
      <c r="D867" s="79" t="n">
        <v>0.03</v>
      </c>
      <c r="E867" s="56" t="n">
        <v>931.01</v>
      </c>
      <c r="F867" s="57" t="n">
        <v>60.91</v>
      </c>
      <c r="G867" s="56" t="n">
        <v>931.01</v>
      </c>
      <c r="H867" s="56" t="n">
        <v>60.91</v>
      </c>
      <c r="I867" s="58" t="n">
        <v>44397</v>
      </c>
      <c r="J867" s="54" t="s">
        <v>128</v>
      </c>
      <c r="K867" s="60" t="s">
        <v>129</v>
      </c>
      <c r="L867" s="60"/>
      <c r="M867" s="61"/>
      <c r="N867" s="61"/>
      <c r="O867" s="80" t="s">
        <v>1436</v>
      </c>
      <c r="P867" s="80" t="s">
        <v>1437</v>
      </c>
      <c r="Q867" s="62" t="s">
        <v>132</v>
      </c>
      <c r="R867" s="63"/>
      <c r="S867" s="64" t="str">
        <f aca="false">IF(ISBLANK(A867),"",CONCATENATE($BC$5,"-",MID($BC$3,3,2),"-M_",A867))</f>
        <v>PTUR-21-M_52021000002996</v>
      </c>
      <c r="T867" s="65" t="str">
        <f aca="false">IF(ISBLANK(B867),"",VLOOKUP(B867,$BI$2:$BJ$5,2,FALSE()))</f>
        <v>E</v>
      </c>
      <c r="U867" s="66" t="str">
        <f aca="false">IF(ISBLANK(Q867),"ES",Q867)</f>
        <v>ES</v>
      </c>
      <c r="V867" s="64" t="n">
        <f aca="false">IF(ISBLANK(K867),"2",VLOOKUP(K867,$BG$2:$BH$3,2,FALSE()))</f>
        <v>2</v>
      </c>
      <c r="W867" s="66" t="str">
        <f aca="false">IF(ISBLANK(R867),"Sin observaciones",R867)</f>
        <v>Sin observaciones</v>
      </c>
      <c r="X867" s="64" t="n">
        <f aca="false">IF(ISERROR(VLOOKUP(J867,$BG$2:$BH$3,2,FALSE())),"",VLOOKUP(J867,$BG$2:$BH$3,2,FALSE()))</f>
        <v>1</v>
      </c>
      <c r="Z867" s="67"/>
    </row>
    <row r="868" customFormat="false" ht="66" hidden="false" customHeight="false" outlineLevel="0" collapsed="false">
      <c r="A868" s="54" t="s">
        <v>2306</v>
      </c>
      <c r="B868" s="54" t="s">
        <v>1093</v>
      </c>
      <c r="C868" s="54" t="s">
        <v>2307</v>
      </c>
      <c r="D868" s="79" t="n">
        <v>0.03</v>
      </c>
      <c r="E868" s="56" t="n">
        <v>38.58</v>
      </c>
      <c r="F868" s="57" t="n">
        <v>2.52</v>
      </c>
      <c r="G868" s="56" t="n">
        <v>38.58</v>
      </c>
      <c r="H868" s="56" t="n">
        <v>2.52</v>
      </c>
      <c r="I868" s="58" t="n">
        <v>44397</v>
      </c>
      <c r="J868" s="54" t="s">
        <v>128</v>
      </c>
      <c r="K868" s="60" t="s">
        <v>129</v>
      </c>
      <c r="L868" s="60"/>
      <c r="M868" s="61"/>
      <c r="N868" s="61"/>
      <c r="O868" s="80" t="s">
        <v>1436</v>
      </c>
      <c r="P868" s="80" t="s">
        <v>1437</v>
      </c>
      <c r="Q868" s="62" t="s">
        <v>132</v>
      </c>
      <c r="R868" s="63"/>
      <c r="S868" s="64" t="str">
        <f aca="false">IF(ISBLANK(A868),"",CONCATENATE($BC$5,"-",MID($BC$3,3,2),"-M_",A868))</f>
        <v>PTUR-21-M_52021000002997</v>
      </c>
      <c r="T868" s="65" t="str">
        <f aca="false">IF(ISBLANK(B868),"",VLOOKUP(B868,$BI$2:$BJ$5,2,FALSE()))</f>
        <v>E</v>
      </c>
      <c r="U868" s="66" t="str">
        <f aca="false">IF(ISBLANK(Q868),"ES",Q868)</f>
        <v>ES</v>
      </c>
      <c r="V868" s="64" t="n">
        <f aca="false">IF(ISBLANK(K868),"2",VLOOKUP(K868,$BG$2:$BH$3,2,FALSE()))</f>
        <v>2</v>
      </c>
      <c r="W868" s="66" t="str">
        <f aca="false">IF(ISBLANK(R868),"Sin observaciones",R868)</f>
        <v>Sin observaciones</v>
      </c>
      <c r="X868" s="64" t="n">
        <f aca="false">IF(ISERROR(VLOOKUP(J868,$BG$2:$BH$3,2,FALSE())),"",VLOOKUP(J868,$BG$2:$BH$3,2,FALSE()))</f>
        <v>1</v>
      </c>
      <c r="Z868" s="67"/>
    </row>
    <row r="869" customFormat="false" ht="118.8" hidden="false" customHeight="false" outlineLevel="0" collapsed="false">
      <c r="A869" s="54" t="s">
        <v>2308</v>
      </c>
      <c r="B869" s="54" t="s">
        <v>1093</v>
      </c>
      <c r="C869" s="54" t="s">
        <v>2309</v>
      </c>
      <c r="D869" s="79" t="n">
        <v>0.03</v>
      </c>
      <c r="E869" s="56" t="n">
        <v>77.16</v>
      </c>
      <c r="F869" s="57" t="n">
        <v>5.04</v>
      </c>
      <c r="G869" s="56" t="n">
        <v>77.16</v>
      </c>
      <c r="H869" s="56" t="n">
        <v>5.04</v>
      </c>
      <c r="I869" s="58" t="n">
        <v>44397</v>
      </c>
      <c r="J869" s="54" t="s">
        <v>128</v>
      </c>
      <c r="K869" s="60" t="s">
        <v>129</v>
      </c>
      <c r="L869" s="60"/>
      <c r="M869" s="61"/>
      <c r="N869" s="61"/>
      <c r="O869" s="80" t="s">
        <v>1436</v>
      </c>
      <c r="P869" s="80" t="s">
        <v>1437</v>
      </c>
      <c r="Q869" s="62" t="s">
        <v>132</v>
      </c>
      <c r="R869" s="63"/>
      <c r="S869" s="64" t="str">
        <f aca="false">IF(ISBLANK(A869),"",CONCATENATE($BC$5,"-",MID($BC$3,3,2),"-M_",A869))</f>
        <v>PTUR-21-M_52021000003245</v>
      </c>
      <c r="T869" s="65" t="str">
        <f aca="false">IF(ISBLANK(B869),"",VLOOKUP(B869,$BI$2:$BJ$5,2,FALSE()))</f>
        <v>E</v>
      </c>
      <c r="U869" s="66" t="str">
        <f aca="false">IF(ISBLANK(Q869),"ES",Q869)</f>
        <v>ES</v>
      </c>
      <c r="V869" s="64" t="n">
        <f aca="false">IF(ISBLANK(K869),"2",VLOOKUP(K869,$BG$2:$BH$3,2,FALSE()))</f>
        <v>2</v>
      </c>
      <c r="W869" s="66" t="str">
        <f aca="false">IF(ISBLANK(R869),"Sin observaciones",R869)</f>
        <v>Sin observaciones</v>
      </c>
      <c r="X869" s="64" t="n">
        <f aca="false">IF(ISERROR(VLOOKUP(J869,$BG$2:$BH$3,2,FALSE())),"",VLOOKUP(J869,$BG$2:$BH$3,2,FALSE()))</f>
        <v>1</v>
      </c>
      <c r="Z869" s="67"/>
    </row>
    <row r="870" customFormat="false" ht="52.8" hidden="false" customHeight="false" outlineLevel="0" collapsed="false">
      <c r="A870" s="54" t="s">
        <v>2310</v>
      </c>
      <c r="B870" s="54" t="s">
        <v>1093</v>
      </c>
      <c r="C870" s="54" t="s">
        <v>2311</v>
      </c>
      <c r="D870" s="79" t="n">
        <v>0.33</v>
      </c>
      <c r="E870" s="56" t="n">
        <v>706.63</v>
      </c>
      <c r="F870" s="57" t="n">
        <v>46.23</v>
      </c>
      <c r="G870" s="56" t="n">
        <v>706.63</v>
      </c>
      <c r="H870" s="56" t="n">
        <v>46.23</v>
      </c>
      <c r="I870" s="58" t="n">
        <v>44397</v>
      </c>
      <c r="J870" s="54" t="s">
        <v>128</v>
      </c>
      <c r="K870" s="60" t="s">
        <v>129</v>
      </c>
      <c r="L870" s="60"/>
      <c r="M870" s="61"/>
      <c r="N870" s="61"/>
      <c r="O870" s="80" t="s">
        <v>2312</v>
      </c>
      <c r="P870" s="80" t="s">
        <v>2313</v>
      </c>
      <c r="Q870" s="62" t="s">
        <v>132</v>
      </c>
      <c r="R870" s="63"/>
      <c r="S870" s="64" t="str">
        <f aca="false">IF(ISBLANK(A870),"",CONCATENATE($BC$5,"-",MID($BC$3,3,2),"-M_",A870))</f>
        <v>PTUR-21-M_52021000003134</v>
      </c>
      <c r="T870" s="65" t="str">
        <f aca="false">IF(ISBLANK(B870),"",VLOOKUP(B870,$BI$2:$BJ$5,2,FALSE()))</f>
        <v>E</v>
      </c>
      <c r="U870" s="66" t="str">
        <f aca="false">IF(ISBLANK(Q870),"ES",Q870)</f>
        <v>ES</v>
      </c>
      <c r="V870" s="64" t="n">
        <f aca="false">IF(ISBLANK(K870),"2",VLOOKUP(K870,$BG$2:$BH$3,2,FALSE()))</f>
        <v>2</v>
      </c>
      <c r="W870" s="66" t="str">
        <f aca="false">IF(ISBLANK(R870),"Sin observaciones",R870)</f>
        <v>Sin observaciones</v>
      </c>
      <c r="X870" s="64" t="n">
        <f aca="false">IF(ISERROR(VLOOKUP(J870,$BG$2:$BH$3,2,FALSE())),"",VLOOKUP(J870,$BG$2:$BH$3,2,FALSE()))</f>
        <v>1</v>
      </c>
      <c r="Z870" s="67"/>
    </row>
    <row r="871" customFormat="false" ht="52.8" hidden="false" customHeight="false" outlineLevel="0" collapsed="false">
      <c r="A871" s="54" t="s">
        <v>2314</v>
      </c>
      <c r="B871" s="54" t="s">
        <v>1093</v>
      </c>
      <c r="C871" s="54" t="s">
        <v>2315</v>
      </c>
      <c r="D871" s="79" t="n">
        <v>1</v>
      </c>
      <c r="E871" s="56" t="n">
        <v>1983.99</v>
      </c>
      <c r="F871" s="57" t="n">
        <v>129.79</v>
      </c>
      <c r="G871" s="56" t="n">
        <v>1983.99</v>
      </c>
      <c r="H871" s="56" t="n">
        <v>129.79</v>
      </c>
      <c r="I871" s="58" t="n">
        <v>44397</v>
      </c>
      <c r="J871" s="54" t="s">
        <v>128</v>
      </c>
      <c r="K871" s="60" t="s">
        <v>129</v>
      </c>
      <c r="L871" s="60"/>
      <c r="M871" s="61"/>
      <c r="N871" s="61"/>
      <c r="O871" s="80" t="s">
        <v>2312</v>
      </c>
      <c r="P871" s="80" t="s">
        <v>2313</v>
      </c>
      <c r="Q871" s="62" t="s">
        <v>132</v>
      </c>
      <c r="R871" s="63"/>
      <c r="S871" s="64" t="str">
        <f aca="false">IF(ISBLANK(A871),"",CONCATENATE($BC$5,"-",MID($BC$3,3,2),"-M_",A871))</f>
        <v>PTUR-21-M_52021000003608</v>
      </c>
      <c r="T871" s="65" t="str">
        <f aca="false">IF(ISBLANK(B871),"",VLOOKUP(B871,$BI$2:$BJ$5,2,FALSE()))</f>
        <v>E</v>
      </c>
      <c r="U871" s="66" t="str">
        <f aca="false">IF(ISBLANK(Q871),"ES",Q871)</f>
        <v>ES</v>
      </c>
      <c r="V871" s="64" t="n">
        <f aca="false">IF(ISBLANK(K871),"2",VLOOKUP(K871,$BG$2:$BH$3,2,FALSE()))</f>
        <v>2</v>
      </c>
      <c r="W871" s="66" t="str">
        <f aca="false">IF(ISBLANK(R871),"Sin observaciones",R871)</f>
        <v>Sin observaciones</v>
      </c>
      <c r="X871" s="64" t="n">
        <f aca="false">IF(ISERROR(VLOOKUP(J871,$BG$2:$BH$3,2,FALSE())),"",VLOOKUP(J871,$BG$2:$BH$3,2,FALSE()))</f>
        <v>1</v>
      </c>
      <c r="Z871" s="67"/>
    </row>
    <row r="872" customFormat="false" ht="211.2" hidden="false" customHeight="false" outlineLevel="0" collapsed="false">
      <c r="A872" s="54" t="s">
        <v>2316</v>
      </c>
      <c r="B872" s="54" t="s">
        <v>1093</v>
      </c>
      <c r="C872" s="54" t="s">
        <v>2317</v>
      </c>
      <c r="D872" s="79" t="n">
        <v>1</v>
      </c>
      <c r="E872" s="56" t="n">
        <v>2500</v>
      </c>
      <c r="F872" s="57" t="n">
        <v>0</v>
      </c>
      <c r="G872" s="56" t="n">
        <v>2500</v>
      </c>
      <c r="H872" s="56" t="n">
        <v>0</v>
      </c>
      <c r="I872" s="58" t="n">
        <v>44397</v>
      </c>
      <c r="J872" s="54" t="s">
        <v>128</v>
      </c>
      <c r="K872" s="60" t="s">
        <v>129</v>
      </c>
      <c r="L872" s="60"/>
      <c r="M872" s="61"/>
      <c r="N872" s="61"/>
      <c r="O872" s="80" t="s">
        <v>687</v>
      </c>
      <c r="P872" s="80" t="s">
        <v>688</v>
      </c>
      <c r="Q872" s="62" t="s">
        <v>267</v>
      </c>
      <c r="R872" s="63"/>
      <c r="S872" s="64" t="str">
        <f aca="false">IF(ISBLANK(A872),"",CONCATENATE($BC$5,"-",MID($BC$3,3,2),"-M_",A872))</f>
        <v>PTUR-21-M_52021000002623</v>
      </c>
      <c r="T872" s="65" t="str">
        <f aca="false">IF(ISBLANK(B872),"",VLOOKUP(B872,$BI$2:$BJ$5,2,FALSE()))</f>
        <v>E</v>
      </c>
      <c r="U872" s="66" t="str">
        <f aca="false">IF(ISBLANK(Q872),"ES",Q872)</f>
        <v>IT</v>
      </c>
      <c r="V872" s="64" t="n">
        <f aca="false">IF(ISBLANK(K872),"2",VLOOKUP(K872,$BG$2:$BH$3,2,FALSE()))</f>
        <v>2</v>
      </c>
      <c r="W872" s="66" t="str">
        <f aca="false">IF(ISBLANK(R872),"Sin observaciones",R872)</f>
        <v>Sin observaciones</v>
      </c>
      <c r="X872" s="64" t="n">
        <f aca="false">IF(ISERROR(VLOOKUP(J872,$BG$2:$BH$3,2,FALSE())),"",VLOOKUP(J872,$BG$2:$BH$3,2,FALSE()))</f>
        <v>1</v>
      </c>
      <c r="Z872" s="67"/>
    </row>
    <row r="873" customFormat="false" ht="39.6" hidden="false" customHeight="false" outlineLevel="0" collapsed="false">
      <c r="A873" s="54" t="s">
        <v>2318</v>
      </c>
      <c r="B873" s="54" t="s">
        <v>1093</v>
      </c>
      <c r="C873" s="54" t="s">
        <v>2319</v>
      </c>
      <c r="D873" s="79" t="n">
        <v>1</v>
      </c>
      <c r="E873" s="56" t="n">
        <v>367.83</v>
      </c>
      <c r="F873" s="57" t="n">
        <v>0</v>
      </c>
      <c r="G873" s="56" t="n">
        <v>367.83</v>
      </c>
      <c r="H873" s="56" t="n">
        <v>0</v>
      </c>
      <c r="I873" s="58" t="n">
        <v>44397</v>
      </c>
      <c r="J873" s="54" t="s">
        <v>128</v>
      </c>
      <c r="K873" s="60" t="s">
        <v>129</v>
      </c>
      <c r="L873" s="60"/>
      <c r="M873" s="61"/>
      <c r="N873" s="61"/>
      <c r="O873" s="80" t="s">
        <v>687</v>
      </c>
      <c r="P873" s="80" t="s">
        <v>688</v>
      </c>
      <c r="Q873" s="62" t="s">
        <v>267</v>
      </c>
      <c r="R873" s="63"/>
      <c r="S873" s="64" t="str">
        <f aca="false">IF(ISBLANK(A873),"",CONCATENATE($BC$5,"-",MID($BC$3,3,2),"-M_",A873))</f>
        <v>PTUR-21-M_52021000002629</v>
      </c>
      <c r="T873" s="65" t="str">
        <f aca="false">IF(ISBLANK(B873),"",VLOOKUP(B873,$BI$2:$BJ$5,2,FALSE()))</f>
        <v>E</v>
      </c>
      <c r="U873" s="66" t="str">
        <f aca="false">IF(ISBLANK(Q873),"ES",Q873)</f>
        <v>IT</v>
      </c>
      <c r="V873" s="64" t="n">
        <f aca="false">IF(ISBLANK(K873),"2",VLOOKUP(K873,$BG$2:$BH$3,2,FALSE()))</f>
        <v>2</v>
      </c>
      <c r="W873" s="66" t="str">
        <f aca="false">IF(ISBLANK(R873),"Sin observaciones",R873)</f>
        <v>Sin observaciones</v>
      </c>
      <c r="X873" s="64" t="n">
        <f aca="false">IF(ISERROR(VLOOKUP(J873,$BG$2:$BH$3,2,FALSE())),"",VLOOKUP(J873,$BG$2:$BH$3,2,FALSE()))</f>
        <v>1</v>
      </c>
      <c r="Z873" s="67"/>
    </row>
    <row r="874" customFormat="false" ht="39.6" hidden="false" customHeight="false" outlineLevel="0" collapsed="false">
      <c r="A874" s="54" t="s">
        <v>2320</v>
      </c>
      <c r="B874" s="54" t="s">
        <v>1093</v>
      </c>
      <c r="C874" s="54" t="s">
        <v>2321</v>
      </c>
      <c r="D874" s="79" t="n">
        <v>0.03</v>
      </c>
      <c r="E874" s="56" t="n">
        <v>210.9</v>
      </c>
      <c r="F874" s="57" t="n">
        <v>0</v>
      </c>
      <c r="G874" s="56" t="n">
        <v>210.9</v>
      </c>
      <c r="H874" s="56" t="n">
        <v>0</v>
      </c>
      <c r="I874" s="58" t="n">
        <v>44397</v>
      </c>
      <c r="J874" s="54" t="s">
        <v>128</v>
      </c>
      <c r="K874" s="60" t="s">
        <v>129</v>
      </c>
      <c r="L874" s="60"/>
      <c r="M874" s="61"/>
      <c r="N874" s="61"/>
      <c r="O874" s="80" t="s">
        <v>687</v>
      </c>
      <c r="P874" s="80" t="s">
        <v>688</v>
      </c>
      <c r="Q874" s="62" t="s">
        <v>267</v>
      </c>
      <c r="R874" s="63"/>
      <c r="S874" s="64" t="str">
        <f aca="false">IF(ISBLANK(A874),"",CONCATENATE($BC$5,"-",MID($BC$3,3,2),"-M_",A874))</f>
        <v>PTUR-21-M_52021000002630</v>
      </c>
      <c r="T874" s="65" t="str">
        <f aca="false">IF(ISBLANK(B874),"",VLOOKUP(B874,$BI$2:$BJ$5,2,FALSE()))</f>
        <v>E</v>
      </c>
      <c r="U874" s="66" t="str">
        <f aca="false">IF(ISBLANK(Q874),"ES",Q874)</f>
        <v>IT</v>
      </c>
      <c r="V874" s="64" t="n">
        <f aca="false">IF(ISBLANK(K874),"2",VLOOKUP(K874,$BG$2:$BH$3,2,FALSE()))</f>
        <v>2</v>
      </c>
      <c r="W874" s="66" t="str">
        <f aca="false">IF(ISBLANK(R874),"Sin observaciones",R874)</f>
        <v>Sin observaciones</v>
      </c>
      <c r="X874" s="64" t="n">
        <f aca="false">IF(ISERROR(VLOOKUP(J874,$BG$2:$BH$3,2,FALSE())),"",VLOOKUP(J874,$BG$2:$BH$3,2,FALSE()))</f>
        <v>1</v>
      </c>
      <c r="Z874" s="67"/>
    </row>
    <row r="875" customFormat="false" ht="39.6" hidden="false" customHeight="false" outlineLevel="0" collapsed="false">
      <c r="A875" s="54" t="s">
        <v>2322</v>
      </c>
      <c r="B875" s="54" t="s">
        <v>1093</v>
      </c>
      <c r="C875" s="54" t="s">
        <v>2323</v>
      </c>
      <c r="D875" s="79" t="n">
        <v>2</v>
      </c>
      <c r="E875" s="56" t="n">
        <v>342.3</v>
      </c>
      <c r="F875" s="57" t="n">
        <v>0</v>
      </c>
      <c r="G875" s="56" t="n">
        <v>342.3</v>
      </c>
      <c r="H875" s="56" t="n">
        <v>0</v>
      </c>
      <c r="I875" s="58" t="n">
        <v>44397</v>
      </c>
      <c r="J875" s="54" t="s">
        <v>128</v>
      </c>
      <c r="K875" s="60" t="s">
        <v>129</v>
      </c>
      <c r="L875" s="60"/>
      <c r="M875" s="61"/>
      <c r="N875" s="61"/>
      <c r="O875" s="80" t="s">
        <v>687</v>
      </c>
      <c r="P875" s="80" t="s">
        <v>688</v>
      </c>
      <c r="Q875" s="62" t="s">
        <v>267</v>
      </c>
      <c r="R875" s="63"/>
      <c r="S875" s="64" t="str">
        <f aca="false">IF(ISBLANK(A875),"",CONCATENATE($BC$5,"-",MID($BC$3,3,2),"-M_",A875))</f>
        <v>PTUR-21-M_52021000002860</v>
      </c>
      <c r="T875" s="65" t="str">
        <f aca="false">IF(ISBLANK(B875),"",VLOOKUP(B875,$BI$2:$BJ$5,2,FALSE()))</f>
        <v>E</v>
      </c>
      <c r="U875" s="66" t="str">
        <f aca="false">IF(ISBLANK(Q875),"ES",Q875)</f>
        <v>IT</v>
      </c>
      <c r="V875" s="64" t="n">
        <f aca="false">IF(ISBLANK(K875),"2",VLOOKUP(K875,$BG$2:$BH$3,2,FALSE()))</f>
        <v>2</v>
      </c>
      <c r="W875" s="66" t="str">
        <f aca="false">IF(ISBLANK(R875),"Sin observaciones",R875)</f>
        <v>Sin observaciones</v>
      </c>
      <c r="X875" s="64" t="n">
        <f aca="false">IF(ISERROR(VLOOKUP(J875,$BG$2:$BH$3,2,FALSE())),"",VLOOKUP(J875,$BG$2:$BH$3,2,FALSE()))</f>
        <v>1</v>
      </c>
      <c r="Z875" s="67"/>
    </row>
    <row r="876" customFormat="false" ht="171.6" hidden="false" customHeight="false" outlineLevel="0" collapsed="false">
      <c r="A876" s="54" t="s">
        <v>2324</v>
      </c>
      <c r="B876" s="54" t="s">
        <v>1093</v>
      </c>
      <c r="C876" s="54" t="s">
        <v>2325</v>
      </c>
      <c r="D876" s="79" t="n">
        <v>1</v>
      </c>
      <c r="E876" s="56" t="n">
        <v>2498</v>
      </c>
      <c r="F876" s="57" t="n">
        <v>0</v>
      </c>
      <c r="G876" s="56" t="n">
        <v>2498</v>
      </c>
      <c r="H876" s="56" t="n">
        <v>0</v>
      </c>
      <c r="I876" s="58" t="n">
        <v>44397</v>
      </c>
      <c r="J876" s="54" t="s">
        <v>128</v>
      </c>
      <c r="K876" s="60" t="s">
        <v>129</v>
      </c>
      <c r="L876" s="60"/>
      <c r="M876" s="61"/>
      <c r="N876" s="61"/>
      <c r="O876" s="80" t="s">
        <v>687</v>
      </c>
      <c r="P876" s="80" t="s">
        <v>688</v>
      </c>
      <c r="Q876" s="62" t="s">
        <v>267</v>
      </c>
      <c r="R876" s="63"/>
      <c r="S876" s="64" t="str">
        <f aca="false">IF(ISBLANK(A876),"",CONCATENATE($BC$5,"-",MID($BC$3,3,2),"-M_",A876))</f>
        <v>PTUR-21-M_52021000003131</v>
      </c>
      <c r="T876" s="65" t="str">
        <f aca="false">IF(ISBLANK(B876),"",VLOOKUP(B876,$BI$2:$BJ$5,2,FALSE()))</f>
        <v>E</v>
      </c>
      <c r="U876" s="66" t="str">
        <f aca="false">IF(ISBLANK(Q876),"ES",Q876)</f>
        <v>IT</v>
      </c>
      <c r="V876" s="64" t="n">
        <f aca="false">IF(ISBLANK(K876),"2",VLOOKUP(K876,$BG$2:$BH$3,2,FALSE()))</f>
        <v>2</v>
      </c>
      <c r="W876" s="66" t="str">
        <f aca="false">IF(ISBLANK(R876),"Sin observaciones",R876)</f>
        <v>Sin observaciones</v>
      </c>
      <c r="X876" s="64" t="n">
        <f aca="false">IF(ISERROR(VLOOKUP(J876,$BG$2:$BH$3,2,FALSE())),"",VLOOKUP(J876,$BG$2:$BH$3,2,FALSE()))</f>
        <v>1</v>
      </c>
      <c r="Z876" s="67"/>
    </row>
    <row r="877" customFormat="false" ht="52.8" hidden="false" customHeight="false" outlineLevel="0" collapsed="false">
      <c r="A877" s="54" t="s">
        <v>2326</v>
      </c>
      <c r="B877" s="54" t="s">
        <v>1093</v>
      </c>
      <c r="C877" s="54" t="s">
        <v>2327</v>
      </c>
      <c r="D877" s="79" t="n">
        <v>0.03</v>
      </c>
      <c r="E877" s="56" t="n">
        <v>5000</v>
      </c>
      <c r="F877" s="57" t="n">
        <v>327.1</v>
      </c>
      <c r="G877" s="56" t="n">
        <v>5000</v>
      </c>
      <c r="H877" s="56" t="n">
        <v>327.1</v>
      </c>
      <c r="I877" s="58" t="n">
        <v>44397</v>
      </c>
      <c r="J877" s="54" t="s">
        <v>128</v>
      </c>
      <c r="K877" s="60" t="s">
        <v>129</v>
      </c>
      <c r="L877" s="60"/>
      <c r="M877" s="61"/>
      <c r="N877" s="61"/>
      <c r="O877" s="80" t="s">
        <v>2328</v>
      </c>
      <c r="P877" s="80" t="s">
        <v>2329</v>
      </c>
      <c r="Q877" s="62" t="s">
        <v>132</v>
      </c>
      <c r="R877" s="63"/>
      <c r="S877" s="64" t="str">
        <f aca="false">IF(ISBLANK(A877),"",CONCATENATE($BC$5,"-",MID($BC$3,3,2),"-M_",A877))</f>
        <v>PTUR-21-M_52021000002474</v>
      </c>
      <c r="T877" s="65" t="str">
        <f aca="false">IF(ISBLANK(B877),"",VLOOKUP(B877,$BI$2:$BJ$5,2,FALSE()))</f>
        <v>E</v>
      </c>
      <c r="U877" s="66" t="str">
        <f aca="false">IF(ISBLANK(Q877),"ES",Q877)</f>
        <v>ES</v>
      </c>
      <c r="V877" s="64" t="n">
        <f aca="false">IF(ISBLANK(K877),"2",VLOOKUP(K877,$BG$2:$BH$3,2,FALSE()))</f>
        <v>2</v>
      </c>
      <c r="W877" s="66" t="str">
        <f aca="false">IF(ISBLANK(R877),"Sin observaciones",R877)</f>
        <v>Sin observaciones</v>
      </c>
      <c r="X877" s="64" t="n">
        <f aca="false">IF(ISERROR(VLOOKUP(J877,$BG$2:$BH$3,2,FALSE())),"",VLOOKUP(J877,$BG$2:$BH$3,2,FALSE()))</f>
        <v>1</v>
      </c>
      <c r="Z877" s="67"/>
    </row>
    <row r="878" customFormat="false" ht="39.6" hidden="false" customHeight="false" outlineLevel="0" collapsed="false">
      <c r="A878" s="54" t="s">
        <v>2330</v>
      </c>
      <c r="B878" s="54" t="s">
        <v>1093</v>
      </c>
      <c r="C878" s="54" t="s">
        <v>2331</v>
      </c>
      <c r="D878" s="79" t="n">
        <v>0.03</v>
      </c>
      <c r="E878" s="56" t="n">
        <v>240</v>
      </c>
      <c r="F878" s="57" t="n">
        <v>0</v>
      </c>
      <c r="G878" s="56" t="n">
        <v>240</v>
      </c>
      <c r="H878" s="56" t="n">
        <v>0</v>
      </c>
      <c r="I878" s="58" t="n">
        <v>44397</v>
      </c>
      <c r="J878" s="54" t="s">
        <v>128</v>
      </c>
      <c r="K878" s="60" t="s">
        <v>129</v>
      </c>
      <c r="L878" s="60"/>
      <c r="M878" s="61"/>
      <c r="N878" s="61"/>
      <c r="O878" s="80" t="s">
        <v>2332</v>
      </c>
      <c r="P878" s="80" t="s">
        <v>2333</v>
      </c>
      <c r="Q878" s="62" t="s">
        <v>132</v>
      </c>
      <c r="R878" s="63"/>
      <c r="S878" s="64" t="str">
        <f aca="false">IF(ISBLANK(A878),"",CONCATENATE($BC$5,"-",MID($BC$3,3,2),"-M_",A878))</f>
        <v>PTUR-21-M_52021000002819</v>
      </c>
      <c r="T878" s="65" t="str">
        <f aca="false">IF(ISBLANK(B878),"",VLOOKUP(B878,$BI$2:$BJ$5,2,FALSE()))</f>
        <v>E</v>
      </c>
      <c r="U878" s="66" t="str">
        <f aca="false">IF(ISBLANK(Q878),"ES",Q878)</f>
        <v>ES</v>
      </c>
      <c r="V878" s="64" t="n">
        <f aca="false">IF(ISBLANK(K878),"2",VLOOKUP(K878,$BG$2:$BH$3,2,FALSE()))</f>
        <v>2</v>
      </c>
      <c r="W878" s="66" t="str">
        <f aca="false">IF(ISBLANK(R878),"Sin observaciones",R878)</f>
        <v>Sin observaciones</v>
      </c>
      <c r="X878" s="64" t="n">
        <f aca="false">IF(ISERROR(VLOOKUP(J878,$BG$2:$BH$3,2,FALSE())),"",VLOOKUP(J878,$BG$2:$BH$3,2,FALSE()))</f>
        <v>1</v>
      </c>
      <c r="Z878" s="67"/>
    </row>
    <row r="879" customFormat="false" ht="52.8" hidden="false" customHeight="false" outlineLevel="0" collapsed="false">
      <c r="A879" s="54" t="s">
        <v>2334</v>
      </c>
      <c r="B879" s="54" t="s">
        <v>1093</v>
      </c>
      <c r="C879" s="54" t="s">
        <v>2335</v>
      </c>
      <c r="D879" s="79" t="n">
        <v>0.03</v>
      </c>
      <c r="E879" s="56" t="n">
        <v>7490</v>
      </c>
      <c r="F879" s="57" t="n">
        <v>490</v>
      </c>
      <c r="G879" s="56" t="n">
        <v>7490</v>
      </c>
      <c r="H879" s="56" t="n">
        <v>490</v>
      </c>
      <c r="I879" s="58" t="n">
        <v>44397</v>
      </c>
      <c r="J879" s="54" t="s">
        <v>128</v>
      </c>
      <c r="K879" s="60" t="s">
        <v>129</v>
      </c>
      <c r="L879" s="60"/>
      <c r="M879" s="61"/>
      <c r="N879" s="61"/>
      <c r="O879" s="80" t="s">
        <v>2336</v>
      </c>
      <c r="P879" s="80" t="s">
        <v>2337</v>
      </c>
      <c r="Q879" s="62" t="s">
        <v>132</v>
      </c>
      <c r="R879" s="63"/>
      <c r="S879" s="64" t="str">
        <f aca="false">IF(ISBLANK(A879),"",CONCATENATE($BC$5,"-",MID($BC$3,3,2),"-M_",A879))</f>
        <v>PTUR-21-M_52021000003279</v>
      </c>
      <c r="T879" s="65" t="str">
        <f aca="false">IF(ISBLANK(B879),"",VLOOKUP(B879,$BI$2:$BJ$5,2,FALSE()))</f>
        <v>E</v>
      </c>
      <c r="U879" s="66" t="str">
        <f aca="false">IF(ISBLANK(Q879),"ES",Q879)</f>
        <v>ES</v>
      </c>
      <c r="V879" s="64" t="n">
        <f aca="false">IF(ISBLANK(K879),"2",VLOOKUP(K879,$BG$2:$BH$3,2,FALSE()))</f>
        <v>2</v>
      </c>
      <c r="W879" s="66" t="str">
        <f aca="false">IF(ISBLANK(R879),"Sin observaciones",R879)</f>
        <v>Sin observaciones</v>
      </c>
      <c r="X879" s="64" t="n">
        <f aca="false">IF(ISERROR(VLOOKUP(J879,$BG$2:$BH$3,2,FALSE())),"",VLOOKUP(J879,$BG$2:$BH$3,2,FALSE()))</f>
        <v>1</v>
      </c>
      <c r="Z879" s="67"/>
    </row>
    <row r="880" customFormat="false" ht="26.4" hidden="false" customHeight="false" outlineLevel="0" collapsed="false">
      <c r="A880" s="54" t="s">
        <v>2338</v>
      </c>
      <c r="B880" s="54" t="s">
        <v>1093</v>
      </c>
      <c r="C880" s="54" t="s">
        <v>2339</v>
      </c>
      <c r="D880" s="79" t="n">
        <v>0.06</v>
      </c>
      <c r="E880" s="56" t="n">
        <v>4999.98</v>
      </c>
      <c r="F880" s="57" t="n">
        <v>454.54</v>
      </c>
      <c r="G880" s="56" t="n">
        <v>4999.98</v>
      </c>
      <c r="H880" s="56" t="n">
        <v>454.54</v>
      </c>
      <c r="I880" s="58" t="n">
        <v>44397</v>
      </c>
      <c r="J880" s="54" t="s">
        <v>128</v>
      </c>
      <c r="K880" s="60" t="s">
        <v>129</v>
      </c>
      <c r="L880" s="60"/>
      <c r="M880" s="61"/>
      <c r="N880" s="61"/>
      <c r="O880" s="80" t="s">
        <v>701</v>
      </c>
      <c r="P880" s="80" t="s">
        <v>702</v>
      </c>
      <c r="Q880" s="62" t="s">
        <v>132</v>
      </c>
      <c r="R880" s="63"/>
      <c r="S880" s="64" t="str">
        <f aca="false">IF(ISBLANK(A880),"",CONCATENATE($BC$5,"-",MID($BC$3,3,2),"-M_",A880))</f>
        <v>PTUR-21-M_52021000002954</v>
      </c>
      <c r="T880" s="65" t="str">
        <f aca="false">IF(ISBLANK(B880),"",VLOOKUP(B880,$BI$2:$BJ$5,2,FALSE()))</f>
        <v>E</v>
      </c>
      <c r="U880" s="66" t="str">
        <f aca="false">IF(ISBLANK(Q880),"ES",Q880)</f>
        <v>ES</v>
      </c>
      <c r="V880" s="64" t="n">
        <f aca="false">IF(ISBLANK(K880),"2",VLOOKUP(K880,$BG$2:$BH$3,2,FALSE()))</f>
        <v>2</v>
      </c>
      <c r="W880" s="66" t="str">
        <f aca="false">IF(ISBLANK(R880),"Sin observaciones",R880)</f>
        <v>Sin observaciones</v>
      </c>
      <c r="X880" s="64" t="n">
        <f aca="false">IF(ISERROR(VLOOKUP(J880,$BG$2:$BH$3,2,FALSE())),"",VLOOKUP(J880,$BG$2:$BH$3,2,FALSE()))</f>
        <v>1</v>
      </c>
      <c r="Z880" s="67"/>
    </row>
    <row r="881" customFormat="false" ht="52.8" hidden="false" customHeight="false" outlineLevel="0" collapsed="false">
      <c r="A881" s="54" t="s">
        <v>2340</v>
      </c>
      <c r="B881" s="54" t="s">
        <v>1093</v>
      </c>
      <c r="C881" s="54" t="s">
        <v>2341</v>
      </c>
      <c r="D881" s="79" t="n">
        <v>0.03</v>
      </c>
      <c r="E881" s="56" t="n">
        <v>10000</v>
      </c>
      <c r="F881" s="57" t="n">
        <v>0</v>
      </c>
      <c r="G881" s="56" t="n">
        <v>10000</v>
      </c>
      <c r="H881" s="56" t="n">
        <v>0</v>
      </c>
      <c r="I881" s="58" t="n">
        <v>44397</v>
      </c>
      <c r="J881" s="54" t="s">
        <v>128</v>
      </c>
      <c r="K881" s="60" t="s">
        <v>129</v>
      </c>
      <c r="L881" s="60"/>
      <c r="M881" s="61"/>
      <c r="N881" s="61"/>
      <c r="O881" s="80" t="s">
        <v>701</v>
      </c>
      <c r="P881" s="80" t="s">
        <v>702</v>
      </c>
      <c r="Q881" s="62" t="s">
        <v>132</v>
      </c>
      <c r="R881" s="63"/>
      <c r="S881" s="64" t="str">
        <f aca="false">IF(ISBLANK(A881),"",CONCATENATE($BC$5,"-",MID($BC$3,3,2),"-M_",A881))</f>
        <v>PTUR-21-M_52021000002970</v>
      </c>
      <c r="T881" s="65" t="str">
        <f aca="false">IF(ISBLANK(B881),"",VLOOKUP(B881,$BI$2:$BJ$5,2,FALSE()))</f>
        <v>E</v>
      </c>
      <c r="U881" s="66" t="str">
        <f aca="false">IF(ISBLANK(Q881),"ES",Q881)</f>
        <v>ES</v>
      </c>
      <c r="V881" s="64" t="n">
        <f aca="false">IF(ISBLANK(K881),"2",VLOOKUP(K881,$BG$2:$BH$3,2,FALSE()))</f>
        <v>2</v>
      </c>
      <c r="W881" s="66" t="str">
        <f aca="false">IF(ISBLANK(R881),"Sin observaciones",R881)</f>
        <v>Sin observaciones</v>
      </c>
      <c r="X881" s="64" t="n">
        <f aca="false">IF(ISERROR(VLOOKUP(J881,$BG$2:$BH$3,2,FALSE())),"",VLOOKUP(J881,$BG$2:$BH$3,2,FALSE()))</f>
        <v>1</v>
      </c>
      <c r="Z881" s="67"/>
    </row>
    <row r="882" customFormat="false" ht="17.4" hidden="false" customHeight="false" outlineLevel="0" collapsed="false">
      <c r="A882" s="54" t="s">
        <v>2342</v>
      </c>
      <c r="B882" s="54" t="s">
        <v>1093</v>
      </c>
      <c r="C882" s="54" t="s">
        <v>2339</v>
      </c>
      <c r="D882" s="79" t="n">
        <v>0.06</v>
      </c>
      <c r="E882" s="56" t="n">
        <v>4999.98</v>
      </c>
      <c r="F882" s="57" t="n">
        <v>454.54</v>
      </c>
      <c r="G882" s="56" t="n">
        <v>4999.98</v>
      </c>
      <c r="H882" s="56" t="n">
        <v>454.54</v>
      </c>
      <c r="I882" s="58" t="n">
        <v>44397</v>
      </c>
      <c r="J882" s="54" t="s">
        <v>128</v>
      </c>
      <c r="K882" s="60" t="s">
        <v>129</v>
      </c>
      <c r="L882" s="60"/>
      <c r="M882" s="61"/>
      <c r="N882" s="61"/>
      <c r="O882" s="80" t="s">
        <v>2343</v>
      </c>
      <c r="P882" s="80" t="s">
        <v>2344</v>
      </c>
      <c r="Q882" s="62" t="s">
        <v>132</v>
      </c>
      <c r="R882" s="63"/>
      <c r="S882" s="64" t="str">
        <f aca="false">IF(ISBLANK(A882),"",CONCATENATE($BC$5,"-",MID($BC$3,3,2),"-M_",A882))</f>
        <v>PTUR-21-M_52021000003600</v>
      </c>
      <c r="T882" s="65" t="str">
        <f aca="false">IF(ISBLANK(B882),"",VLOOKUP(B882,$BI$2:$BJ$5,2,FALSE()))</f>
        <v>E</v>
      </c>
      <c r="U882" s="66" t="str">
        <f aca="false">IF(ISBLANK(Q882),"ES",Q882)</f>
        <v>ES</v>
      </c>
      <c r="V882" s="64" t="n">
        <f aca="false">IF(ISBLANK(K882),"2",VLOOKUP(K882,$BG$2:$BH$3,2,FALSE()))</f>
        <v>2</v>
      </c>
      <c r="W882" s="66" t="str">
        <f aca="false">IF(ISBLANK(R882),"Sin observaciones",R882)</f>
        <v>Sin observaciones</v>
      </c>
      <c r="X882" s="64" t="n">
        <f aca="false">IF(ISERROR(VLOOKUP(J882,$BG$2:$BH$3,2,FALSE())),"",VLOOKUP(J882,$BG$2:$BH$3,2,FALSE()))</f>
        <v>1</v>
      </c>
      <c r="Z882" s="67"/>
    </row>
    <row r="883" customFormat="false" ht="52.8" hidden="false" customHeight="false" outlineLevel="0" collapsed="false">
      <c r="A883" s="54" t="s">
        <v>2345</v>
      </c>
      <c r="B883" s="54" t="s">
        <v>1093</v>
      </c>
      <c r="C883" s="54" t="s">
        <v>2346</v>
      </c>
      <c r="D883" s="79" t="n">
        <v>0.15</v>
      </c>
      <c r="E883" s="56" t="n">
        <v>1273.3</v>
      </c>
      <c r="F883" s="57" t="n">
        <v>83.3</v>
      </c>
      <c r="G883" s="56" t="n">
        <v>1273.3</v>
      </c>
      <c r="H883" s="56" t="n">
        <v>83.3</v>
      </c>
      <c r="I883" s="58" t="n">
        <v>44397</v>
      </c>
      <c r="J883" s="54" t="s">
        <v>128</v>
      </c>
      <c r="K883" s="60" t="s">
        <v>129</v>
      </c>
      <c r="L883" s="60"/>
      <c r="M883" s="61"/>
      <c r="N883" s="61"/>
      <c r="O883" s="80" t="s">
        <v>705</v>
      </c>
      <c r="P883" s="80" t="s">
        <v>706</v>
      </c>
      <c r="Q883" s="62" t="s">
        <v>132</v>
      </c>
      <c r="R883" s="63"/>
      <c r="S883" s="64" t="str">
        <f aca="false">IF(ISBLANK(A883),"",CONCATENATE($BC$5,"-",MID($BC$3,3,2),"-M_",A883))</f>
        <v>PTUR-21-M_52021000003508</v>
      </c>
      <c r="T883" s="65" t="str">
        <f aca="false">IF(ISBLANK(B883),"",VLOOKUP(B883,$BI$2:$BJ$5,2,FALSE()))</f>
        <v>E</v>
      </c>
      <c r="U883" s="66" t="str">
        <f aca="false">IF(ISBLANK(Q883),"ES",Q883)</f>
        <v>ES</v>
      </c>
      <c r="V883" s="64" t="n">
        <f aca="false">IF(ISBLANK(K883),"2",VLOOKUP(K883,$BG$2:$BH$3,2,FALSE()))</f>
        <v>2</v>
      </c>
      <c r="W883" s="66" t="str">
        <f aca="false">IF(ISBLANK(R883),"Sin observaciones",R883)</f>
        <v>Sin observaciones</v>
      </c>
      <c r="X883" s="64" t="n">
        <f aca="false">IF(ISERROR(VLOOKUP(J883,$BG$2:$BH$3,2,FALSE())),"",VLOOKUP(J883,$BG$2:$BH$3,2,FALSE()))</f>
        <v>1</v>
      </c>
      <c r="Z883" s="67"/>
    </row>
    <row r="884" customFormat="false" ht="158.4" hidden="false" customHeight="false" outlineLevel="0" collapsed="false">
      <c r="A884" s="54" t="s">
        <v>2347</v>
      </c>
      <c r="B884" s="54" t="s">
        <v>1093</v>
      </c>
      <c r="C884" s="54" t="s">
        <v>2348</v>
      </c>
      <c r="D884" s="79" t="n">
        <v>0.03</v>
      </c>
      <c r="E884" s="56" t="n">
        <v>3470</v>
      </c>
      <c r="F884" s="57" t="n">
        <v>0</v>
      </c>
      <c r="G884" s="56" t="n">
        <v>3470</v>
      </c>
      <c r="H884" s="56" t="n">
        <v>0</v>
      </c>
      <c r="I884" s="58" t="n">
        <v>44397</v>
      </c>
      <c r="J884" s="54" t="s">
        <v>128</v>
      </c>
      <c r="K884" s="60" t="s">
        <v>129</v>
      </c>
      <c r="L884" s="60"/>
      <c r="M884" s="61"/>
      <c r="N884" s="61"/>
      <c r="O884" s="80" t="s">
        <v>2349</v>
      </c>
      <c r="P884" s="80" t="s">
        <v>2350</v>
      </c>
      <c r="Q884" s="62" t="s">
        <v>2351</v>
      </c>
      <c r="R884" s="63"/>
      <c r="S884" s="64" t="str">
        <f aca="false">IF(ISBLANK(A884),"",CONCATENATE($BC$5,"-",MID($BC$3,3,2),"-M_",A884))</f>
        <v>PTUR-21-M_52021000002799</v>
      </c>
      <c r="T884" s="65" t="str">
        <f aca="false">IF(ISBLANK(B884),"",VLOOKUP(B884,$BI$2:$BJ$5,2,FALSE()))</f>
        <v>E</v>
      </c>
      <c r="U884" s="66" t="str">
        <f aca="false">IF(ISBLANK(Q884),"ES",Q884)</f>
        <v>AD</v>
      </c>
      <c r="V884" s="64" t="n">
        <f aca="false">IF(ISBLANK(K884),"2",VLOOKUP(K884,$BG$2:$BH$3,2,FALSE()))</f>
        <v>2</v>
      </c>
      <c r="W884" s="66" t="str">
        <f aca="false">IF(ISBLANK(R884),"Sin observaciones",R884)</f>
        <v>Sin observaciones</v>
      </c>
      <c r="X884" s="64" t="n">
        <f aca="false">IF(ISERROR(VLOOKUP(J884,$BG$2:$BH$3,2,FALSE())),"",VLOOKUP(J884,$BG$2:$BH$3,2,FALSE()))</f>
        <v>1</v>
      </c>
      <c r="Z884" s="67"/>
    </row>
    <row r="885" customFormat="false" ht="79.2" hidden="false" customHeight="false" outlineLevel="0" collapsed="false">
      <c r="A885" s="54" t="s">
        <v>2352</v>
      </c>
      <c r="B885" s="54" t="s">
        <v>1093</v>
      </c>
      <c r="C885" s="54" t="s">
        <v>2353</v>
      </c>
      <c r="D885" s="79" t="n">
        <v>0.03</v>
      </c>
      <c r="E885" s="56" t="n">
        <v>340</v>
      </c>
      <c r="F885" s="57" t="n">
        <v>0</v>
      </c>
      <c r="G885" s="56" t="n">
        <v>340</v>
      </c>
      <c r="H885" s="56" t="n">
        <v>0</v>
      </c>
      <c r="I885" s="58" t="n">
        <v>44397</v>
      </c>
      <c r="J885" s="54" t="s">
        <v>128</v>
      </c>
      <c r="K885" s="60" t="s">
        <v>129</v>
      </c>
      <c r="L885" s="60"/>
      <c r="M885" s="61"/>
      <c r="N885" s="61"/>
      <c r="O885" s="80" t="s">
        <v>2349</v>
      </c>
      <c r="P885" s="80" t="s">
        <v>2350</v>
      </c>
      <c r="Q885" s="62" t="s">
        <v>2351</v>
      </c>
      <c r="R885" s="63"/>
      <c r="S885" s="64" t="str">
        <f aca="false">IF(ISBLANK(A885),"",CONCATENATE($BC$5,"-",MID($BC$3,3,2),"-M_",A885))</f>
        <v>PTUR-21-M_52021000002809</v>
      </c>
      <c r="T885" s="65" t="str">
        <f aca="false">IF(ISBLANK(B885),"",VLOOKUP(B885,$BI$2:$BJ$5,2,FALSE()))</f>
        <v>E</v>
      </c>
      <c r="U885" s="66" t="str">
        <f aca="false">IF(ISBLANK(Q885),"ES",Q885)</f>
        <v>AD</v>
      </c>
      <c r="V885" s="64" t="n">
        <f aca="false">IF(ISBLANK(K885),"2",VLOOKUP(K885,$BG$2:$BH$3,2,FALSE()))</f>
        <v>2</v>
      </c>
      <c r="W885" s="66" t="str">
        <f aca="false">IF(ISBLANK(R885),"Sin observaciones",R885)</f>
        <v>Sin observaciones</v>
      </c>
      <c r="X885" s="64" t="n">
        <f aca="false">IF(ISERROR(VLOOKUP(J885,$BG$2:$BH$3,2,FALSE())),"",VLOOKUP(J885,$BG$2:$BH$3,2,FALSE()))</f>
        <v>1</v>
      </c>
      <c r="Z885" s="67"/>
    </row>
    <row r="886" customFormat="false" ht="132" hidden="false" customHeight="false" outlineLevel="0" collapsed="false">
      <c r="A886" s="54" t="s">
        <v>2354</v>
      </c>
      <c r="B886" s="54" t="s">
        <v>1093</v>
      </c>
      <c r="C886" s="54" t="s">
        <v>2355</v>
      </c>
      <c r="D886" s="79" t="n">
        <v>0.03</v>
      </c>
      <c r="E886" s="56" t="n">
        <v>3920</v>
      </c>
      <c r="F886" s="57" t="n">
        <v>0</v>
      </c>
      <c r="G886" s="56" t="n">
        <v>3920</v>
      </c>
      <c r="H886" s="56" t="n">
        <v>0</v>
      </c>
      <c r="I886" s="58" t="n">
        <v>44397</v>
      </c>
      <c r="J886" s="54" t="s">
        <v>128</v>
      </c>
      <c r="K886" s="60" t="s">
        <v>129</v>
      </c>
      <c r="L886" s="60"/>
      <c r="M886" s="61"/>
      <c r="N886" s="61"/>
      <c r="O886" s="80" t="s">
        <v>2349</v>
      </c>
      <c r="P886" s="80" t="s">
        <v>2350</v>
      </c>
      <c r="Q886" s="62" t="s">
        <v>2351</v>
      </c>
      <c r="R886" s="63"/>
      <c r="S886" s="64" t="str">
        <f aca="false">IF(ISBLANK(A886),"",CONCATENATE($BC$5,"-",MID($BC$3,3,2),"-M_",A886))</f>
        <v>PTUR-21-M_52021000003219</v>
      </c>
      <c r="T886" s="65" t="str">
        <f aca="false">IF(ISBLANK(B886),"",VLOOKUP(B886,$BI$2:$BJ$5,2,FALSE()))</f>
        <v>E</v>
      </c>
      <c r="U886" s="66" t="str">
        <f aca="false">IF(ISBLANK(Q886),"ES",Q886)</f>
        <v>AD</v>
      </c>
      <c r="V886" s="64" t="n">
        <f aca="false">IF(ISBLANK(K886),"2",VLOOKUP(K886,$BG$2:$BH$3,2,FALSE()))</f>
        <v>2</v>
      </c>
      <c r="W886" s="66" t="str">
        <f aca="false">IF(ISBLANK(R886),"Sin observaciones",R886)</f>
        <v>Sin observaciones</v>
      </c>
      <c r="X886" s="64" t="n">
        <f aca="false">IF(ISERROR(VLOOKUP(J886,$BG$2:$BH$3,2,FALSE())),"",VLOOKUP(J886,$BG$2:$BH$3,2,FALSE()))</f>
        <v>1</v>
      </c>
      <c r="Z886" s="67"/>
    </row>
    <row r="887" customFormat="false" ht="39.6" hidden="false" customHeight="false" outlineLevel="0" collapsed="false">
      <c r="A887" s="54" t="s">
        <v>2356</v>
      </c>
      <c r="B887" s="54" t="s">
        <v>1093</v>
      </c>
      <c r="C887" s="54" t="s">
        <v>2357</v>
      </c>
      <c r="D887" s="79" t="n">
        <v>0.03</v>
      </c>
      <c r="E887" s="56" t="n">
        <v>42</v>
      </c>
      <c r="F887" s="57" t="n">
        <v>0</v>
      </c>
      <c r="G887" s="56" t="n">
        <v>42</v>
      </c>
      <c r="H887" s="56" t="n">
        <v>0</v>
      </c>
      <c r="I887" s="58" t="n">
        <v>44397</v>
      </c>
      <c r="J887" s="54" t="s">
        <v>128</v>
      </c>
      <c r="K887" s="60" t="s">
        <v>129</v>
      </c>
      <c r="L887" s="60"/>
      <c r="M887" s="61"/>
      <c r="N887" s="61"/>
      <c r="O887" s="80" t="s">
        <v>2358</v>
      </c>
      <c r="P887" s="80" t="s">
        <v>2359</v>
      </c>
      <c r="Q887" s="62" t="s">
        <v>132</v>
      </c>
      <c r="R887" s="63"/>
      <c r="S887" s="64" t="str">
        <f aca="false">IF(ISBLANK(A887),"",CONCATENATE($BC$5,"-",MID($BC$3,3,2),"-M_",A887))</f>
        <v>PTUR-21-M_52021000002617</v>
      </c>
      <c r="T887" s="65" t="str">
        <f aca="false">IF(ISBLANK(B887),"",VLOOKUP(B887,$BI$2:$BJ$5,2,FALSE()))</f>
        <v>E</v>
      </c>
      <c r="U887" s="66" t="str">
        <f aca="false">IF(ISBLANK(Q887),"ES",Q887)</f>
        <v>ES</v>
      </c>
      <c r="V887" s="64" t="n">
        <f aca="false">IF(ISBLANK(K887),"2",VLOOKUP(K887,$BG$2:$BH$3,2,FALSE()))</f>
        <v>2</v>
      </c>
      <c r="W887" s="66" t="str">
        <f aca="false">IF(ISBLANK(R887),"Sin observaciones",R887)</f>
        <v>Sin observaciones</v>
      </c>
      <c r="X887" s="64" t="n">
        <f aca="false">IF(ISERROR(VLOOKUP(J887,$BG$2:$BH$3,2,FALSE())),"",VLOOKUP(J887,$BG$2:$BH$3,2,FALSE()))</f>
        <v>1</v>
      </c>
      <c r="Z887" s="67"/>
    </row>
    <row r="888" customFormat="false" ht="66" hidden="false" customHeight="false" outlineLevel="0" collapsed="false">
      <c r="A888" s="54" t="s">
        <v>2360</v>
      </c>
      <c r="B888" s="54" t="s">
        <v>1093</v>
      </c>
      <c r="C888" s="54" t="s">
        <v>2361</v>
      </c>
      <c r="D888" s="79" t="n">
        <v>0.03</v>
      </c>
      <c r="E888" s="56" t="n">
        <v>10700</v>
      </c>
      <c r="F888" s="57" t="n">
        <v>700</v>
      </c>
      <c r="G888" s="56" t="n">
        <v>10700</v>
      </c>
      <c r="H888" s="56" t="n">
        <v>700</v>
      </c>
      <c r="I888" s="58" t="n">
        <v>44397</v>
      </c>
      <c r="J888" s="54" t="s">
        <v>128</v>
      </c>
      <c r="K888" s="60" t="s">
        <v>129</v>
      </c>
      <c r="L888" s="60"/>
      <c r="M888" s="61"/>
      <c r="N888" s="61"/>
      <c r="O888" s="80" t="s">
        <v>2362</v>
      </c>
      <c r="P888" s="80" t="s">
        <v>2363</v>
      </c>
      <c r="Q888" s="62" t="s">
        <v>132</v>
      </c>
      <c r="R888" s="63"/>
      <c r="S888" s="64" t="str">
        <f aca="false">IF(ISBLANK(A888),"",CONCATENATE($BC$5,"-",MID($BC$3,3,2),"-M_",A888))</f>
        <v>PTUR-21-M_52021000002805</v>
      </c>
      <c r="T888" s="65" t="str">
        <f aca="false">IF(ISBLANK(B888),"",VLOOKUP(B888,$BI$2:$BJ$5,2,FALSE()))</f>
        <v>E</v>
      </c>
      <c r="U888" s="66" t="str">
        <f aca="false">IF(ISBLANK(Q888),"ES",Q888)</f>
        <v>ES</v>
      </c>
      <c r="V888" s="64" t="n">
        <f aca="false">IF(ISBLANK(K888),"2",VLOOKUP(K888,$BG$2:$BH$3,2,FALSE()))</f>
        <v>2</v>
      </c>
      <c r="W888" s="66" t="str">
        <f aca="false">IF(ISBLANK(R888),"Sin observaciones",R888)</f>
        <v>Sin observaciones</v>
      </c>
      <c r="X888" s="64" t="n">
        <f aca="false">IF(ISERROR(VLOOKUP(J888,$BG$2:$BH$3,2,FALSE())),"",VLOOKUP(J888,$BG$2:$BH$3,2,FALSE()))</f>
        <v>1</v>
      </c>
      <c r="Z888" s="67"/>
    </row>
    <row r="889" customFormat="false" ht="52.8" hidden="false" customHeight="false" outlineLevel="0" collapsed="false">
      <c r="A889" s="54" t="s">
        <v>2364</v>
      </c>
      <c r="B889" s="54" t="s">
        <v>1093</v>
      </c>
      <c r="C889" s="54" t="s">
        <v>2365</v>
      </c>
      <c r="D889" s="79" t="n">
        <v>0.66</v>
      </c>
      <c r="E889" s="56" t="n">
        <v>5350</v>
      </c>
      <c r="F889" s="57" t="n">
        <v>350</v>
      </c>
      <c r="G889" s="56" t="n">
        <v>5350</v>
      </c>
      <c r="H889" s="56" t="n">
        <v>350</v>
      </c>
      <c r="I889" s="58" t="n">
        <v>44397</v>
      </c>
      <c r="J889" s="54" t="s">
        <v>128</v>
      </c>
      <c r="K889" s="60" t="s">
        <v>129</v>
      </c>
      <c r="L889" s="60"/>
      <c r="M889" s="61"/>
      <c r="N889" s="61"/>
      <c r="O889" s="80" t="s">
        <v>2366</v>
      </c>
      <c r="P889" s="80" t="s">
        <v>2367</v>
      </c>
      <c r="Q889" s="62" t="s">
        <v>132</v>
      </c>
      <c r="R889" s="63"/>
      <c r="S889" s="64" t="str">
        <f aca="false">IF(ISBLANK(A889),"",CONCATENATE($BC$5,"-",MID($BC$3,3,2),"-M_",A889))</f>
        <v>PTUR-21-M_52021000003239</v>
      </c>
      <c r="T889" s="65" t="str">
        <f aca="false">IF(ISBLANK(B889),"",VLOOKUP(B889,$BI$2:$BJ$5,2,FALSE()))</f>
        <v>E</v>
      </c>
      <c r="U889" s="66" t="str">
        <f aca="false">IF(ISBLANK(Q889),"ES",Q889)</f>
        <v>ES</v>
      </c>
      <c r="V889" s="64" t="n">
        <f aca="false">IF(ISBLANK(K889),"2",VLOOKUP(K889,$BG$2:$BH$3,2,FALSE()))</f>
        <v>2</v>
      </c>
      <c r="W889" s="66" t="str">
        <f aca="false">IF(ISBLANK(R889),"Sin observaciones",R889)</f>
        <v>Sin observaciones</v>
      </c>
      <c r="X889" s="64" t="n">
        <f aca="false">IF(ISERROR(VLOOKUP(J889,$BG$2:$BH$3,2,FALSE())),"",VLOOKUP(J889,$BG$2:$BH$3,2,FALSE()))</f>
        <v>1</v>
      </c>
      <c r="Z889" s="67"/>
    </row>
    <row r="890" customFormat="false" ht="105.6" hidden="false" customHeight="false" outlineLevel="0" collapsed="false">
      <c r="A890" s="54" t="s">
        <v>2368</v>
      </c>
      <c r="B890" s="54" t="s">
        <v>1093</v>
      </c>
      <c r="C890" s="54" t="s">
        <v>2369</v>
      </c>
      <c r="D890" s="79" t="n">
        <v>0.03</v>
      </c>
      <c r="E890" s="56" t="n">
        <v>545.7</v>
      </c>
      <c r="F890" s="57" t="n">
        <v>35.7</v>
      </c>
      <c r="G890" s="56" t="n">
        <v>545.7</v>
      </c>
      <c r="H890" s="56" t="n">
        <v>35.7</v>
      </c>
      <c r="I890" s="58" t="n">
        <v>44397</v>
      </c>
      <c r="J890" s="54" t="s">
        <v>128</v>
      </c>
      <c r="K890" s="60" t="s">
        <v>129</v>
      </c>
      <c r="L890" s="60"/>
      <c r="M890" s="61"/>
      <c r="N890" s="61"/>
      <c r="O890" s="80" t="s">
        <v>2370</v>
      </c>
      <c r="P890" s="80" t="s">
        <v>2371</v>
      </c>
      <c r="Q890" s="62" t="s">
        <v>132</v>
      </c>
      <c r="R890" s="63"/>
      <c r="S890" s="64" t="str">
        <f aca="false">IF(ISBLANK(A890),"",CONCATENATE($BC$5,"-",MID($BC$3,3,2),"-M_",A890))</f>
        <v>PTUR-21-M_52021000003230</v>
      </c>
      <c r="T890" s="65" t="str">
        <f aca="false">IF(ISBLANK(B890),"",VLOOKUP(B890,$BI$2:$BJ$5,2,FALSE()))</f>
        <v>E</v>
      </c>
      <c r="U890" s="66" t="str">
        <f aca="false">IF(ISBLANK(Q890),"ES",Q890)</f>
        <v>ES</v>
      </c>
      <c r="V890" s="64" t="n">
        <f aca="false">IF(ISBLANK(K890),"2",VLOOKUP(K890,$BG$2:$BH$3,2,FALSE()))</f>
        <v>2</v>
      </c>
      <c r="W890" s="66" t="str">
        <f aca="false">IF(ISBLANK(R890),"Sin observaciones",R890)</f>
        <v>Sin observaciones</v>
      </c>
      <c r="X890" s="64" t="n">
        <f aca="false">IF(ISERROR(VLOOKUP(J890,$BG$2:$BH$3,2,FALSE())),"",VLOOKUP(J890,$BG$2:$BH$3,2,FALSE()))</f>
        <v>1</v>
      </c>
      <c r="Z890" s="67"/>
    </row>
    <row r="891" customFormat="false" ht="92.4" hidden="false" customHeight="false" outlineLevel="0" collapsed="false">
      <c r="A891" s="54" t="s">
        <v>2372</v>
      </c>
      <c r="B891" s="54" t="s">
        <v>1093</v>
      </c>
      <c r="C891" s="54" t="s">
        <v>2373</v>
      </c>
      <c r="D891" s="79" t="n">
        <v>0.03</v>
      </c>
      <c r="E891" s="56" t="n">
        <v>545.7</v>
      </c>
      <c r="F891" s="57" t="n">
        <v>35.7</v>
      </c>
      <c r="G891" s="56" t="n">
        <v>545.7</v>
      </c>
      <c r="H891" s="56" t="n">
        <v>35.7</v>
      </c>
      <c r="I891" s="58" t="n">
        <v>44397</v>
      </c>
      <c r="J891" s="54" t="s">
        <v>128</v>
      </c>
      <c r="K891" s="60" t="s">
        <v>129</v>
      </c>
      <c r="L891" s="60"/>
      <c r="M891" s="61"/>
      <c r="N891" s="61"/>
      <c r="O891" s="80" t="s">
        <v>2370</v>
      </c>
      <c r="P891" s="80" t="s">
        <v>2371</v>
      </c>
      <c r="Q891" s="62" t="s">
        <v>132</v>
      </c>
      <c r="R891" s="63"/>
      <c r="S891" s="64" t="str">
        <f aca="false">IF(ISBLANK(A891),"",CONCATENATE($BC$5,"-",MID($BC$3,3,2),"-M_",A891))</f>
        <v>PTUR-21-M_52021000003231</v>
      </c>
      <c r="T891" s="65" t="str">
        <f aca="false">IF(ISBLANK(B891),"",VLOOKUP(B891,$BI$2:$BJ$5,2,FALSE()))</f>
        <v>E</v>
      </c>
      <c r="U891" s="66" t="str">
        <f aca="false">IF(ISBLANK(Q891),"ES",Q891)</f>
        <v>ES</v>
      </c>
      <c r="V891" s="64" t="n">
        <f aca="false">IF(ISBLANK(K891),"2",VLOOKUP(K891,$BG$2:$BH$3,2,FALSE()))</f>
        <v>2</v>
      </c>
      <c r="W891" s="66" t="str">
        <f aca="false">IF(ISBLANK(R891),"Sin observaciones",R891)</f>
        <v>Sin observaciones</v>
      </c>
      <c r="X891" s="64" t="n">
        <f aca="false">IF(ISERROR(VLOOKUP(J891,$BG$2:$BH$3,2,FALSE())),"",VLOOKUP(J891,$BG$2:$BH$3,2,FALSE()))</f>
        <v>1</v>
      </c>
      <c r="Z891" s="67"/>
    </row>
    <row r="892" customFormat="false" ht="79.2" hidden="false" customHeight="false" outlineLevel="0" collapsed="false">
      <c r="A892" s="54" t="s">
        <v>2374</v>
      </c>
      <c r="B892" s="54" t="s">
        <v>1093</v>
      </c>
      <c r="C892" s="54" t="s">
        <v>2375</v>
      </c>
      <c r="D892" s="79" t="n">
        <v>0.03</v>
      </c>
      <c r="E892" s="56" t="n">
        <v>417.3</v>
      </c>
      <c r="F892" s="57" t="n">
        <v>27.3</v>
      </c>
      <c r="G892" s="56" t="n">
        <v>417.3</v>
      </c>
      <c r="H892" s="56" t="n">
        <v>27.3</v>
      </c>
      <c r="I892" s="58" t="n">
        <v>44397</v>
      </c>
      <c r="J892" s="54" t="s">
        <v>128</v>
      </c>
      <c r="K892" s="60" t="s">
        <v>129</v>
      </c>
      <c r="L892" s="60"/>
      <c r="M892" s="61"/>
      <c r="N892" s="61"/>
      <c r="O892" s="80" t="s">
        <v>2370</v>
      </c>
      <c r="P892" s="80" t="s">
        <v>2371</v>
      </c>
      <c r="Q892" s="62" t="s">
        <v>132</v>
      </c>
      <c r="R892" s="63"/>
      <c r="S892" s="64" t="str">
        <f aca="false">IF(ISBLANK(A892),"",CONCATENATE($BC$5,"-",MID($BC$3,3,2),"-M_",A892))</f>
        <v>PTUR-21-M_52021000003232</v>
      </c>
      <c r="T892" s="65" t="str">
        <f aca="false">IF(ISBLANK(B892),"",VLOOKUP(B892,$BI$2:$BJ$5,2,FALSE()))</f>
        <v>E</v>
      </c>
      <c r="U892" s="66" t="str">
        <f aca="false">IF(ISBLANK(Q892),"ES",Q892)</f>
        <v>ES</v>
      </c>
      <c r="V892" s="64" t="n">
        <f aca="false">IF(ISBLANK(K892),"2",VLOOKUP(K892,$BG$2:$BH$3,2,FALSE()))</f>
        <v>2</v>
      </c>
      <c r="W892" s="66" t="str">
        <f aca="false">IF(ISBLANK(R892),"Sin observaciones",R892)</f>
        <v>Sin observaciones</v>
      </c>
      <c r="X892" s="64" t="n">
        <f aca="false">IF(ISERROR(VLOOKUP(J892,$BG$2:$BH$3,2,FALSE())),"",VLOOKUP(J892,$BG$2:$BH$3,2,FALSE()))</f>
        <v>1</v>
      </c>
      <c r="Z892" s="67"/>
    </row>
    <row r="893" customFormat="false" ht="26.4" hidden="false" customHeight="false" outlineLevel="0" collapsed="false">
      <c r="A893" s="54" t="s">
        <v>2376</v>
      </c>
      <c r="B893" s="54" t="s">
        <v>1093</v>
      </c>
      <c r="C893" s="54" t="s">
        <v>2377</v>
      </c>
      <c r="D893" s="79" t="n">
        <v>0.03</v>
      </c>
      <c r="E893" s="56" t="n">
        <v>28.89</v>
      </c>
      <c r="F893" s="57" t="n">
        <v>1.89</v>
      </c>
      <c r="G893" s="56" t="n">
        <v>28.89</v>
      </c>
      <c r="H893" s="56" t="n">
        <v>1.89</v>
      </c>
      <c r="I893" s="58" t="n">
        <v>44397</v>
      </c>
      <c r="J893" s="54" t="s">
        <v>128</v>
      </c>
      <c r="K893" s="60" t="s">
        <v>129</v>
      </c>
      <c r="L893" s="60"/>
      <c r="M893" s="61"/>
      <c r="N893" s="61"/>
      <c r="O893" s="80" t="s">
        <v>2370</v>
      </c>
      <c r="P893" s="80" t="s">
        <v>2371</v>
      </c>
      <c r="Q893" s="62" t="s">
        <v>132</v>
      </c>
      <c r="R893" s="63"/>
      <c r="S893" s="64" t="str">
        <f aca="false">IF(ISBLANK(A893),"",CONCATENATE($BC$5,"-",MID($BC$3,3,2),"-M_",A893))</f>
        <v>PTUR-21-M_52021000003385</v>
      </c>
      <c r="T893" s="65" t="str">
        <f aca="false">IF(ISBLANK(B893),"",VLOOKUP(B893,$BI$2:$BJ$5,2,FALSE()))</f>
        <v>E</v>
      </c>
      <c r="U893" s="66" t="str">
        <f aca="false">IF(ISBLANK(Q893),"ES",Q893)</f>
        <v>ES</v>
      </c>
      <c r="V893" s="64" t="n">
        <f aca="false">IF(ISBLANK(K893),"2",VLOOKUP(K893,$BG$2:$BH$3,2,FALSE()))</f>
        <v>2</v>
      </c>
      <c r="W893" s="66" t="str">
        <f aca="false">IF(ISBLANK(R893),"Sin observaciones",R893)</f>
        <v>Sin observaciones</v>
      </c>
      <c r="X893" s="64" t="n">
        <f aca="false">IF(ISERROR(VLOOKUP(J893,$BG$2:$BH$3,2,FALSE())),"",VLOOKUP(J893,$BG$2:$BH$3,2,FALSE()))</f>
        <v>1</v>
      </c>
      <c r="Z893" s="67"/>
    </row>
    <row r="894" customFormat="false" ht="17.4" hidden="false" customHeight="false" outlineLevel="0" collapsed="false">
      <c r="A894" s="54" t="s">
        <v>2378</v>
      </c>
      <c r="B894" s="54" t="s">
        <v>1093</v>
      </c>
      <c r="C894" s="54" t="s">
        <v>2379</v>
      </c>
      <c r="D894" s="79" t="n">
        <v>0.03</v>
      </c>
      <c r="E894" s="56" t="n">
        <v>28.89</v>
      </c>
      <c r="F894" s="57" t="n">
        <v>1.89</v>
      </c>
      <c r="G894" s="56" t="n">
        <v>28.89</v>
      </c>
      <c r="H894" s="56" t="n">
        <v>1.89</v>
      </c>
      <c r="I894" s="58" t="n">
        <v>44397</v>
      </c>
      <c r="J894" s="54" t="s">
        <v>128</v>
      </c>
      <c r="K894" s="60" t="s">
        <v>129</v>
      </c>
      <c r="L894" s="60"/>
      <c r="M894" s="61"/>
      <c r="N894" s="61"/>
      <c r="O894" s="80" t="s">
        <v>2380</v>
      </c>
      <c r="P894" s="80" t="s">
        <v>2381</v>
      </c>
      <c r="Q894" s="62" t="s">
        <v>132</v>
      </c>
      <c r="R894" s="63"/>
      <c r="S894" s="64" t="str">
        <f aca="false">IF(ISBLANK(A894),"",CONCATENATE($BC$5,"-",MID($BC$3,3,2),"-M_",A894))</f>
        <v>PTUR-21-M_52021000002526</v>
      </c>
      <c r="T894" s="65" t="str">
        <f aca="false">IF(ISBLANK(B894),"",VLOOKUP(B894,$BI$2:$BJ$5,2,FALSE()))</f>
        <v>E</v>
      </c>
      <c r="U894" s="66" t="str">
        <f aca="false">IF(ISBLANK(Q894),"ES",Q894)</f>
        <v>ES</v>
      </c>
      <c r="V894" s="64" t="n">
        <f aca="false">IF(ISBLANK(K894),"2",VLOOKUP(K894,$BG$2:$BH$3,2,FALSE()))</f>
        <v>2</v>
      </c>
      <c r="W894" s="66" t="str">
        <f aca="false">IF(ISBLANK(R894),"Sin observaciones",R894)</f>
        <v>Sin observaciones</v>
      </c>
      <c r="X894" s="64" t="n">
        <f aca="false">IF(ISERROR(VLOOKUP(J894,$BG$2:$BH$3,2,FALSE())),"",VLOOKUP(J894,$BG$2:$BH$3,2,FALSE()))</f>
        <v>1</v>
      </c>
      <c r="Z894" s="67"/>
    </row>
    <row r="895" customFormat="false" ht="39.6" hidden="false" customHeight="false" outlineLevel="0" collapsed="false">
      <c r="A895" s="54" t="s">
        <v>2382</v>
      </c>
      <c r="B895" s="54" t="s">
        <v>1093</v>
      </c>
      <c r="C895" s="54" t="s">
        <v>2383</v>
      </c>
      <c r="D895" s="79" t="n">
        <v>0.03</v>
      </c>
      <c r="E895" s="56" t="n">
        <v>24</v>
      </c>
      <c r="F895" s="57" t="n">
        <v>0</v>
      </c>
      <c r="G895" s="56" t="n">
        <v>24</v>
      </c>
      <c r="H895" s="56" t="n">
        <v>0</v>
      </c>
      <c r="I895" s="58" t="n">
        <v>44397</v>
      </c>
      <c r="J895" s="54" t="s">
        <v>128</v>
      </c>
      <c r="K895" s="60" t="s">
        <v>129</v>
      </c>
      <c r="L895" s="60"/>
      <c r="M895" s="61"/>
      <c r="N895" s="61"/>
      <c r="O895" s="80" t="s">
        <v>723</v>
      </c>
      <c r="P895" s="80" t="s">
        <v>724</v>
      </c>
      <c r="Q895" s="62" t="s">
        <v>132</v>
      </c>
      <c r="R895" s="63"/>
      <c r="S895" s="64" t="str">
        <f aca="false">IF(ISBLANK(A895),"",CONCATENATE($BC$5,"-",MID($BC$3,3,2),"-M_",A895))</f>
        <v>PTUR-21-M_52021000002516</v>
      </c>
      <c r="T895" s="65" t="str">
        <f aca="false">IF(ISBLANK(B895),"",VLOOKUP(B895,$BI$2:$BJ$5,2,FALSE()))</f>
        <v>E</v>
      </c>
      <c r="U895" s="66" t="str">
        <f aca="false">IF(ISBLANK(Q895),"ES",Q895)</f>
        <v>ES</v>
      </c>
      <c r="V895" s="64" t="n">
        <f aca="false">IF(ISBLANK(K895),"2",VLOOKUP(K895,$BG$2:$BH$3,2,FALSE()))</f>
        <v>2</v>
      </c>
      <c r="W895" s="66" t="str">
        <f aca="false">IF(ISBLANK(R895),"Sin observaciones",R895)</f>
        <v>Sin observaciones</v>
      </c>
      <c r="X895" s="64" t="n">
        <f aca="false">IF(ISERROR(VLOOKUP(J895,$BG$2:$BH$3,2,FALSE())),"",VLOOKUP(J895,$BG$2:$BH$3,2,FALSE()))</f>
        <v>1</v>
      </c>
      <c r="Z895" s="67"/>
    </row>
    <row r="896" customFormat="false" ht="92.4" hidden="false" customHeight="false" outlineLevel="0" collapsed="false">
      <c r="A896" s="54" t="s">
        <v>2384</v>
      </c>
      <c r="B896" s="54" t="s">
        <v>1093</v>
      </c>
      <c r="C896" s="54" t="s">
        <v>2385</v>
      </c>
      <c r="D896" s="79" t="n">
        <v>0.03</v>
      </c>
      <c r="E896" s="56" t="n">
        <v>490</v>
      </c>
      <c r="F896" s="57" t="n">
        <v>0</v>
      </c>
      <c r="G896" s="56" t="n">
        <v>490</v>
      </c>
      <c r="H896" s="56" t="n">
        <v>0</v>
      </c>
      <c r="I896" s="58" t="n">
        <v>44397</v>
      </c>
      <c r="J896" s="54" t="s">
        <v>128</v>
      </c>
      <c r="K896" s="60" t="s">
        <v>129</v>
      </c>
      <c r="L896" s="60"/>
      <c r="M896" s="61"/>
      <c r="N896" s="61"/>
      <c r="O896" s="80" t="s">
        <v>2386</v>
      </c>
      <c r="P896" s="80" t="s">
        <v>2387</v>
      </c>
      <c r="Q896" s="62" t="s">
        <v>132</v>
      </c>
      <c r="R896" s="63"/>
      <c r="S896" s="64" t="str">
        <f aca="false">IF(ISBLANK(A896),"",CONCATENATE($BC$5,"-",MID($BC$3,3,2),"-M_",A896))</f>
        <v>PTUR-21-M_52021000002597</v>
      </c>
      <c r="T896" s="65" t="str">
        <f aca="false">IF(ISBLANK(B896),"",VLOOKUP(B896,$BI$2:$BJ$5,2,FALSE()))</f>
        <v>E</v>
      </c>
      <c r="U896" s="66" t="str">
        <f aca="false">IF(ISBLANK(Q896),"ES",Q896)</f>
        <v>ES</v>
      </c>
      <c r="V896" s="64" t="n">
        <f aca="false">IF(ISBLANK(K896),"2",VLOOKUP(K896,$BG$2:$BH$3,2,FALSE()))</f>
        <v>2</v>
      </c>
      <c r="W896" s="66" t="str">
        <f aca="false">IF(ISBLANK(R896),"Sin observaciones",R896)</f>
        <v>Sin observaciones</v>
      </c>
      <c r="X896" s="64" t="n">
        <f aca="false">IF(ISERROR(VLOOKUP(J896,$BG$2:$BH$3,2,FALSE())),"",VLOOKUP(J896,$BG$2:$BH$3,2,FALSE()))</f>
        <v>1</v>
      </c>
      <c r="Z896" s="67"/>
    </row>
    <row r="897" customFormat="false" ht="17.4" hidden="false" customHeight="false" outlineLevel="0" collapsed="false">
      <c r="A897" s="54" t="s">
        <v>2388</v>
      </c>
      <c r="B897" s="54" t="s">
        <v>1093</v>
      </c>
      <c r="C897" s="54" t="s">
        <v>2389</v>
      </c>
      <c r="D897" s="79" t="n">
        <v>0.03</v>
      </c>
      <c r="E897" s="56" t="n">
        <v>27</v>
      </c>
      <c r="F897" s="57" t="n">
        <v>0</v>
      </c>
      <c r="G897" s="56" t="n">
        <v>27</v>
      </c>
      <c r="H897" s="56" t="n">
        <v>0</v>
      </c>
      <c r="I897" s="58" t="n">
        <v>44397</v>
      </c>
      <c r="J897" s="54" t="s">
        <v>128</v>
      </c>
      <c r="K897" s="60" t="s">
        <v>129</v>
      </c>
      <c r="L897" s="60"/>
      <c r="M897" s="61"/>
      <c r="N897" s="61"/>
      <c r="O897" s="80" t="s">
        <v>2390</v>
      </c>
      <c r="P897" s="80" t="s">
        <v>2391</v>
      </c>
      <c r="Q897" s="62" t="s">
        <v>132</v>
      </c>
      <c r="R897" s="63"/>
      <c r="S897" s="64" t="str">
        <f aca="false">IF(ISBLANK(A897),"",CONCATENATE($BC$5,"-",MID($BC$3,3,2),"-M_",A897))</f>
        <v>PTUR-21-M_52021000002501</v>
      </c>
      <c r="T897" s="65" t="str">
        <f aca="false">IF(ISBLANK(B897),"",VLOOKUP(B897,$BI$2:$BJ$5,2,FALSE()))</f>
        <v>E</v>
      </c>
      <c r="U897" s="66" t="str">
        <f aca="false">IF(ISBLANK(Q897),"ES",Q897)</f>
        <v>ES</v>
      </c>
      <c r="V897" s="64" t="n">
        <f aca="false">IF(ISBLANK(K897),"2",VLOOKUP(K897,$BG$2:$BH$3,2,FALSE()))</f>
        <v>2</v>
      </c>
      <c r="W897" s="66" t="str">
        <f aca="false">IF(ISBLANK(R897),"Sin observaciones",R897)</f>
        <v>Sin observaciones</v>
      </c>
      <c r="X897" s="64" t="n">
        <f aca="false">IF(ISERROR(VLOOKUP(J897,$BG$2:$BH$3,2,FALSE())),"",VLOOKUP(J897,$BG$2:$BH$3,2,FALSE()))</f>
        <v>1</v>
      </c>
      <c r="Z897" s="67"/>
    </row>
    <row r="898" customFormat="false" ht="26.4" hidden="false" customHeight="false" outlineLevel="0" collapsed="false">
      <c r="A898" s="54" t="s">
        <v>2392</v>
      </c>
      <c r="B898" s="54" t="s">
        <v>1093</v>
      </c>
      <c r="C898" s="54" t="s">
        <v>2393</v>
      </c>
      <c r="D898" s="79" t="n">
        <v>0.03</v>
      </c>
      <c r="E898" s="56" t="n">
        <v>694.67</v>
      </c>
      <c r="F898" s="57" t="n">
        <v>45.45</v>
      </c>
      <c r="G898" s="56" t="n">
        <v>694.67</v>
      </c>
      <c r="H898" s="56" t="n">
        <v>45.45</v>
      </c>
      <c r="I898" s="58" t="n">
        <v>44397</v>
      </c>
      <c r="J898" s="54" t="s">
        <v>128</v>
      </c>
      <c r="K898" s="60" t="s">
        <v>129</v>
      </c>
      <c r="L898" s="60"/>
      <c r="M898" s="61"/>
      <c r="N898" s="61"/>
      <c r="O898" s="80" t="s">
        <v>2394</v>
      </c>
      <c r="P898" s="80" t="s">
        <v>2395</v>
      </c>
      <c r="Q898" s="62" t="s">
        <v>132</v>
      </c>
      <c r="R898" s="63"/>
      <c r="S898" s="64" t="str">
        <f aca="false">IF(ISBLANK(A898),"",CONCATENATE($BC$5,"-",MID($BC$3,3,2),"-M_",A898))</f>
        <v>PTUR-21-M_52021000002499</v>
      </c>
      <c r="T898" s="65" t="str">
        <f aca="false">IF(ISBLANK(B898),"",VLOOKUP(B898,$BI$2:$BJ$5,2,FALSE()))</f>
        <v>E</v>
      </c>
      <c r="U898" s="66" t="str">
        <f aca="false">IF(ISBLANK(Q898),"ES",Q898)</f>
        <v>ES</v>
      </c>
      <c r="V898" s="64" t="n">
        <f aca="false">IF(ISBLANK(K898),"2",VLOOKUP(K898,$BG$2:$BH$3,2,FALSE()))</f>
        <v>2</v>
      </c>
      <c r="W898" s="66" t="str">
        <f aca="false">IF(ISBLANK(R898),"Sin observaciones",R898)</f>
        <v>Sin observaciones</v>
      </c>
      <c r="X898" s="64" t="n">
        <f aca="false">IF(ISERROR(VLOOKUP(J898,$BG$2:$BH$3,2,FALSE())),"",VLOOKUP(J898,$BG$2:$BH$3,2,FALSE()))</f>
        <v>1</v>
      </c>
      <c r="Z898" s="67"/>
    </row>
    <row r="899" customFormat="false" ht="17.4" hidden="false" customHeight="false" outlineLevel="0" collapsed="false">
      <c r="A899" s="54" t="s">
        <v>2396</v>
      </c>
      <c r="B899" s="54" t="s">
        <v>1093</v>
      </c>
      <c r="C899" s="54" t="s">
        <v>2397</v>
      </c>
      <c r="D899" s="79" t="n">
        <v>0.03</v>
      </c>
      <c r="E899" s="56" t="n">
        <v>28.89</v>
      </c>
      <c r="F899" s="57" t="n">
        <v>1.89</v>
      </c>
      <c r="G899" s="56" t="n">
        <v>28.89</v>
      </c>
      <c r="H899" s="56" t="n">
        <v>1.89</v>
      </c>
      <c r="I899" s="58" t="n">
        <v>44397</v>
      </c>
      <c r="J899" s="54" t="s">
        <v>128</v>
      </c>
      <c r="K899" s="60" t="s">
        <v>129</v>
      </c>
      <c r="L899" s="60"/>
      <c r="M899" s="61"/>
      <c r="N899" s="61"/>
      <c r="O899" s="80" t="s">
        <v>2394</v>
      </c>
      <c r="P899" s="80" t="s">
        <v>2395</v>
      </c>
      <c r="Q899" s="62" t="s">
        <v>132</v>
      </c>
      <c r="R899" s="63"/>
      <c r="S899" s="64" t="str">
        <f aca="false">IF(ISBLANK(A899),"",CONCATENATE($BC$5,"-",MID($BC$3,3,2),"-M_",A899))</f>
        <v>PTUR-21-M_52021000002518</v>
      </c>
      <c r="T899" s="65" t="str">
        <f aca="false">IF(ISBLANK(B899),"",VLOOKUP(B899,$BI$2:$BJ$5,2,FALSE()))</f>
        <v>E</v>
      </c>
      <c r="U899" s="66" t="str">
        <f aca="false">IF(ISBLANK(Q899),"ES",Q899)</f>
        <v>ES</v>
      </c>
      <c r="V899" s="64" t="n">
        <f aca="false">IF(ISBLANK(K899),"2",VLOOKUP(K899,$BG$2:$BH$3,2,FALSE()))</f>
        <v>2</v>
      </c>
      <c r="W899" s="66" t="str">
        <f aca="false">IF(ISBLANK(R899),"Sin observaciones",R899)</f>
        <v>Sin observaciones</v>
      </c>
      <c r="X899" s="64" t="n">
        <f aca="false">IF(ISERROR(VLOOKUP(J899,$BG$2:$BH$3,2,FALSE())),"",VLOOKUP(J899,$BG$2:$BH$3,2,FALSE()))</f>
        <v>1</v>
      </c>
      <c r="Z899" s="67"/>
    </row>
    <row r="900" customFormat="false" ht="26.4" hidden="false" customHeight="false" outlineLevel="0" collapsed="false">
      <c r="A900" s="54" t="s">
        <v>2398</v>
      </c>
      <c r="B900" s="54" t="s">
        <v>1093</v>
      </c>
      <c r="C900" s="54" t="s">
        <v>2399</v>
      </c>
      <c r="D900" s="79" t="n">
        <v>0.03</v>
      </c>
      <c r="E900" s="56" t="n">
        <v>28.89</v>
      </c>
      <c r="F900" s="57" t="n">
        <v>1.89</v>
      </c>
      <c r="G900" s="56" t="n">
        <v>28.89</v>
      </c>
      <c r="H900" s="56" t="n">
        <v>1.89</v>
      </c>
      <c r="I900" s="58" t="n">
        <v>44397</v>
      </c>
      <c r="J900" s="54" t="s">
        <v>128</v>
      </c>
      <c r="K900" s="60" t="s">
        <v>129</v>
      </c>
      <c r="L900" s="60"/>
      <c r="M900" s="61"/>
      <c r="N900" s="61"/>
      <c r="O900" s="80" t="s">
        <v>2394</v>
      </c>
      <c r="P900" s="80" t="s">
        <v>2395</v>
      </c>
      <c r="Q900" s="62" t="s">
        <v>132</v>
      </c>
      <c r="R900" s="63"/>
      <c r="S900" s="64" t="str">
        <f aca="false">IF(ISBLANK(A900),"",CONCATENATE($BC$5,"-",MID($BC$3,3,2),"-M_",A900))</f>
        <v>PTUR-21-M_52021000003249</v>
      </c>
      <c r="T900" s="65" t="str">
        <f aca="false">IF(ISBLANK(B900),"",VLOOKUP(B900,$BI$2:$BJ$5,2,FALSE()))</f>
        <v>E</v>
      </c>
      <c r="U900" s="66" t="str">
        <f aca="false">IF(ISBLANK(Q900),"ES",Q900)</f>
        <v>ES</v>
      </c>
      <c r="V900" s="64" t="n">
        <f aca="false">IF(ISBLANK(K900),"2",VLOOKUP(K900,$BG$2:$BH$3,2,FALSE()))</f>
        <v>2</v>
      </c>
      <c r="W900" s="66" t="str">
        <f aca="false">IF(ISBLANK(R900),"Sin observaciones",R900)</f>
        <v>Sin observaciones</v>
      </c>
      <c r="X900" s="64" t="n">
        <f aca="false">IF(ISERROR(VLOOKUP(J900,$BG$2:$BH$3,2,FALSE())),"",VLOOKUP(J900,$BG$2:$BH$3,2,FALSE()))</f>
        <v>1</v>
      </c>
      <c r="Z900" s="67"/>
    </row>
    <row r="901" customFormat="false" ht="26.4" hidden="false" customHeight="false" outlineLevel="0" collapsed="false">
      <c r="A901" s="54" t="s">
        <v>2400</v>
      </c>
      <c r="B901" s="54" t="s">
        <v>1093</v>
      </c>
      <c r="C901" s="54" t="s">
        <v>2401</v>
      </c>
      <c r="D901" s="79" t="n">
        <v>0.03</v>
      </c>
      <c r="E901" s="56" t="n">
        <v>73.8</v>
      </c>
      <c r="F901" s="57" t="n">
        <v>0</v>
      </c>
      <c r="G901" s="56" t="n">
        <v>73.8</v>
      </c>
      <c r="H901" s="56" t="n">
        <v>0</v>
      </c>
      <c r="I901" s="58" t="n">
        <v>44397</v>
      </c>
      <c r="J901" s="54" t="s">
        <v>128</v>
      </c>
      <c r="K901" s="60" t="s">
        <v>129</v>
      </c>
      <c r="L901" s="60"/>
      <c r="M901" s="61"/>
      <c r="N901" s="61"/>
      <c r="O901" s="80" t="s">
        <v>1516</v>
      </c>
      <c r="P901" s="80" t="s">
        <v>1517</v>
      </c>
      <c r="Q901" s="62" t="s">
        <v>132</v>
      </c>
      <c r="R901" s="63"/>
      <c r="S901" s="64" t="str">
        <f aca="false">IF(ISBLANK(A901),"",CONCATENATE($BC$5,"-",MID($BC$3,3,2),"-M_",A901))</f>
        <v>PTUR-21-M_52021000002472</v>
      </c>
      <c r="T901" s="65" t="str">
        <f aca="false">IF(ISBLANK(B901),"",VLOOKUP(B901,$BI$2:$BJ$5,2,FALSE()))</f>
        <v>E</v>
      </c>
      <c r="U901" s="66" t="str">
        <f aca="false">IF(ISBLANK(Q901),"ES",Q901)</f>
        <v>ES</v>
      </c>
      <c r="V901" s="64" t="n">
        <f aca="false">IF(ISBLANK(K901),"2",VLOOKUP(K901,$BG$2:$BH$3,2,FALSE()))</f>
        <v>2</v>
      </c>
      <c r="W901" s="66" t="str">
        <f aca="false">IF(ISBLANK(R901),"Sin observaciones",R901)</f>
        <v>Sin observaciones</v>
      </c>
      <c r="X901" s="64" t="n">
        <f aca="false">IF(ISERROR(VLOOKUP(J901,$BG$2:$BH$3,2,FALSE())),"",VLOOKUP(J901,$BG$2:$BH$3,2,FALSE()))</f>
        <v>1</v>
      </c>
      <c r="Z901" s="67"/>
    </row>
    <row r="902" customFormat="false" ht="26.4" hidden="false" customHeight="false" outlineLevel="0" collapsed="false">
      <c r="A902" s="54" t="s">
        <v>2402</v>
      </c>
      <c r="B902" s="54" t="s">
        <v>1093</v>
      </c>
      <c r="C902" s="54" t="s">
        <v>2403</v>
      </c>
      <c r="D902" s="79" t="n">
        <v>0.03</v>
      </c>
      <c r="E902" s="56" t="n">
        <v>649.22</v>
      </c>
      <c r="F902" s="57" t="n">
        <v>0</v>
      </c>
      <c r="G902" s="56" t="n">
        <v>649.22</v>
      </c>
      <c r="H902" s="56" t="n">
        <v>0</v>
      </c>
      <c r="I902" s="58" t="n">
        <v>44397</v>
      </c>
      <c r="J902" s="54" t="s">
        <v>128</v>
      </c>
      <c r="K902" s="60" t="s">
        <v>129</v>
      </c>
      <c r="L902" s="60"/>
      <c r="M902" s="61"/>
      <c r="N902" s="61"/>
      <c r="O902" s="80" t="s">
        <v>1516</v>
      </c>
      <c r="P902" s="80" t="s">
        <v>1517</v>
      </c>
      <c r="Q902" s="62" t="s">
        <v>132</v>
      </c>
      <c r="R902" s="63"/>
      <c r="S902" s="64" t="str">
        <f aca="false">IF(ISBLANK(A902),"",CONCATENATE($BC$5,"-",MID($BC$3,3,2),"-M_",A902))</f>
        <v>PTUR-21-M_52021000002520</v>
      </c>
      <c r="T902" s="65" t="str">
        <f aca="false">IF(ISBLANK(B902),"",VLOOKUP(B902,$BI$2:$BJ$5,2,FALSE()))</f>
        <v>E</v>
      </c>
      <c r="U902" s="66" t="str">
        <f aca="false">IF(ISBLANK(Q902),"ES",Q902)</f>
        <v>ES</v>
      </c>
      <c r="V902" s="64" t="n">
        <f aca="false">IF(ISBLANK(K902),"2",VLOOKUP(K902,$BG$2:$BH$3,2,FALSE()))</f>
        <v>2</v>
      </c>
      <c r="W902" s="66" t="str">
        <f aca="false">IF(ISBLANK(R902),"Sin observaciones",R902)</f>
        <v>Sin observaciones</v>
      </c>
      <c r="X902" s="64" t="n">
        <f aca="false">IF(ISERROR(VLOOKUP(J902,$BG$2:$BH$3,2,FALSE())),"",VLOOKUP(J902,$BG$2:$BH$3,2,FALSE()))</f>
        <v>1</v>
      </c>
      <c r="Z902" s="67"/>
    </row>
    <row r="903" customFormat="false" ht="17.4" hidden="false" customHeight="false" outlineLevel="0" collapsed="false">
      <c r="A903" s="54" t="s">
        <v>2404</v>
      </c>
      <c r="B903" s="54" t="s">
        <v>1093</v>
      </c>
      <c r="C903" s="54" t="s">
        <v>2405</v>
      </c>
      <c r="D903" s="79" t="n">
        <v>0.03</v>
      </c>
      <c r="E903" s="56" t="n">
        <v>27</v>
      </c>
      <c r="F903" s="57" t="n">
        <v>0</v>
      </c>
      <c r="G903" s="56" t="n">
        <v>27</v>
      </c>
      <c r="H903" s="56" t="n">
        <v>0</v>
      </c>
      <c r="I903" s="58" t="n">
        <v>44397</v>
      </c>
      <c r="J903" s="54" t="s">
        <v>128</v>
      </c>
      <c r="K903" s="60" t="s">
        <v>129</v>
      </c>
      <c r="L903" s="60"/>
      <c r="M903" s="61"/>
      <c r="N903" s="61"/>
      <c r="O903" s="80" t="s">
        <v>1516</v>
      </c>
      <c r="P903" s="80" t="s">
        <v>1517</v>
      </c>
      <c r="Q903" s="62" t="s">
        <v>132</v>
      </c>
      <c r="R903" s="63"/>
      <c r="S903" s="64" t="str">
        <f aca="false">IF(ISBLANK(A903),"",CONCATENATE($BC$5,"-",MID($BC$3,3,2),"-M_",A903))</f>
        <v>PTUR-21-M_52021000002522</v>
      </c>
      <c r="T903" s="65" t="str">
        <f aca="false">IF(ISBLANK(B903),"",VLOOKUP(B903,$BI$2:$BJ$5,2,FALSE()))</f>
        <v>E</v>
      </c>
      <c r="U903" s="66" t="str">
        <f aca="false">IF(ISBLANK(Q903),"ES",Q903)</f>
        <v>ES</v>
      </c>
      <c r="V903" s="64" t="n">
        <f aca="false">IF(ISBLANK(K903),"2",VLOOKUP(K903,$BG$2:$BH$3,2,FALSE()))</f>
        <v>2</v>
      </c>
      <c r="W903" s="66" t="str">
        <f aca="false">IF(ISBLANK(R903),"Sin observaciones",R903)</f>
        <v>Sin observaciones</v>
      </c>
      <c r="X903" s="64" t="n">
        <f aca="false">IF(ISERROR(VLOOKUP(J903,$BG$2:$BH$3,2,FALSE())),"",VLOOKUP(J903,$BG$2:$BH$3,2,FALSE()))</f>
        <v>1</v>
      </c>
      <c r="Z903" s="67"/>
    </row>
    <row r="904" customFormat="false" ht="26.4" hidden="false" customHeight="false" outlineLevel="0" collapsed="false">
      <c r="A904" s="54" t="s">
        <v>2406</v>
      </c>
      <c r="B904" s="54" t="s">
        <v>1093</v>
      </c>
      <c r="C904" s="54" t="s">
        <v>2407</v>
      </c>
      <c r="D904" s="79" t="n">
        <v>0.03</v>
      </c>
      <c r="E904" s="56" t="n">
        <v>27.83</v>
      </c>
      <c r="F904" s="57" t="n">
        <v>0</v>
      </c>
      <c r="G904" s="56" t="n">
        <v>27.83</v>
      </c>
      <c r="H904" s="56" t="n">
        <v>0</v>
      </c>
      <c r="I904" s="58" t="n">
        <v>44397</v>
      </c>
      <c r="J904" s="54" t="s">
        <v>128</v>
      </c>
      <c r="K904" s="60" t="s">
        <v>129</v>
      </c>
      <c r="L904" s="60"/>
      <c r="M904" s="61"/>
      <c r="N904" s="61"/>
      <c r="O904" s="80" t="s">
        <v>1516</v>
      </c>
      <c r="P904" s="80" t="s">
        <v>1517</v>
      </c>
      <c r="Q904" s="62" t="s">
        <v>132</v>
      </c>
      <c r="R904" s="63"/>
      <c r="S904" s="64" t="str">
        <f aca="false">IF(ISBLANK(A904),"",CONCATENATE($BC$5,"-",MID($BC$3,3,2),"-M_",A904))</f>
        <v>PTUR-21-M_52021000002854</v>
      </c>
      <c r="T904" s="65" t="str">
        <f aca="false">IF(ISBLANK(B904),"",VLOOKUP(B904,$BI$2:$BJ$5,2,FALSE()))</f>
        <v>E</v>
      </c>
      <c r="U904" s="66" t="str">
        <f aca="false">IF(ISBLANK(Q904),"ES",Q904)</f>
        <v>ES</v>
      </c>
      <c r="V904" s="64" t="n">
        <f aca="false">IF(ISBLANK(K904),"2",VLOOKUP(K904,$BG$2:$BH$3,2,FALSE()))</f>
        <v>2</v>
      </c>
      <c r="W904" s="66" t="str">
        <f aca="false">IF(ISBLANK(R904),"Sin observaciones",R904)</f>
        <v>Sin observaciones</v>
      </c>
      <c r="X904" s="64" t="n">
        <f aca="false">IF(ISERROR(VLOOKUP(J904,$BG$2:$BH$3,2,FALSE())),"",VLOOKUP(J904,$BG$2:$BH$3,2,FALSE()))</f>
        <v>1</v>
      </c>
      <c r="Z904" s="67"/>
    </row>
    <row r="905" customFormat="false" ht="26.4" hidden="false" customHeight="false" outlineLevel="0" collapsed="false">
      <c r="A905" s="54" t="s">
        <v>2408</v>
      </c>
      <c r="B905" s="54" t="s">
        <v>1093</v>
      </c>
      <c r="C905" s="54" t="s">
        <v>2409</v>
      </c>
      <c r="D905" s="79" t="n">
        <v>0.03</v>
      </c>
      <c r="E905" s="56" t="n">
        <v>34.2</v>
      </c>
      <c r="F905" s="57" t="n">
        <v>0</v>
      </c>
      <c r="G905" s="56" t="n">
        <v>34.2</v>
      </c>
      <c r="H905" s="56" t="n">
        <v>0</v>
      </c>
      <c r="I905" s="58" t="n">
        <v>44397</v>
      </c>
      <c r="J905" s="54" t="s">
        <v>128</v>
      </c>
      <c r="K905" s="60" t="s">
        <v>129</v>
      </c>
      <c r="L905" s="60"/>
      <c r="M905" s="61"/>
      <c r="N905" s="61"/>
      <c r="O905" s="80" t="s">
        <v>1516</v>
      </c>
      <c r="P905" s="80" t="s">
        <v>1517</v>
      </c>
      <c r="Q905" s="62" t="s">
        <v>132</v>
      </c>
      <c r="R905" s="63"/>
      <c r="S905" s="64" t="str">
        <f aca="false">IF(ISBLANK(A905),"",CONCATENATE($BC$5,"-",MID($BC$3,3,2),"-M_",A905))</f>
        <v>PTUR-21-M_52021000002888</v>
      </c>
      <c r="T905" s="65" t="str">
        <f aca="false">IF(ISBLANK(B905),"",VLOOKUP(B905,$BI$2:$BJ$5,2,FALSE()))</f>
        <v>E</v>
      </c>
      <c r="U905" s="66" t="str">
        <f aca="false">IF(ISBLANK(Q905),"ES",Q905)</f>
        <v>ES</v>
      </c>
      <c r="V905" s="64" t="n">
        <f aca="false">IF(ISBLANK(K905),"2",VLOOKUP(K905,$BG$2:$BH$3,2,FALSE()))</f>
        <v>2</v>
      </c>
      <c r="W905" s="66" t="str">
        <f aca="false">IF(ISBLANK(R905),"Sin observaciones",R905)</f>
        <v>Sin observaciones</v>
      </c>
      <c r="X905" s="64" t="n">
        <f aca="false">IF(ISERROR(VLOOKUP(J905,$BG$2:$BH$3,2,FALSE())),"",VLOOKUP(J905,$BG$2:$BH$3,2,FALSE()))</f>
        <v>1</v>
      </c>
      <c r="Z905" s="67"/>
    </row>
    <row r="906" customFormat="false" ht="26.4" hidden="false" customHeight="false" outlineLevel="0" collapsed="false">
      <c r="A906" s="54" t="s">
        <v>2410</v>
      </c>
      <c r="B906" s="54" t="s">
        <v>1093</v>
      </c>
      <c r="C906" s="54" t="s">
        <v>2411</v>
      </c>
      <c r="D906" s="79" t="n">
        <v>0.03</v>
      </c>
      <c r="E906" s="56" t="n">
        <v>136.75</v>
      </c>
      <c r="F906" s="57" t="n">
        <v>8.95</v>
      </c>
      <c r="G906" s="56" t="n">
        <v>136.75</v>
      </c>
      <c r="H906" s="56" t="n">
        <v>8.95</v>
      </c>
      <c r="I906" s="58" t="n">
        <v>44397</v>
      </c>
      <c r="J906" s="54" t="s">
        <v>128</v>
      </c>
      <c r="K906" s="60" t="s">
        <v>129</v>
      </c>
      <c r="L906" s="60"/>
      <c r="M906" s="61"/>
      <c r="N906" s="61"/>
      <c r="O906" s="80" t="s">
        <v>1516</v>
      </c>
      <c r="P906" s="80" t="s">
        <v>1517</v>
      </c>
      <c r="Q906" s="62" t="s">
        <v>132</v>
      </c>
      <c r="R906" s="63"/>
      <c r="S906" s="64" t="str">
        <f aca="false">IF(ISBLANK(A906),"",CONCATENATE($BC$5,"-",MID($BC$3,3,2),"-M_",A906))</f>
        <v>PTUR-21-M_52021000003384</v>
      </c>
      <c r="T906" s="65" t="str">
        <f aca="false">IF(ISBLANK(B906),"",VLOOKUP(B906,$BI$2:$BJ$5,2,FALSE()))</f>
        <v>E</v>
      </c>
      <c r="U906" s="66" t="str">
        <f aca="false">IF(ISBLANK(Q906),"ES",Q906)</f>
        <v>ES</v>
      </c>
      <c r="V906" s="64" t="n">
        <f aca="false">IF(ISBLANK(K906),"2",VLOOKUP(K906,$BG$2:$BH$3,2,FALSE()))</f>
        <v>2</v>
      </c>
      <c r="W906" s="66" t="str">
        <f aca="false">IF(ISBLANK(R906),"Sin observaciones",R906)</f>
        <v>Sin observaciones</v>
      </c>
      <c r="X906" s="64" t="n">
        <f aca="false">IF(ISERROR(VLOOKUP(J906,$BG$2:$BH$3,2,FALSE())),"",VLOOKUP(J906,$BG$2:$BH$3,2,FALSE()))</f>
        <v>1</v>
      </c>
      <c r="Z906" s="67"/>
    </row>
    <row r="907" customFormat="false" ht="105.6" hidden="false" customHeight="false" outlineLevel="0" collapsed="false">
      <c r="A907" s="54" t="s">
        <v>2412</v>
      </c>
      <c r="B907" s="54" t="s">
        <v>1093</v>
      </c>
      <c r="C907" s="54" t="s">
        <v>2413</v>
      </c>
      <c r="D907" s="79" t="n">
        <v>0.03</v>
      </c>
      <c r="E907" s="56" t="n">
        <v>2782</v>
      </c>
      <c r="F907" s="57" t="n">
        <v>182</v>
      </c>
      <c r="G907" s="56" t="n">
        <v>2782</v>
      </c>
      <c r="H907" s="56" t="n">
        <v>182</v>
      </c>
      <c r="I907" s="58" t="n">
        <v>44397</v>
      </c>
      <c r="J907" s="54" t="s">
        <v>128</v>
      </c>
      <c r="K907" s="60" t="s">
        <v>129</v>
      </c>
      <c r="L907" s="60"/>
      <c r="M907" s="61"/>
      <c r="N907" s="61"/>
      <c r="O907" s="80" t="s">
        <v>2414</v>
      </c>
      <c r="P907" s="80" t="s">
        <v>2415</v>
      </c>
      <c r="Q907" s="62" t="s">
        <v>132</v>
      </c>
      <c r="R907" s="63"/>
      <c r="S907" s="64" t="str">
        <f aca="false">IF(ISBLANK(A907),"",CONCATENATE($BC$5,"-",MID($BC$3,3,2),"-M_",A907))</f>
        <v>PTUR-21-M_52021000002955</v>
      </c>
      <c r="T907" s="65" t="str">
        <f aca="false">IF(ISBLANK(B907),"",VLOOKUP(B907,$BI$2:$BJ$5,2,FALSE()))</f>
        <v>E</v>
      </c>
      <c r="U907" s="66" t="str">
        <f aca="false">IF(ISBLANK(Q907),"ES",Q907)</f>
        <v>ES</v>
      </c>
      <c r="V907" s="64" t="n">
        <f aca="false">IF(ISBLANK(K907),"2",VLOOKUP(K907,$BG$2:$BH$3,2,FALSE()))</f>
        <v>2</v>
      </c>
      <c r="W907" s="66" t="str">
        <f aca="false">IF(ISBLANK(R907),"Sin observaciones",R907)</f>
        <v>Sin observaciones</v>
      </c>
      <c r="X907" s="64" t="n">
        <f aca="false">IF(ISERROR(VLOOKUP(J907,$BG$2:$BH$3,2,FALSE())),"",VLOOKUP(J907,$BG$2:$BH$3,2,FALSE()))</f>
        <v>1</v>
      </c>
      <c r="Z907" s="67"/>
    </row>
    <row r="908" customFormat="false" ht="118.8" hidden="false" customHeight="false" outlineLevel="0" collapsed="false">
      <c r="A908" s="54" t="s">
        <v>2416</v>
      </c>
      <c r="B908" s="54" t="s">
        <v>1093</v>
      </c>
      <c r="C908" s="54" t="s">
        <v>2417</v>
      </c>
      <c r="D908" s="79" t="n">
        <v>0.03</v>
      </c>
      <c r="E908" s="56" t="n">
        <v>2782</v>
      </c>
      <c r="F908" s="57" t="n">
        <v>182</v>
      </c>
      <c r="G908" s="56" t="n">
        <v>2782</v>
      </c>
      <c r="H908" s="56" t="n">
        <v>182</v>
      </c>
      <c r="I908" s="58" t="n">
        <v>44397</v>
      </c>
      <c r="J908" s="54" t="s">
        <v>128</v>
      </c>
      <c r="K908" s="60" t="s">
        <v>129</v>
      </c>
      <c r="L908" s="60"/>
      <c r="M908" s="61"/>
      <c r="N908" s="61"/>
      <c r="O908" s="80" t="s">
        <v>2414</v>
      </c>
      <c r="P908" s="80" t="s">
        <v>2415</v>
      </c>
      <c r="Q908" s="62" t="s">
        <v>132</v>
      </c>
      <c r="R908" s="63"/>
      <c r="S908" s="64" t="str">
        <f aca="false">IF(ISBLANK(A908),"",CONCATENATE($BC$5,"-",MID($BC$3,3,2),"-M_",A908))</f>
        <v>PTUR-21-M_52021000003285</v>
      </c>
      <c r="T908" s="65" t="str">
        <f aca="false">IF(ISBLANK(B908),"",VLOOKUP(B908,$BI$2:$BJ$5,2,FALSE()))</f>
        <v>E</v>
      </c>
      <c r="U908" s="66" t="str">
        <f aca="false">IF(ISBLANK(Q908),"ES",Q908)</f>
        <v>ES</v>
      </c>
      <c r="V908" s="64" t="n">
        <f aca="false">IF(ISBLANK(K908),"2",VLOOKUP(K908,$BG$2:$BH$3,2,FALSE()))</f>
        <v>2</v>
      </c>
      <c r="W908" s="66" t="str">
        <f aca="false">IF(ISBLANK(R908),"Sin observaciones",R908)</f>
        <v>Sin observaciones</v>
      </c>
      <c r="X908" s="64" t="n">
        <f aca="false">IF(ISERROR(VLOOKUP(J908,$BG$2:$BH$3,2,FALSE())),"",VLOOKUP(J908,$BG$2:$BH$3,2,FALSE()))</f>
        <v>1</v>
      </c>
      <c r="Z908" s="67"/>
    </row>
    <row r="909" customFormat="false" ht="66" hidden="false" customHeight="false" outlineLevel="0" collapsed="false">
      <c r="A909" s="54" t="s">
        <v>2418</v>
      </c>
      <c r="B909" s="54" t="s">
        <v>1093</v>
      </c>
      <c r="C909" s="54" t="s">
        <v>2419</v>
      </c>
      <c r="D909" s="79" t="n">
        <v>0.03</v>
      </c>
      <c r="E909" s="56" t="n">
        <v>2782</v>
      </c>
      <c r="F909" s="57" t="n">
        <v>182</v>
      </c>
      <c r="G909" s="56" t="n">
        <v>2782</v>
      </c>
      <c r="H909" s="56" t="n">
        <v>182</v>
      </c>
      <c r="I909" s="58" t="n">
        <v>44397</v>
      </c>
      <c r="J909" s="54" t="s">
        <v>128</v>
      </c>
      <c r="K909" s="60" t="s">
        <v>129</v>
      </c>
      <c r="L909" s="60"/>
      <c r="M909" s="61"/>
      <c r="N909" s="61"/>
      <c r="O909" s="80" t="s">
        <v>2414</v>
      </c>
      <c r="P909" s="80" t="s">
        <v>2415</v>
      </c>
      <c r="Q909" s="62" t="s">
        <v>132</v>
      </c>
      <c r="R909" s="63"/>
      <c r="S909" s="64" t="str">
        <f aca="false">IF(ISBLANK(A909),"",CONCATENATE($BC$5,"-",MID($BC$3,3,2),"-M_",A909))</f>
        <v>PTUR-21-M_52021000003611</v>
      </c>
      <c r="T909" s="65" t="str">
        <f aca="false">IF(ISBLANK(B909),"",VLOOKUP(B909,$BI$2:$BJ$5,2,FALSE()))</f>
        <v>E</v>
      </c>
      <c r="U909" s="66" t="str">
        <f aca="false">IF(ISBLANK(Q909),"ES",Q909)</f>
        <v>ES</v>
      </c>
      <c r="V909" s="64" t="n">
        <f aca="false">IF(ISBLANK(K909),"2",VLOOKUP(K909,$BG$2:$BH$3,2,FALSE()))</f>
        <v>2</v>
      </c>
      <c r="W909" s="66" t="str">
        <f aca="false">IF(ISBLANK(R909),"Sin observaciones",R909)</f>
        <v>Sin observaciones</v>
      </c>
      <c r="X909" s="64" t="n">
        <f aca="false">IF(ISERROR(VLOOKUP(J909,$BG$2:$BH$3,2,FALSE())),"",VLOOKUP(J909,$BG$2:$BH$3,2,FALSE()))</f>
        <v>1</v>
      </c>
      <c r="Z909" s="67"/>
    </row>
    <row r="910" customFormat="false" ht="17.4" hidden="false" customHeight="false" outlineLevel="0" collapsed="false">
      <c r="A910" s="54" t="s">
        <v>2420</v>
      </c>
      <c r="B910" s="54" t="s">
        <v>1093</v>
      </c>
      <c r="C910" s="54" t="s">
        <v>2421</v>
      </c>
      <c r="D910" s="79" t="n">
        <v>0.03</v>
      </c>
      <c r="E910" s="56" t="n">
        <v>28.89</v>
      </c>
      <c r="F910" s="57" t="n">
        <v>1.89</v>
      </c>
      <c r="G910" s="56" t="n">
        <v>28.89</v>
      </c>
      <c r="H910" s="56" t="n">
        <v>1.89</v>
      </c>
      <c r="I910" s="58" t="n">
        <v>44397</v>
      </c>
      <c r="J910" s="54" t="s">
        <v>128</v>
      </c>
      <c r="K910" s="60" t="s">
        <v>129</v>
      </c>
      <c r="L910" s="60"/>
      <c r="M910" s="61"/>
      <c r="N910" s="61"/>
      <c r="O910" s="80" t="s">
        <v>2422</v>
      </c>
      <c r="P910" s="80" t="s">
        <v>2423</v>
      </c>
      <c r="Q910" s="62" t="s">
        <v>132</v>
      </c>
      <c r="R910" s="63"/>
      <c r="S910" s="64" t="str">
        <f aca="false">IF(ISBLANK(A910),"",CONCATENATE($BC$5,"-",MID($BC$3,3,2),"-M_",A910))</f>
        <v>PTUR-21-M_52021000002500</v>
      </c>
      <c r="T910" s="65" t="str">
        <f aca="false">IF(ISBLANK(B910),"",VLOOKUP(B910,$BI$2:$BJ$5,2,FALSE()))</f>
        <v>E</v>
      </c>
      <c r="U910" s="66" t="str">
        <f aca="false">IF(ISBLANK(Q910),"ES",Q910)</f>
        <v>ES</v>
      </c>
      <c r="V910" s="64" t="n">
        <f aca="false">IF(ISBLANK(K910),"2",VLOOKUP(K910,$BG$2:$BH$3,2,FALSE()))</f>
        <v>2</v>
      </c>
      <c r="W910" s="66" t="str">
        <f aca="false">IF(ISBLANK(R910),"Sin observaciones",R910)</f>
        <v>Sin observaciones</v>
      </c>
      <c r="X910" s="64" t="n">
        <f aca="false">IF(ISERROR(VLOOKUP(J910,$BG$2:$BH$3,2,FALSE())),"",VLOOKUP(J910,$BG$2:$BH$3,2,FALSE()))</f>
        <v>1</v>
      </c>
      <c r="Z910" s="67"/>
    </row>
    <row r="911" customFormat="false" ht="17.4" hidden="false" customHeight="false" outlineLevel="0" collapsed="false">
      <c r="A911" s="54" t="s">
        <v>2424</v>
      </c>
      <c r="B911" s="54" t="s">
        <v>1093</v>
      </c>
      <c r="C911" s="54" t="s">
        <v>2425</v>
      </c>
      <c r="D911" s="79" t="n">
        <v>0.03</v>
      </c>
      <c r="E911" s="56" t="n">
        <v>28.89</v>
      </c>
      <c r="F911" s="57" t="n">
        <v>1.89</v>
      </c>
      <c r="G911" s="56" t="n">
        <v>28.89</v>
      </c>
      <c r="H911" s="56" t="n">
        <v>1.89</v>
      </c>
      <c r="I911" s="58" t="n">
        <v>44397</v>
      </c>
      <c r="J911" s="54" t="s">
        <v>128</v>
      </c>
      <c r="K911" s="60" t="s">
        <v>129</v>
      </c>
      <c r="L911" s="60"/>
      <c r="M911" s="61"/>
      <c r="N911" s="61"/>
      <c r="O911" s="80" t="s">
        <v>2422</v>
      </c>
      <c r="P911" s="80" t="s">
        <v>2423</v>
      </c>
      <c r="Q911" s="62" t="s">
        <v>132</v>
      </c>
      <c r="R911" s="63"/>
      <c r="S911" s="64" t="str">
        <f aca="false">IF(ISBLANK(A911),"",CONCATENATE($BC$5,"-",MID($BC$3,3,2),"-M_",A911))</f>
        <v>PTUR-21-M_52021000003252</v>
      </c>
      <c r="T911" s="65" t="str">
        <f aca="false">IF(ISBLANK(B911),"",VLOOKUP(B911,$BI$2:$BJ$5,2,FALSE()))</f>
        <v>E</v>
      </c>
      <c r="U911" s="66" t="str">
        <f aca="false">IF(ISBLANK(Q911),"ES",Q911)</f>
        <v>ES</v>
      </c>
      <c r="V911" s="64" t="n">
        <f aca="false">IF(ISBLANK(K911),"2",VLOOKUP(K911,$BG$2:$BH$3,2,FALSE()))</f>
        <v>2</v>
      </c>
      <c r="W911" s="66" t="str">
        <f aca="false">IF(ISBLANK(R911),"Sin observaciones",R911)</f>
        <v>Sin observaciones</v>
      </c>
      <c r="X911" s="64" t="n">
        <f aca="false">IF(ISERROR(VLOOKUP(J911,$BG$2:$BH$3,2,FALSE())),"",VLOOKUP(J911,$BG$2:$BH$3,2,FALSE()))</f>
        <v>1</v>
      </c>
      <c r="Z911" s="67"/>
    </row>
    <row r="912" customFormat="false" ht="39.6" hidden="false" customHeight="false" outlineLevel="0" collapsed="false">
      <c r="A912" s="54" t="s">
        <v>2426</v>
      </c>
      <c r="B912" s="54" t="s">
        <v>1093</v>
      </c>
      <c r="C912" s="54" t="s">
        <v>2427</v>
      </c>
      <c r="D912" s="79" t="n">
        <v>0.03</v>
      </c>
      <c r="E912" s="56" t="n">
        <v>214</v>
      </c>
      <c r="F912" s="57" t="n">
        <v>14</v>
      </c>
      <c r="G912" s="56" t="n">
        <v>214</v>
      </c>
      <c r="H912" s="56" t="n">
        <v>14</v>
      </c>
      <c r="I912" s="58" t="n">
        <v>44397</v>
      </c>
      <c r="J912" s="54" t="s">
        <v>128</v>
      </c>
      <c r="K912" s="60" t="s">
        <v>129</v>
      </c>
      <c r="L912" s="60"/>
      <c r="M912" s="61"/>
      <c r="N912" s="61"/>
      <c r="O912" s="80" t="s">
        <v>2428</v>
      </c>
      <c r="P912" s="80" t="s">
        <v>2429</v>
      </c>
      <c r="Q912" s="62" t="s">
        <v>132</v>
      </c>
      <c r="R912" s="63"/>
      <c r="S912" s="64" t="str">
        <f aca="false">IF(ISBLANK(A912),"",CONCATENATE($BC$5,"-",MID($BC$3,3,2),"-M_",A912))</f>
        <v>PTUR-21-M_52021000002869</v>
      </c>
      <c r="T912" s="65" t="str">
        <f aca="false">IF(ISBLANK(B912),"",VLOOKUP(B912,$BI$2:$BJ$5,2,FALSE()))</f>
        <v>E</v>
      </c>
      <c r="U912" s="66" t="str">
        <f aca="false">IF(ISBLANK(Q912),"ES",Q912)</f>
        <v>ES</v>
      </c>
      <c r="V912" s="64" t="n">
        <f aca="false">IF(ISBLANK(K912),"2",VLOOKUP(K912,$BG$2:$BH$3,2,FALSE()))</f>
        <v>2</v>
      </c>
      <c r="W912" s="66" t="str">
        <f aca="false">IF(ISBLANK(R912),"Sin observaciones",R912)</f>
        <v>Sin observaciones</v>
      </c>
      <c r="X912" s="64" t="n">
        <f aca="false">IF(ISERROR(VLOOKUP(J912,$BG$2:$BH$3,2,FALSE())),"",VLOOKUP(J912,$BG$2:$BH$3,2,FALSE()))</f>
        <v>1</v>
      </c>
      <c r="Z912" s="67"/>
    </row>
    <row r="913" customFormat="false" ht="26.4" hidden="false" customHeight="false" outlineLevel="0" collapsed="false">
      <c r="A913" s="54" t="s">
        <v>2430</v>
      </c>
      <c r="B913" s="54" t="s">
        <v>1093</v>
      </c>
      <c r="C913" s="54" t="s">
        <v>2431</v>
      </c>
      <c r="D913" s="79" t="n">
        <v>1</v>
      </c>
      <c r="E913" s="56" t="n">
        <v>240</v>
      </c>
      <c r="F913" s="57" t="n">
        <v>0</v>
      </c>
      <c r="G913" s="56" t="n">
        <v>240</v>
      </c>
      <c r="H913" s="56" t="n">
        <v>0</v>
      </c>
      <c r="I913" s="58" t="n">
        <v>44397</v>
      </c>
      <c r="J913" s="54" t="s">
        <v>128</v>
      </c>
      <c r="K913" s="60" t="s">
        <v>129</v>
      </c>
      <c r="L913" s="60"/>
      <c r="M913" s="61"/>
      <c r="N913" s="61"/>
      <c r="O913" s="80" t="s">
        <v>735</v>
      </c>
      <c r="P913" s="80" t="s">
        <v>736</v>
      </c>
      <c r="Q913" s="62" t="s">
        <v>132</v>
      </c>
      <c r="R913" s="63"/>
      <c r="S913" s="64" t="str">
        <f aca="false">IF(ISBLANK(A913),"",CONCATENATE($BC$5,"-",MID($BC$3,3,2),"-M_",A913))</f>
        <v>PTUR-21-M_52021000002531</v>
      </c>
      <c r="T913" s="65" t="str">
        <f aca="false">IF(ISBLANK(B913),"",VLOOKUP(B913,$BI$2:$BJ$5,2,FALSE()))</f>
        <v>E</v>
      </c>
      <c r="U913" s="66" t="str">
        <f aca="false">IF(ISBLANK(Q913),"ES",Q913)</f>
        <v>ES</v>
      </c>
      <c r="V913" s="64" t="n">
        <f aca="false">IF(ISBLANK(K913),"2",VLOOKUP(K913,$BG$2:$BH$3,2,FALSE()))</f>
        <v>2</v>
      </c>
      <c r="W913" s="66" t="str">
        <f aca="false">IF(ISBLANK(R913),"Sin observaciones",R913)</f>
        <v>Sin observaciones</v>
      </c>
      <c r="X913" s="64" t="n">
        <f aca="false">IF(ISERROR(VLOOKUP(J913,$BG$2:$BH$3,2,FALSE())),"",VLOOKUP(J913,$BG$2:$BH$3,2,FALSE()))</f>
        <v>1</v>
      </c>
      <c r="Z913" s="67"/>
    </row>
    <row r="914" customFormat="false" ht="39.6" hidden="false" customHeight="false" outlineLevel="0" collapsed="false">
      <c r="A914" s="54" t="s">
        <v>2432</v>
      </c>
      <c r="B914" s="54" t="s">
        <v>1093</v>
      </c>
      <c r="C914" s="54" t="s">
        <v>2433</v>
      </c>
      <c r="D914" s="79" t="n">
        <v>1</v>
      </c>
      <c r="E914" s="56" t="n">
        <v>300</v>
      </c>
      <c r="F914" s="57" t="n">
        <v>0</v>
      </c>
      <c r="G914" s="56" t="n">
        <v>300</v>
      </c>
      <c r="H914" s="56" t="n">
        <v>0</v>
      </c>
      <c r="I914" s="58" t="n">
        <v>44397</v>
      </c>
      <c r="J914" s="54" t="s">
        <v>128</v>
      </c>
      <c r="K914" s="60" t="s">
        <v>129</v>
      </c>
      <c r="L914" s="60"/>
      <c r="M914" s="61"/>
      <c r="N914" s="61"/>
      <c r="O914" s="80" t="s">
        <v>739</v>
      </c>
      <c r="P914" s="80" t="s">
        <v>740</v>
      </c>
      <c r="Q914" s="62" t="s">
        <v>132</v>
      </c>
      <c r="R914" s="63"/>
      <c r="S914" s="64" t="str">
        <f aca="false">IF(ISBLANK(A914),"",CONCATENATE($BC$5,"-",MID($BC$3,3,2),"-M_",A914))</f>
        <v>PTUR-21-M_52021000002530</v>
      </c>
      <c r="T914" s="65" t="str">
        <f aca="false">IF(ISBLANK(B914),"",VLOOKUP(B914,$BI$2:$BJ$5,2,FALSE()))</f>
        <v>E</v>
      </c>
      <c r="U914" s="66" t="str">
        <f aca="false">IF(ISBLANK(Q914),"ES",Q914)</f>
        <v>ES</v>
      </c>
      <c r="V914" s="64" t="n">
        <f aca="false">IF(ISBLANK(K914),"2",VLOOKUP(K914,$BG$2:$BH$3,2,FALSE()))</f>
        <v>2</v>
      </c>
      <c r="W914" s="66" t="str">
        <f aca="false">IF(ISBLANK(R914),"Sin observaciones",R914)</f>
        <v>Sin observaciones</v>
      </c>
      <c r="X914" s="64" t="n">
        <f aca="false">IF(ISERROR(VLOOKUP(J914,$BG$2:$BH$3,2,FALSE())),"",VLOOKUP(J914,$BG$2:$BH$3,2,FALSE()))</f>
        <v>1</v>
      </c>
      <c r="Z914" s="67"/>
    </row>
    <row r="915" customFormat="false" ht="26.4" hidden="false" customHeight="false" outlineLevel="0" collapsed="false">
      <c r="A915" s="54" t="s">
        <v>2434</v>
      </c>
      <c r="B915" s="54" t="s">
        <v>1093</v>
      </c>
      <c r="C915" s="54" t="s">
        <v>2435</v>
      </c>
      <c r="D915" s="79" t="n">
        <v>1</v>
      </c>
      <c r="E915" s="56" t="n">
        <v>649.22</v>
      </c>
      <c r="F915" s="57" t="n">
        <v>0</v>
      </c>
      <c r="G915" s="56" t="n">
        <v>649.22</v>
      </c>
      <c r="H915" s="56" t="n">
        <v>0</v>
      </c>
      <c r="I915" s="58" t="n">
        <v>44397</v>
      </c>
      <c r="J915" s="54" t="s">
        <v>128</v>
      </c>
      <c r="K915" s="60" t="s">
        <v>129</v>
      </c>
      <c r="L915" s="60"/>
      <c r="M915" s="61"/>
      <c r="N915" s="61"/>
      <c r="O915" s="80" t="s">
        <v>743</v>
      </c>
      <c r="P915" s="80" t="s">
        <v>744</v>
      </c>
      <c r="Q915" s="62" t="s">
        <v>132</v>
      </c>
      <c r="R915" s="63"/>
      <c r="S915" s="64" t="str">
        <f aca="false">IF(ISBLANK(A915),"",CONCATENATE($BC$5,"-",MID($BC$3,3,2),"-M_",A915))</f>
        <v>PTUR-21-M_52021000002515</v>
      </c>
      <c r="T915" s="65" t="str">
        <f aca="false">IF(ISBLANK(B915),"",VLOOKUP(B915,$BI$2:$BJ$5,2,FALSE()))</f>
        <v>E</v>
      </c>
      <c r="U915" s="66" t="str">
        <f aca="false">IF(ISBLANK(Q915),"ES",Q915)</f>
        <v>ES</v>
      </c>
      <c r="V915" s="64" t="n">
        <f aca="false">IF(ISBLANK(K915),"2",VLOOKUP(K915,$BG$2:$BH$3,2,FALSE()))</f>
        <v>2</v>
      </c>
      <c r="W915" s="66" t="str">
        <f aca="false">IF(ISBLANK(R915),"Sin observaciones",R915)</f>
        <v>Sin observaciones</v>
      </c>
      <c r="X915" s="64" t="n">
        <f aca="false">IF(ISERROR(VLOOKUP(J915,$BG$2:$BH$3,2,FALSE())),"",VLOOKUP(J915,$BG$2:$BH$3,2,FALSE()))</f>
        <v>1</v>
      </c>
      <c r="Z915" s="67"/>
    </row>
    <row r="916" customFormat="false" ht="26.4" hidden="false" customHeight="false" outlineLevel="0" collapsed="false">
      <c r="A916" s="54" t="s">
        <v>2436</v>
      </c>
      <c r="B916" s="54" t="s">
        <v>1093</v>
      </c>
      <c r="C916" s="54" t="s">
        <v>2437</v>
      </c>
      <c r="D916" s="79" t="n">
        <v>0.03</v>
      </c>
      <c r="E916" s="56" t="n">
        <v>27</v>
      </c>
      <c r="F916" s="57" t="n">
        <v>0</v>
      </c>
      <c r="G916" s="56" t="n">
        <v>27</v>
      </c>
      <c r="H916" s="56" t="n">
        <v>0</v>
      </c>
      <c r="I916" s="58" t="n">
        <v>44397</v>
      </c>
      <c r="J916" s="54" t="s">
        <v>128</v>
      </c>
      <c r="K916" s="60" t="s">
        <v>129</v>
      </c>
      <c r="L916" s="60"/>
      <c r="M916" s="61"/>
      <c r="N916" s="61"/>
      <c r="O916" s="80" t="s">
        <v>743</v>
      </c>
      <c r="P916" s="80" t="s">
        <v>744</v>
      </c>
      <c r="Q916" s="62" t="s">
        <v>132</v>
      </c>
      <c r="R916" s="63"/>
      <c r="S916" s="64" t="str">
        <f aca="false">IF(ISBLANK(A916),"",CONCATENATE($BC$5,"-",MID($BC$3,3,2),"-M_",A916))</f>
        <v>PTUR-21-M_52021000002517</v>
      </c>
      <c r="T916" s="65" t="str">
        <f aca="false">IF(ISBLANK(B916),"",VLOOKUP(B916,$BI$2:$BJ$5,2,FALSE()))</f>
        <v>E</v>
      </c>
      <c r="U916" s="66" t="str">
        <f aca="false">IF(ISBLANK(Q916),"ES",Q916)</f>
        <v>ES</v>
      </c>
      <c r="V916" s="64" t="n">
        <f aca="false">IF(ISBLANK(K916),"2",VLOOKUP(K916,$BG$2:$BH$3,2,FALSE()))</f>
        <v>2</v>
      </c>
      <c r="W916" s="66" t="str">
        <f aca="false">IF(ISBLANK(R916),"Sin observaciones",R916)</f>
        <v>Sin observaciones</v>
      </c>
      <c r="X916" s="64" t="n">
        <f aca="false">IF(ISERROR(VLOOKUP(J916,$BG$2:$BH$3,2,FALSE())),"",VLOOKUP(J916,$BG$2:$BH$3,2,FALSE()))</f>
        <v>1</v>
      </c>
      <c r="Z916" s="67"/>
    </row>
    <row r="917" customFormat="false" ht="26.4" hidden="false" customHeight="false" outlineLevel="0" collapsed="false">
      <c r="A917" s="54" t="s">
        <v>2438</v>
      </c>
      <c r="B917" s="54" t="s">
        <v>1093</v>
      </c>
      <c r="C917" s="54" t="s">
        <v>2439</v>
      </c>
      <c r="D917" s="79" t="n">
        <v>0.03</v>
      </c>
      <c r="E917" s="56" t="n">
        <v>27</v>
      </c>
      <c r="F917" s="57" t="n">
        <v>0</v>
      </c>
      <c r="G917" s="56" t="n">
        <v>27</v>
      </c>
      <c r="H917" s="56" t="n">
        <v>0</v>
      </c>
      <c r="I917" s="58" t="n">
        <v>44397</v>
      </c>
      <c r="J917" s="54" t="s">
        <v>128</v>
      </c>
      <c r="K917" s="60" t="s">
        <v>129</v>
      </c>
      <c r="L917" s="60"/>
      <c r="M917" s="61"/>
      <c r="N917" s="61"/>
      <c r="O917" s="80" t="s">
        <v>743</v>
      </c>
      <c r="P917" s="80" t="s">
        <v>744</v>
      </c>
      <c r="Q917" s="62" t="s">
        <v>132</v>
      </c>
      <c r="R917" s="63"/>
      <c r="S917" s="64" t="str">
        <f aca="false">IF(ISBLANK(A917),"",CONCATENATE($BC$5,"-",MID($BC$3,3,2),"-M_",A917))</f>
        <v>PTUR-21-M_52021000003250</v>
      </c>
      <c r="T917" s="65" t="str">
        <f aca="false">IF(ISBLANK(B917),"",VLOOKUP(B917,$BI$2:$BJ$5,2,FALSE()))</f>
        <v>E</v>
      </c>
      <c r="U917" s="66" t="str">
        <f aca="false">IF(ISBLANK(Q917),"ES",Q917)</f>
        <v>ES</v>
      </c>
      <c r="V917" s="64" t="n">
        <f aca="false">IF(ISBLANK(K917),"2",VLOOKUP(K917,$BG$2:$BH$3,2,FALSE()))</f>
        <v>2</v>
      </c>
      <c r="W917" s="66" t="str">
        <f aca="false">IF(ISBLANK(R917),"Sin observaciones",R917)</f>
        <v>Sin observaciones</v>
      </c>
      <c r="X917" s="64" t="n">
        <f aca="false">IF(ISERROR(VLOOKUP(J917,$BG$2:$BH$3,2,FALSE())),"",VLOOKUP(J917,$BG$2:$BH$3,2,FALSE()))</f>
        <v>1</v>
      </c>
      <c r="Z917" s="67"/>
    </row>
    <row r="918" customFormat="false" ht="39.6" hidden="false" customHeight="false" outlineLevel="0" collapsed="false">
      <c r="A918" s="54" t="s">
        <v>2440</v>
      </c>
      <c r="B918" s="54" t="s">
        <v>126</v>
      </c>
      <c r="C918" s="54" t="s">
        <v>2441</v>
      </c>
      <c r="D918" s="57" t="n">
        <v>0.03</v>
      </c>
      <c r="E918" s="56" t="n">
        <v>3592</v>
      </c>
      <c r="F918" s="57" t="n">
        <v>0</v>
      </c>
      <c r="G918" s="56" t="n">
        <v>3592</v>
      </c>
      <c r="H918" s="56" t="n">
        <v>0</v>
      </c>
      <c r="I918" s="58" t="n">
        <v>44480</v>
      </c>
      <c r="J918" s="54" t="s">
        <v>128</v>
      </c>
      <c r="K918" s="60" t="s">
        <v>129</v>
      </c>
      <c r="L918" s="60"/>
      <c r="M918" s="61"/>
      <c r="N918" s="61"/>
      <c r="O918" s="54" t="s">
        <v>2442</v>
      </c>
      <c r="P918" s="54" t="s">
        <v>2443</v>
      </c>
      <c r="Q918" s="60" t="s">
        <v>132</v>
      </c>
      <c r="R918" s="63"/>
      <c r="S918" s="64" t="str">
        <f aca="false">IF(ISBLANK(A918),"",CONCATENATE($BC$5,"-",MID($BC$3,3,2),"-M_",A918))</f>
        <v>PTUR-21-M_52021000003824</v>
      </c>
      <c r="T918" s="65" t="e">
        <f aca="false">IF(ISBLANK(B918),"",VLOOKUP(B918,$BI$2:$BJ$5,2,FALSE()))</f>
        <v>#N/A</v>
      </c>
      <c r="U918" s="66" t="str">
        <f aca="false">IF(ISBLANK(Q918),"ES",Q918)</f>
        <v>ES</v>
      </c>
      <c r="V918" s="64" t="n">
        <f aca="false">IF(ISBLANK(K918),"2",VLOOKUP(K918,$BG$2:$BH$3,2,FALSE()))</f>
        <v>2</v>
      </c>
      <c r="W918" s="66" t="str">
        <f aca="false">IF(ISBLANK(R918),"Sin observaciones",R918)</f>
        <v>Sin observaciones</v>
      </c>
      <c r="X918" s="64" t="n">
        <f aca="false">IF(ISERROR(VLOOKUP(J918,$BG$2:$BH$3,2,FALSE())),"",VLOOKUP(J918,$BG$2:$BH$3,2,FALSE()))</f>
        <v>1</v>
      </c>
      <c r="Z918" s="67"/>
    </row>
    <row r="919" customFormat="false" ht="26.4" hidden="false" customHeight="false" outlineLevel="0" collapsed="false">
      <c r="A919" s="54" t="s">
        <v>2444</v>
      </c>
      <c r="B919" s="54" t="s">
        <v>126</v>
      </c>
      <c r="C919" s="54" t="s">
        <v>2445</v>
      </c>
      <c r="D919" s="57" t="n">
        <v>0.03</v>
      </c>
      <c r="E919" s="56" t="n">
        <v>83.5</v>
      </c>
      <c r="F919" s="57" t="n">
        <v>0</v>
      </c>
      <c r="G919" s="56" t="n">
        <v>83.5</v>
      </c>
      <c r="H919" s="56" t="n">
        <v>0</v>
      </c>
      <c r="I919" s="58" t="n">
        <v>44475</v>
      </c>
      <c r="J919" s="54" t="s">
        <v>128</v>
      </c>
      <c r="K919" s="60" t="s">
        <v>129</v>
      </c>
      <c r="L919" s="60"/>
      <c r="M919" s="61"/>
      <c r="N919" s="61"/>
      <c r="O919" s="54" t="s">
        <v>2446</v>
      </c>
      <c r="P919" s="54" t="s">
        <v>2447</v>
      </c>
      <c r="Q919" s="60" t="s">
        <v>132</v>
      </c>
      <c r="R919" s="63"/>
      <c r="S919" s="64" t="str">
        <f aca="false">IF(ISBLANK(A919),"",CONCATENATE($BC$5,"-",MID($BC$3,3,2),"-M_",A919))</f>
        <v>PTUR-21-M_52021000003658</v>
      </c>
      <c r="T919" s="65" t="e">
        <f aca="false">IF(ISBLANK(B919),"",VLOOKUP(B919,$BI$2:$BJ$5,2,FALSE()))</f>
        <v>#N/A</v>
      </c>
      <c r="U919" s="66" t="str">
        <f aca="false">IF(ISBLANK(Q919),"ES",Q919)</f>
        <v>ES</v>
      </c>
      <c r="V919" s="64" t="n">
        <f aca="false">IF(ISBLANK(K919),"2",VLOOKUP(K919,$BG$2:$BH$3,2,FALSE()))</f>
        <v>2</v>
      </c>
      <c r="W919" s="66" t="str">
        <f aca="false">IF(ISBLANK(R919),"Sin observaciones",R919)</f>
        <v>Sin observaciones</v>
      </c>
      <c r="X919" s="64" t="n">
        <f aca="false">IF(ISERROR(VLOOKUP(J919,$BG$2:$BH$3,2,FALSE())),"",VLOOKUP(J919,$BG$2:$BH$3,2,FALSE()))</f>
        <v>1</v>
      </c>
      <c r="Z919" s="67"/>
    </row>
    <row r="920" customFormat="false" ht="26.4" hidden="false" customHeight="false" outlineLevel="0" collapsed="false">
      <c r="A920" s="54" t="s">
        <v>2448</v>
      </c>
      <c r="B920" s="54" t="s">
        <v>126</v>
      </c>
      <c r="C920" s="54" t="s">
        <v>2449</v>
      </c>
      <c r="D920" s="57" t="n">
        <v>0.03</v>
      </c>
      <c r="E920" s="56" t="n">
        <v>123.95</v>
      </c>
      <c r="F920" s="57" t="n">
        <v>8.11</v>
      </c>
      <c r="G920" s="56" t="n">
        <v>123.95</v>
      </c>
      <c r="H920" s="56" t="n">
        <v>8.11</v>
      </c>
      <c r="I920" s="58" t="n">
        <v>44477</v>
      </c>
      <c r="J920" s="54" t="s">
        <v>128</v>
      </c>
      <c r="K920" s="60" t="s">
        <v>129</v>
      </c>
      <c r="L920" s="60"/>
      <c r="M920" s="61"/>
      <c r="N920" s="61"/>
      <c r="O920" s="54" t="s">
        <v>2446</v>
      </c>
      <c r="P920" s="54" t="s">
        <v>2447</v>
      </c>
      <c r="Q920" s="60" t="s">
        <v>132</v>
      </c>
      <c r="R920" s="63"/>
      <c r="S920" s="64" t="str">
        <f aca="false">IF(ISBLANK(A920),"",CONCATENATE($BC$5,"-",MID($BC$3,3,2),"-M_",A920))</f>
        <v>PTUR-21-M_52021000003756</v>
      </c>
      <c r="T920" s="65" t="e">
        <f aca="false">IF(ISBLANK(B920),"",VLOOKUP(B920,$BI$2:$BJ$5,2,FALSE()))</f>
        <v>#N/A</v>
      </c>
      <c r="U920" s="66" t="str">
        <f aca="false">IF(ISBLANK(Q920),"ES",Q920)</f>
        <v>ES</v>
      </c>
      <c r="V920" s="64" t="n">
        <f aca="false">IF(ISBLANK(K920),"2",VLOOKUP(K920,$BG$2:$BH$3,2,FALSE()))</f>
        <v>2</v>
      </c>
      <c r="W920" s="66" t="str">
        <f aca="false">IF(ISBLANK(R920),"Sin observaciones",R920)</f>
        <v>Sin observaciones</v>
      </c>
      <c r="X920" s="64" t="n">
        <f aca="false">IF(ISERROR(VLOOKUP(J920,$BG$2:$BH$3,2,FALSE())),"",VLOOKUP(J920,$BG$2:$BH$3,2,FALSE()))</f>
        <v>1</v>
      </c>
      <c r="Z920" s="67"/>
    </row>
    <row r="921" customFormat="false" ht="39.6" hidden="false" customHeight="false" outlineLevel="0" collapsed="false">
      <c r="A921" s="54" t="s">
        <v>2450</v>
      </c>
      <c r="B921" s="54" t="s">
        <v>126</v>
      </c>
      <c r="C921" s="54" t="s">
        <v>2451</v>
      </c>
      <c r="D921" s="57" t="n">
        <v>0.03</v>
      </c>
      <c r="E921" s="56" t="n">
        <v>58.6</v>
      </c>
      <c r="F921" s="57" t="n">
        <v>3.83</v>
      </c>
      <c r="G921" s="56" t="n">
        <v>58.6</v>
      </c>
      <c r="H921" s="56" t="n">
        <v>3.83</v>
      </c>
      <c r="I921" s="58" t="n">
        <v>44477</v>
      </c>
      <c r="J921" s="54" t="s">
        <v>128</v>
      </c>
      <c r="K921" s="60" t="s">
        <v>129</v>
      </c>
      <c r="L921" s="60"/>
      <c r="M921" s="61"/>
      <c r="N921" s="61"/>
      <c r="O921" s="54" t="s">
        <v>2446</v>
      </c>
      <c r="P921" s="54" t="s">
        <v>2447</v>
      </c>
      <c r="Q921" s="60" t="s">
        <v>132</v>
      </c>
      <c r="R921" s="63"/>
      <c r="S921" s="64" t="str">
        <f aca="false">IF(ISBLANK(A921),"",CONCATENATE($BC$5,"-",MID($BC$3,3,2),"-M_",A921))</f>
        <v>PTUR-21-M_52021000003768</v>
      </c>
      <c r="T921" s="65" t="e">
        <f aca="false">IF(ISBLANK(B921),"",VLOOKUP(B921,$BI$2:$BJ$5,2,FALSE()))</f>
        <v>#N/A</v>
      </c>
      <c r="U921" s="66" t="str">
        <f aca="false">IF(ISBLANK(Q921),"ES",Q921)</f>
        <v>ES</v>
      </c>
      <c r="V921" s="64" t="n">
        <f aca="false">IF(ISBLANK(K921),"2",VLOOKUP(K921,$BG$2:$BH$3,2,FALSE()))</f>
        <v>2</v>
      </c>
      <c r="W921" s="66" t="str">
        <f aca="false">IF(ISBLANK(R921),"Sin observaciones",R921)</f>
        <v>Sin observaciones</v>
      </c>
      <c r="X921" s="64" t="n">
        <f aca="false">IF(ISERROR(VLOOKUP(J921,$BG$2:$BH$3,2,FALSE())),"",VLOOKUP(J921,$BG$2:$BH$3,2,FALSE()))</f>
        <v>1</v>
      </c>
      <c r="Z921" s="67"/>
    </row>
    <row r="922" customFormat="false" ht="52.8" hidden="false" customHeight="false" outlineLevel="0" collapsed="false">
      <c r="A922" s="54" t="s">
        <v>2452</v>
      </c>
      <c r="B922" s="54" t="s">
        <v>126</v>
      </c>
      <c r="C922" s="54" t="s">
        <v>2453</v>
      </c>
      <c r="D922" s="57" t="n">
        <v>0.09</v>
      </c>
      <c r="E922" s="56" t="n">
        <v>4000</v>
      </c>
      <c r="F922" s="57" t="n">
        <v>0</v>
      </c>
      <c r="G922" s="56" t="n">
        <v>4000</v>
      </c>
      <c r="H922" s="56" t="n">
        <v>0</v>
      </c>
      <c r="I922" s="58" t="n">
        <v>44488</v>
      </c>
      <c r="J922" s="54" t="s">
        <v>128</v>
      </c>
      <c r="K922" s="60" t="s">
        <v>129</v>
      </c>
      <c r="L922" s="60"/>
      <c r="M922" s="61"/>
      <c r="N922" s="61"/>
      <c r="O922" s="54" t="s">
        <v>2454</v>
      </c>
      <c r="P922" s="54" t="s">
        <v>2455</v>
      </c>
      <c r="Q922" s="60" t="s">
        <v>132</v>
      </c>
      <c r="R922" s="63"/>
      <c r="S922" s="64" t="str">
        <f aca="false">IF(ISBLANK(A922),"",CONCATENATE($BC$5,"-",MID($BC$3,3,2),"-M_",A922))</f>
        <v>PTUR-21-M_52021000003988</v>
      </c>
      <c r="T922" s="65" t="e">
        <f aca="false">IF(ISBLANK(B922),"",VLOOKUP(B922,$BI$2:$BJ$5,2,FALSE()))</f>
        <v>#N/A</v>
      </c>
      <c r="U922" s="66" t="str">
        <f aca="false">IF(ISBLANK(Q922),"ES",Q922)</f>
        <v>ES</v>
      </c>
      <c r="V922" s="64" t="n">
        <f aca="false">IF(ISBLANK(K922),"2",VLOOKUP(K922,$BG$2:$BH$3,2,FALSE()))</f>
        <v>2</v>
      </c>
      <c r="W922" s="66" t="str">
        <f aca="false">IF(ISBLANK(R922),"Sin observaciones",R922)</f>
        <v>Sin observaciones</v>
      </c>
      <c r="X922" s="64" t="n">
        <f aca="false">IF(ISERROR(VLOOKUP(J922,$BG$2:$BH$3,2,FALSE())),"",VLOOKUP(J922,$BG$2:$BH$3,2,FALSE()))</f>
        <v>1</v>
      </c>
      <c r="Z922" s="67"/>
    </row>
    <row r="923" customFormat="false" ht="17.4" hidden="false" customHeight="false" outlineLevel="0" collapsed="false">
      <c r="A923" s="54" t="s">
        <v>2456</v>
      </c>
      <c r="B923" s="54" t="s">
        <v>126</v>
      </c>
      <c r="C923" s="54" t="s">
        <v>2457</v>
      </c>
      <c r="D923" s="57" t="n">
        <v>0.03</v>
      </c>
      <c r="E923" s="56" t="n">
        <v>165.5</v>
      </c>
      <c r="F923" s="57" t="n">
        <v>0</v>
      </c>
      <c r="G923" s="56" t="n">
        <v>165.5</v>
      </c>
      <c r="H923" s="56" t="n">
        <v>0</v>
      </c>
      <c r="I923" s="58" t="n">
        <v>44477</v>
      </c>
      <c r="J923" s="54" t="s">
        <v>128</v>
      </c>
      <c r="K923" s="60" t="s">
        <v>129</v>
      </c>
      <c r="L923" s="60"/>
      <c r="M923" s="61"/>
      <c r="N923" s="61"/>
      <c r="O923" s="54" t="s">
        <v>1550</v>
      </c>
      <c r="P923" s="54" t="s">
        <v>1551</v>
      </c>
      <c r="Q923" s="60" t="s">
        <v>132</v>
      </c>
      <c r="R923" s="63"/>
      <c r="S923" s="64" t="str">
        <f aca="false">IF(ISBLANK(A923),"",CONCATENATE($BC$5,"-",MID($BC$3,3,2),"-M_",A923))</f>
        <v>PTUR-21-M_52021000003769</v>
      </c>
      <c r="T923" s="65" t="e">
        <f aca="false">IF(ISBLANK(B923),"",VLOOKUP(B923,$BI$2:$BJ$5,2,FALSE()))</f>
        <v>#N/A</v>
      </c>
      <c r="U923" s="66" t="str">
        <f aca="false">IF(ISBLANK(Q923),"ES",Q923)</f>
        <v>ES</v>
      </c>
      <c r="V923" s="64" t="n">
        <f aca="false">IF(ISBLANK(K923),"2",VLOOKUP(K923,$BG$2:$BH$3,2,FALSE()))</f>
        <v>2</v>
      </c>
      <c r="W923" s="66" t="str">
        <f aca="false">IF(ISBLANK(R923),"Sin observaciones",R923)</f>
        <v>Sin observaciones</v>
      </c>
      <c r="X923" s="64" t="n">
        <f aca="false">IF(ISERROR(VLOOKUP(J923,$BG$2:$BH$3,2,FALSE())),"",VLOOKUP(J923,$BG$2:$BH$3,2,FALSE()))</f>
        <v>1</v>
      </c>
      <c r="Z923" s="67"/>
    </row>
    <row r="924" customFormat="false" ht="17.4" hidden="false" customHeight="false" outlineLevel="0" collapsed="false">
      <c r="A924" s="54" t="s">
        <v>2458</v>
      </c>
      <c r="B924" s="54" t="s">
        <v>126</v>
      </c>
      <c r="C924" s="54" t="s">
        <v>2459</v>
      </c>
      <c r="D924" s="57" t="n">
        <v>0.03</v>
      </c>
      <c r="E924" s="56" t="n">
        <v>228</v>
      </c>
      <c r="F924" s="57" t="n">
        <v>0</v>
      </c>
      <c r="G924" s="56" t="n">
        <v>228</v>
      </c>
      <c r="H924" s="56" t="n">
        <v>0</v>
      </c>
      <c r="I924" s="58" t="n">
        <v>44498</v>
      </c>
      <c r="J924" s="54" t="s">
        <v>128</v>
      </c>
      <c r="K924" s="60" t="s">
        <v>129</v>
      </c>
      <c r="L924" s="60"/>
      <c r="M924" s="61"/>
      <c r="N924" s="61"/>
      <c r="O924" s="54" t="s">
        <v>1550</v>
      </c>
      <c r="P924" s="54" t="s">
        <v>1551</v>
      </c>
      <c r="Q924" s="60" t="s">
        <v>132</v>
      </c>
      <c r="R924" s="63"/>
      <c r="S924" s="64" t="str">
        <f aca="false">IF(ISBLANK(A924),"",CONCATENATE($BC$5,"-",MID($BC$3,3,2),"-M_",A924))</f>
        <v>PTUR-21-M_52021000004274</v>
      </c>
      <c r="T924" s="65" t="e">
        <f aca="false">IF(ISBLANK(B924),"",VLOOKUP(B924,$BI$2:$BJ$5,2,FALSE()))</f>
        <v>#N/A</v>
      </c>
      <c r="U924" s="66" t="str">
        <f aca="false">IF(ISBLANK(Q924),"ES",Q924)</f>
        <v>ES</v>
      </c>
      <c r="V924" s="64" t="n">
        <f aca="false">IF(ISBLANK(K924),"2",VLOOKUP(K924,$BG$2:$BH$3,2,FALSE()))</f>
        <v>2</v>
      </c>
      <c r="W924" s="66" t="str">
        <f aca="false">IF(ISBLANK(R924),"Sin observaciones",R924)</f>
        <v>Sin observaciones</v>
      </c>
      <c r="X924" s="64" t="n">
        <f aca="false">IF(ISERROR(VLOOKUP(J924,$BG$2:$BH$3,2,FALSE())),"",VLOOKUP(J924,$BG$2:$BH$3,2,FALSE()))</f>
        <v>1</v>
      </c>
      <c r="Z924" s="67"/>
    </row>
    <row r="925" customFormat="false" ht="26.4" hidden="false" customHeight="false" outlineLevel="0" collapsed="false">
      <c r="A925" s="54" t="s">
        <v>2460</v>
      </c>
      <c r="B925" s="54" t="s">
        <v>126</v>
      </c>
      <c r="C925" s="54" t="s">
        <v>2461</v>
      </c>
      <c r="D925" s="57" t="n">
        <v>0.03</v>
      </c>
      <c r="E925" s="56" t="n">
        <v>4815</v>
      </c>
      <c r="F925" s="57" t="n">
        <v>315</v>
      </c>
      <c r="G925" s="56" t="n">
        <v>4815</v>
      </c>
      <c r="H925" s="56" t="n">
        <v>315</v>
      </c>
      <c r="I925" s="58" t="n">
        <v>44498</v>
      </c>
      <c r="J925" s="54" t="s">
        <v>128</v>
      </c>
      <c r="K925" s="60" t="s">
        <v>129</v>
      </c>
      <c r="L925" s="60"/>
      <c r="M925" s="61"/>
      <c r="N925" s="61"/>
      <c r="O925" s="54" t="s">
        <v>2462</v>
      </c>
      <c r="P925" s="54" t="s">
        <v>2463</v>
      </c>
      <c r="Q925" s="60" t="s">
        <v>132</v>
      </c>
      <c r="R925" s="63"/>
      <c r="S925" s="64" t="str">
        <f aca="false">IF(ISBLANK(A925),"",CONCATENATE($BC$5,"-",MID($BC$3,3,2),"-M_",A925))</f>
        <v>PTUR-21-M_52021000004326</v>
      </c>
      <c r="T925" s="65" t="e">
        <f aca="false">IF(ISBLANK(B925),"",VLOOKUP(B925,$BI$2:$BJ$5,2,FALSE()))</f>
        <v>#N/A</v>
      </c>
      <c r="U925" s="66" t="str">
        <f aca="false">IF(ISBLANK(Q925),"ES",Q925)</f>
        <v>ES</v>
      </c>
      <c r="V925" s="64" t="n">
        <f aca="false">IF(ISBLANK(K925),"2",VLOOKUP(K925,$BG$2:$BH$3,2,FALSE()))</f>
        <v>2</v>
      </c>
      <c r="W925" s="66" t="str">
        <f aca="false">IF(ISBLANK(R925),"Sin observaciones",R925)</f>
        <v>Sin observaciones</v>
      </c>
      <c r="X925" s="64" t="n">
        <f aca="false">IF(ISERROR(VLOOKUP(J925,$BG$2:$BH$3,2,FALSE())),"",VLOOKUP(J925,$BG$2:$BH$3,2,FALSE()))</f>
        <v>1</v>
      </c>
      <c r="Z925" s="67"/>
    </row>
    <row r="926" customFormat="false" ht="66" hidden="false" customHeight="false" outlineLevel="0" collapsed="false">
      <c r="A926" s="54" t="s">
        <v>2464</v>
      </c>
      <c r="B926" s="54" t="s">
        <v>143</v>
      </c>
      <c r="C926" s="54" t="s">
        <v>2465</v>
      </c>
      <c r="D926" s="57" t="n">
        <v>0.03</v>
      </c>
      <c r="E926" s="56" t="n">
        <v>9207.46</v>
      </c>
      <c r="F926" s="57" t="n">
        <v>602.36</v>
      </c>
      <c r="G926" s="56" t="n">
        <v>9207.46</v>
      </c>
      <c r="H926" s="56" t="n">
        <v>602.36</v>
      </c>
      <c r="I926" s="58" t="n">
        <v>44498</v>
      </c>
      <c r="J926" s="54" t="s">
        <v>128</v>
      </c>
      <c r="K926" s="60" t="s">
        <v>129</v>
      </c>
      <c r="L926" s="60"/>
      <c r="M926" s="61"/>
      <c r="N926" s="61"/>
      <c r="O926" s="54" t="s">
        <v>152</v>
      </c>
      <c r="P926" s="54" t="s">
        <v>153</v>
      </c>
      <c r="Q926" s="60" t="s">
        <v>132</v>
      </c>
      <c r="R926" s="63"/>
      <c r="S926" s="64" t="str">
        <f aca="false">IF(ISBLANK(A926),"",CONCATENATE($BC$5,"-",MID($BC$3,3,2),"-M_",A926))</f>
        <v>PTUR-21-M_52021000004234</v>
      </c>
      <c r="T926" s="65" t="str">
        <f aca="false">IF(ISBLANK(B926),"",VLOOKUP(B926,$BI$2:$BJ$5,2,FALSE()))</f>
        <v>C</v>
      </c>
      <c r="U926" s="66" t="str">
        <f aca="false">IF(ISBLANK(Q926),"ES",Q926)</f>
        <v>ES</v>
      </c>
      <c r="V926" s="64" t="n">
        <f aca="false">IF(ISBLANK(K926),"2",VLOOKUP(K926,$BG$2:$BH$3,2,FALSE()))</f>
        <v>2</v>
      </c>
      <c r="W926" s="66" t="str">
        <f aca="false">IF(ISBLANK(R926),"Sin observaciones",R926)</f>
        <v>Sin observaciones</v>
      </c>
      <c r="X926" s="64" t="n">
        <f aca="false">IF(ISERROR(VLOOKUP(J926,$BG$2:$BH$3,2,FALSE())),"",VLOOKUP(J926,$BG$2:$BH$3,2,FALSE()))</f>
        <v>1</v>
      </c>
      <c r="Z926" s="67"/>
    </row>
    <row r="927" customFormat="false" ht="52.8" hidden="false" customHeight="false" outlineLevel="0" collapsed="false">
      <c r="A927" s="54" t="s">
        <v>2466</v>
      </c>
      <c r="B927" s="54" t="s">
        <v>126</v>
      </c>
      <c r="C927" s="54" t="s">
        <v>163</v>
      </c>
      <c r="D927" s="57" t="n">
        <v>1</v>
      </c>
      <c r="E927" s="56" t="n">
        <v>214</v>
      </c>
      <c r="F927" s="57" t="n">
        <v>14</v>
      </c>
      <c r="G927" s="56" t="n">
        <v>214</v>
      </c>
      <c r="H927" s="56" t="n">
        <v>14</v>
      </c>
      <c r="I927" s="58" t="n">
        <v>44475</v>
      </c>
      <c r="J927" s="54" t="s">
        <v>128</v>
      </c>
      <c r="K927" s="60" t="s">
        <v>129</v>
      </c>
      <c r="L927" s="60"/>
      <c r="M927" s="61"/>
      <c r="N927" s="61"/>
      <c r="O927" s="54" t="s">
        <v>164</v>
      </c>
      <c r="P927" s="54" t="s">
        <v>165</v>
      </c>
      <c r="Q927" s="60" t="s">
        <v>132</v>
      </c>
      <c r="R927" s="63"/>
      <c r="S927" s="64" t="str">
        <f aca="false">IF(ISBLANK(A927),"",CONCATENATE($BC$5,"-",MID($BC$3,3,2),"-M_",A927))</f>
        <v>PTUR-21-M_52021000003663</v>
      </c>
      <c r="T927" s="65" t="e">
        <f aca="false">IF(ISBLANK(B927),"",VLOOKUP(B927,$BI$2:$BJ$5,2,FALSE()))</f>
        <v>#N/A</v>
      </c>
      <c r="U927" s="66" t="str">
        <f aca="false">IF(ISBLANK(Q927),"ES",Q927)</f>
        <v>ES</v>
      </c>
      <c r="V927" s="64" t="n">
        <f aca="false">IF(ISBLANK(K927),"2",VLOOKUP(K927,$BG$2:$BH$3,2,FALSE()))</f>
        <v>2</v>
      </c>
      <c r="W927" s="66" t="str">
        <f aca="false">IF(ISBLANK(R927),"Sin observaciones",R927)</f>
        <v>Sin observaciones</v>
      </c>
      <c r="X927" s="64" t="n">
        <f aca="false">IF(ISERROR(VLOOKUP(J927,$BG$2:$BH$3,2,FALSE())),"",VLOOKUP(J927,$BG$2:$BH$3,2,FALSE()))</f>
        <v>1</v>
      </c>
      <c r="Z927" s="67"/>
    </row>
    <row r="928" customFormat="false" ht="105.6" hidden="false" customHeight="false" outlineLevel="0" collapsed="false">
      <c r="A928" s="54" t="s">
        <v>2467</v>
      </c>
      <c r="B928" s="54" t="s">
        <v>126</v>
      </c>
      <c r="C928" s="54" t="s">
        <v>2468</v>
      </c>
      <c r="D928" s="57" t="n">
        <v>0.46</v>
      </c>
      <c r="E928" s="56" t="n">
        <v>1248.33</v>
      </c>
      <c r="F928" s="57" t="n">
        <v>81.67</v>
      </c>
      <c r="G928" s="56" t="n">
        <v>1248.33</v>
      </c>
      <c r="H928" s="56" t="n">
        <v>81.67</v>
      </c>
      <c r="I928" s="58" t="n">
        <v>44475</v>
      </c>
      <c r="J928" s="54" t="s">
        <v>128</v>
      </c>
      <c r="K928" s="60" t="s">
        <v>129</v>
      </c>
      <c r="L928" s="60"/>
      <c r="M928" s="61"/>
      <c r="N928" s="61"/>
      <c r="O928" s="54" t="s">
        <v>174</v>
      </c>
      <c r="P928" s="54" t="s">
        <v>175</v>
      </c>
      <c r="Q928" s="60" t="s">
        <v>132</v>
      </c>
      <c r="R928" s="63"/>
      <c r="S928" s="64" t="str">
        <f aca="false">IF(ISBLANK(A928),"",CONCATENATE($BC$5,"-",MID($BC$3,3,2),"-M_",A928))</f>
        <v>PTUR-21-M_52021000003671</v>
      </c>
      <c r="T928" s="65" t="e">
        <f aca="false">IF(ISBLANK(B928),"",VLOOKUP(B928,$BI$2:$BJ$5,2,FALSE()))</f>
        <v>#N/A</v>
      </c>
      <c r="U928" s="66" t="str">
        <f aca="false">IF(ISBLANK(Q928),"ES",Q928)</f>
        <v>ES</v>
      </c>
      <c r="V928" s="64" t="n">
        <f aca="false">IF(ISBLANK(K928),"2",VLOOKUP(K928,$BG$2:$BH$3,2,FALSE()))</f>
        <v>2</v>
      </c>
      <c r="W928" s="66" t="str">
        <f aca="false">IF(ISBLANK(R928),"Sin observaciones",R928)</f>
        <v>Sin observaciones</v>
      </c>
      <c r="X928" s="64" t="n">
        <f aca="false">IF(ISERROR(VLOOKUP(J928,$BG$2:$BH$3,2,FALSE())),"",VLOOKUP(J928,$BG$2:$BH$3,2,FALSE()))</f>
        <v>1</v>
      </c>
      <c r="Z928" s="67"/>
    </row>
    <row r="929" customFormat="false" ht="26.4" hidden="false" customHeight="false" outlineLevel="0" collapsed="false">
      <c r="A929" s="54" t="s">
        <v>2469</v>
      </c>
      <c r="B929" s="54" t="s">
        <v>126</v>
      </c>
      <c r="C929" s="54" t="s">
        <v>2470</v>
      </c>
      <c r="D929" s="57" t="n">
        <v>0.03</v>
      </c>
      <c r="E929" s="56" t="n">
        <v>160.5</v>
      </c>
      <c r="F929" s="57" t="n">
        <v>10.5</v>
      </c>
      <c r="G929" s="56" t="n">
        <v>160.5</v>
      </c>
      <c r="H929" s="56" t="n">
        <v>10.5</v>
      </c>
      <c r="I929" s="58" t="n">
        <v>44477</v>
      </c>
      <c r="J929" s="54" t="s">
        <v>128</v>
      </c>
      <c r="K929" s="60" t="s">
        <v>129</v>
      </c>
      <c r="L929" s="60"/>
      <c r="M929" s="61"/>
      <c r="N929" s="61"/>
      <c r="O929" s="54" t="s">
        <v>828</v>
      </c>
      <c r="P929" s="54" t="s">
        <v>829</v>
      </c>
      <c r="Q929" s="60" t="s">
        <v>132</v>
      </c>
      <c r="R929" s="63"/>
      <c r="S929" s="64" t="str">
        <f aca="false">IF(ISBLANK(A929),"",CONCATENATE($BC$5,"-",MID($BC$3,3,2),"-M_",A929))</f>
        <v>PTUR-21-M_52021000003764</v>
      </c>
      <c r="T929" s="65" t="e">
        <f aca="false">IF(ISBLANK(B929),"",VLOOKUP(B929,$BI$2:$BJ$5,2,FALSE()))</f>
        <v>#N/A</v>
      </c>
      <c r="U929" s="66" t="str">
        <f aca="false">IF(ISBLANK(Q929),"ES",Q929)</f>
        <v>ES</v>
      </c>
      <c r="V929" s="64" t="n">
        <f aca="false">IF(ISBLANK(K929),"2",VLOOKUP(K929,$BG$2:$BH$3,2,FALSE()))</f>
        <v>2</v>
      </c>
      <c r="W929" s="66" t="str">
        <f aca="false">IF(ISBLANK(R929),"Sin observaciones",R929)</f>
        <v>Sin observaciones</v>
      </c>
      <c r="X929" s="64" t="n">
        <f aca="false">IF(ISERROR(VLOOKUP(J929,$BG$2:$BH$3,2,FALSE())),"",VLOOKUP(J929,$BG$2:$BH$3,2,FALSE()))</f>
        <v>1</v>
      </c>
      <c r="Z929" s="67"/>
    </row>
    <row r="930" customFormat="false" ht="198" hidden="false" customHeight="false" outlineLevel="0" collapsed="false">
      <c r="A930" s="54" t="s">
        <v>2471</v>
      </c>
      <c r="B930" s="54" t="s">
        <v>2472</v>
      </c>
      <c r="C930" s="54" t="s">
        <v>2473</v>
      </c>
      <c r="D930" s="57" t="n">
        <v>0.15</v>
      </c>
      <c r="E930" s="56" t="n">
        <v>1100</v>
      </c>
      <c r="F930" s="57" t="n">
        <v>0</v>
      </c>
      <c r="G930" s="56" t="n">
        <v>1100</v>
      </c>
      <c r="H930" s="56" t="n">
        <v>0</v>
      </c>
      <c r="I930" s="58" t="n">
        <v>44498</v>
      </c>
      <c r="J930" s="54" t="s">
        <v>128</v>
      </c>
      <c r="K930" s="60" t="s">
        <v>129</v>
      </c>
      <c r="L930" s="60"/>
      <c r="M930" s="61"/>
      <c r="N930" s="61"/>
      <c r="O930" s="54" t="s">
        <v>834</v>
      </c>
      <c r="P930" s="54" t="s">
        <v>835</v>
      </c>
      <c r="Q930" s="60" t="s">
        <v>132</v>
      </c>
      <c r="R930" s="63"/>
      <c r="S930" s="64" t="str">
        <f aca="false">IF(ISBLANK(A930),"",CONCATENATE($BC$5,"-",MID($BC$3,3,2),"-M_",A930))</f>
        <v>PTUR-21-M_52021000004281</v>
      </c>
      <c r="T930" s="65" t="e">
        <f aca="false">IF(ISBLANK(B930),"",VLOOKUP(B930,$BI$2:$BJ$5,2,FALSE()))</f>
        <v>#N/A</v>
      </c>
      <c r="U930" s="66" t="str">
        <f aca="false">IF(ISBLANK(Q930),"ES",Q930)</f>
        <v>ES</v>
      </c>
      <c r="V930" s="64" t="n">
        <f aca="false">IF(ISBLANK(K930),"2",VLOOKUP(K930,$BG$2:$BH$3,2,FALSE()))</f>
        <v>2</v>
      </c>
      <c r="W930" s="66" t="str">
        <f aca="false">IF(ISBLANK(R930),"Sin observaciones",R930)</f>
        <v>Sin observaciones</v>
      </c>
      <c r="X930" s="64" t="n">
        <f aca="false">IF(ISERROR(VLOOKUP(J930,$BG$2:$BH$3,2,FALSE())),"",VLOOKUP(J930,$BG$2:$BH$3,2,FALSE()))</f>
        <v>1</v>
      </c>
      <c r="Z930" s="67"/>
    </row>
    <row r="931" customFormat="false" ht="26.4" hidden="false" customHeight="false" outlineLevel="0" collapsed="false">
      <c r="A931" s="54" t="s">
        <v>2474</v>
      </c>
      <c r="B931" s="54" t="s">
        <v>143</v>
      </c>
      <c r="C931" s="54" t="s">
        <v>2475</v>
      </c>
      <c r="D931" s="57" t="n">
        <v>0.03</v>
      </c>
      <c r="E931" s="56" t="n">
        <v>67.71</v>
      </c>
      <c r="F931" s="57" t="n">
        <v>0</v>
      </c>
      <c r="G931" s="56" t="n">
        <v>67.71</v>
      </c>
      <c r="H931" s="56" t="n">
        <v>0</v>
      </c>
      <c r="I931" s="58" t="n">
        <v>44477</v>
      </c>
      <c r="J931" s="54" t="s">
        <v>128</v>
      </c>
      <c r="K931" s="60" t="s">
        <v>129</v>
      </c>
      <c r="L931" s="60"/>
      <c r="M931" s="61"/>
      <c r="N931" s="61"/>
      <c r="O931" s="54" t="s">
        <v>182</v>
      </c>
      <c r="P931" s="54" t="s">
        <v>183</v>
      </c>
      <c r="Q931" s="60" t="s">
        <v>132</v>
      </c>
      <c r="R931" s="63"/>
      <c r="S931" s="64" t="str">
        <f aca="false">IF(ISBLANK(A931),"",CONCATENATE($BC$5,"-",MID($BC$3,3,2),"-M_",A931))</f>
        <v>PTUR-21-M_52021000003772</v>
      </c>
      <c r="T931" s="65" t="str">
        <f aca="false">IF(ISBLANK(B931),"",VLOOKUP(B931,$BI$2:$BJ$5,2,FALSE()))</f>
        <v>C</v>
      </c>
      <c r="U931" s="66" t="str">
        <f aca="false">IF(ISBLANK(Q931),"ES",Q931)</f>
        <v>ES</v>
      </c>
      <c r="V931" s="64" t="n">
        <f aca="false">IF(ISBLANK(K931),"2",VLOOKUP(K931,$BG$2:$BH$3,2,FALSE()))</f>
        <v>2</v>
      </c>
      <c r="W931" s="66" t="str">
        <f aca="false">IF(ISBLANK(R931),"Sin observaciones",R931)</f>
        <v>Sin observaciones</v>
      </c>
      <c r="X931" s="64" t="n">
        <f aca="false">IF(ISERROR(VLOOKUP(J931,$BG$2:$BH$3,2,FALSE())),"",VLOOKUP(J931,$BG$2:$BH$3,2,FALSE()))</f>
        <v>1</v>
      </c>
      <c r="Z931" s="67"/>
    </row>
    <row r="932" customFormat="false" ht="211.2" hidden="false" customHeight="false" outlineLevel="0" collapsed="false">
      <c r="A932" s="54" t="s">
        <v>2476</v>
      </c>
      <c r="B932" s="54" t="s">
        <v>126</v>
      </c>
      <c r="C932" s="54" t="s">
        <v>2477</v>
      </c>
      <c r="D932" s="57" t="n">
        <v>0.03</v>
      </c>
      <c r="E932" s="56" t="n">
        <v>1626.4</v>
      </c>
      <c r="F932" s="57" t="n">
        <v>106.4</v>
      </c>
      <c r="G932" s="56" t="n">
        <v>1626.4</v>
      </c>
      <c r="H932" s="56" t="n">
        <v>106.4</v>
      </c>
      <c r="I932" s="58" t="n">
        <v>44497</v>
      </c>
      <c r="J932" s="54" t="s">
        <v>128</v>
      </c>
      <c r="K932" s="60" t="s">
        <v>129</v>
      </c>
      <c r="L932" s="60"/>
      <c r="M932" s="61"/>
      <c r="N932" s="61"/>
      <c r="O932" s="54" t="s">
        <v>2478</v>
      </c>
      <c r="P932" s="54" t="s">
        <v>2479</v>
      </c>
      <c r="Q932" s="60" t="s">
        <v>132</v>
      </c>
      <c r="R932" s="63"/>
      <c r="S932" s="64" t="str">
        <f aca="false">IF(ISBLANK(A932),"",CONCATENATE($BC$5,"-",MID($BC$3,3,2),"-M_",A932))</f>
        <v>PTUR-21-M_52021000004221</v>
      </c>
      <c r="T932" s="65" t="e">
        <f aca="false">IF(ISBLANK(B932),"",VLOOKUP(B932,$BI$2:$BJ$5,2,FALSE()))</f>
        <v>#N/A</v>
      </c>
      <c r="U932" s="66" t="str">
        <f aca="false">IF(ISBLANK(Q932),"ES",Q932)</f>
        <v>ES</v>
      </c>
      <c r="V932" s="64" t="n">
        <f aca="false">IF(ISBLANK(K932),"2",VLOOKUP(K932,$BG$2:$BH$3,2,FALSE()))</f>
        <v>2</v>
      </c>
      <c r="W932" s="66" t="str">
        <f aca="false">IF(ISBLANK(R932),"Sin observaciones",R932)</f>
        <v>Sin observaciones</v>
      </c>
      <c r="X932" s="64" t="n">
        <f aca="false">IF(ISERROR(VLOOKUP(J932,$BG$2:$BH$3,2,FALSE())),"",VLOOKUP(J932,$BG$2:$BH$3,2,FALSE()))</f>
        <v>1</v>
      </c>
      <c r="Z932" s="67"/>
    </row>
    <row r="933" customFormat="false" ht="92.4" hidden="false" customHeight="false" outlineLevel="0" collapsed="false">
      <c r="A933" s="54" t="s">
        <v>2480</v>
      </c>
      <c r="B933" s="54" t="s">
        <v>126</v>
      </c>
      <c r="C933" s="54" t="s">
        <v>2481</v>
      </c>
      <c r="D933" s="57" t="n">
        <v>0.03</v>
      </c>
      <c r="E933" s="56" t="n">
        <v>1070</v>
      </c>
      <c r="F933" s="57" t="n">
        <v>70</v>
      </c>
      <c r="G933" s="56" t="n">
        <v>1070</v>
      </c>
      <c r="H933" s="56" t="n">
        <v>70</v>
      </c>
      <c r="I933" s="58" t="n">
        <v>44475</v>
      </c>
      <c r="J933" s="54" t="s">
        <v>128</v>
      </c>
      <c r="K933" s="60" t="s">
        <v>129</v>
      </c>
      <c r="L933" s="60"/>
      <c r="M933" s="61"/>
      <c r="N933" s="61"/>
      <c r="O933" s="54" t="s">
        <v>194</v>
      </c>
      <c r="P933" s="54" t="s">
        <v>195</v>
      </c>
      <c r="Q933" s="60" t="s">
        <v>132</v>
      </c>
      <c r="R933" s="63"/>
      <c r="S933" s="64" t="str">
        <f aca="false">IF(ISBLANK(A933),"",CONCATENATE($BC$5,"-",MID($BC$3,3,2),"-M_",A933))</f>
        <v>PTUR-21-M_52021000003669</v>
      </c>
      <c r="T933" s="65" t="e">
        <f aca="false">IF(ISBLANK(B933),"",VLOOKUP(B933,$BI$2:$BJ$5,2,FALSE()))</f>
        <v>#N/A</v>
      </c>
      <c r="U933" s="66" t="str">
        <f aca="false">IF(ISBLANK(Q933),"ES",Q933)</f>
        <v>ES</v>
      </c>
      <c r="V933" s="64" t="n">
        <f aca="false">IF(ISBLANK(K933),"2",VLOOKUP(K933,$BG$2:$BH$3,2,FALSE()))</f>
        <v>2</v>
      </c>
      <c r="W933" s="66" t="str">
        <f aca="false">IF(ISBLANK(R933),"Sin observaciones",R933)</f>
        <v>Sin observaciones</v>
      </c>
      <c r="X933" s="64" t="n">
        <f aca="false">IF(ISERROR(VLOOKUP(J933,$BG$2:$BH$3,2,FALSE())),"",VLOOKUP(J933,$BG$2:$BH$3,2,FALSE()))</f>
        <v>1</v>
      </c>
      <c r="Z933" s="67"/>
    </row>
    <row r="934" customFormat="false" ht="171.6" hidden="false" customHeight="false" outlineLevel="0" collapsed="false">
      <c r="A934" s="54" t="s">
        <v>2482</v>
      </c>
      <c r="B934" s="54" t="s">
        <v>126</v>
      </c>
      <c r="C934" s="54" t="s">
        <v>2483</v>
      </c>
      <c r="D934" s="57" t="n">
        <v>0.03</v>
      </c>
      <c r="E934" s="56" t="n">
        <v>1319.31</v>
      </c>
      <c r="F934" s="57" t="n">
        <v>86.31</v>
      </c>
      <c r="G934" s="56" t="n">
        <v>1319.31</v>
      </c>
      <c r="H934" s="56" t="n">
        <v>86.31</v>
      </c>
      <c r="I934" s="58" t="n">
        <v>44498</v>
      </c>
      <c r="J934" s="54" t="s">
        <v>128</v>
      </c>
      <c r="K934" s="60" t="s">
        <v>129</v>
      </c>
      <c r="L934" s="60"/>
      <c r="M934" s="61"/>
      <c r="N934" s="61"/>
      <c r="O934" s="54" t="s">
        <v>2484</v>
      </c>
      <c r="P934" s="54" t="s">
        <v>2485</v>
      </c>
      <c r="Q934" s="60" t="s">
        <v>132</v>
      </c>
      <c r="R934" s="63"/>
      <c r="S934" s="64" t="str">
        <f aca="false">IF(ISBLANK(A934),"",CONCATENATE($BC$5,"-",MID($BC$3,3,2),"-M_",A934))</f>
        <v>PTUR-21-M_52021000004327</v>
      </c>
      <c r="T934" s="65" t="e">
        <f aca="false">IF(ISBLANK(B934),"",VLOOKUP(B934,$BI$2:$BJ$5,2,FALSE()))</f>
        <v>#N/A</v>
      </c>
      <c r="U934" s="66" t="str">
        <f aca="false">IF(ISBLANK(Q934),"ES",Q934)</f>
        <v>ES</v>
      </c>
      <c r="V934" s="64" t="n">
        <f aca="false">IF(ISBLANK(K934),"2",VLOOKUP(K934,$BG$2:$BH$3,2,FALSE()))</f>
        <v>2</v>
      </c>
      <c r="W934" s="66" t="str">
        <f aca="false">IF(ISBLANK(R934),"Sin observaciones",R934)</f>
        <v>Sin observaciones</v>
      </c>
      <c r="X934" s="64" t="n">
        <f aca="false">IF(ISERROR(VLOOKUP(J934,$BG$2:$BH$3,2,FALSE())),"",VLOOKUP(J934,$BG$2:$BH$3,2,FALSE()))</f>
        <v>1</v>
      </c>
      <c r="Z934" s="67"/>
    </row>
    <row r="935" customFormat="false" ht="92.4" hidden="false" customHeight="false" outlineLevel="0" collapsed="false">
      <c r="A935" s="54" t="s">
        <v>2486</v>
      </c>
      <c r="B935" s="54" t="s">
        <v>126</v>
      </c>
      <c r="C935" s="54" t="s">
        <v>2487</v>
      </c>
      <c r="D935" s="57" t="n">
        <v>1</v>
      </c>
      <c r="E935" s="56" t="n">
        <v>1317.59</v>
      </c>
      <c r="F935" s="57" t="n">
        <v>86.2</v>
      </c>
      <c r="G935" s="56" t="n">
        <v>1317.59</v>
      </c>
      <c r="H935" s="56" t="n">
        <v>86.2</v>
      </c>
      <c r="I935" s="58" t="n">
        <v>44477</v>
      </c>
      <c r="J935" s="54" t="s">
        <v>128</v>
      </c>
      <c r="K935" s="60" t="s">
        <v>129</v>
      </c>
      <c r="L935" s="60"/>
      <c r="M935" s="61"/>
      <c r="N935" s="61"/>
      <c r="O935" s="54" t="s">
        <v>202</v>
      </c>
      <c r="P935" s="54" t="s">
        <v>203</v>
      </c>
      <c r="Q935" s="60" t="s">
        <v>132</v>
      </c>
      <c r="R935" s="63"/>
      <c r="S935" s="64" t="str">
        <f aca="false">IF(ISBLANK(A935),"",CONCATENATE($BC$5,"-",MID($BC$3,3,2),"-M_",A935))</f>
        <v>PTUR-21-M_52021000003773</v>
      </c>
      <c r="T935" s="65" t="e">
        <f aca="false">IF(ISBLANK(B935),"",VLOOKUP(B935,$BI$2:$BJ$5,2,FALSE()))</f>
        <v>#N/A</v>
      </c>
      <c r="U935" s="66" t="str">
        <f aca="false">IF(ISBLANK(Q935),"ES",Q935)</f>
        <v>ES</v>
      </c>
      <c r="V935" s="64" t="n">
        <f aca="false">IF(ISBLANK(K935),"2",VLOOKUP(K935,$BG$2:$BH$3,2,FALSE()))</f>
        <v>2</v>
      </c>
      <c r="W935" s="66" t="str">
        <f aca="false">IF(ISBLANK(R935),"Sin observaciones",R935)</f>
        <v>Sin observaciones</v>
      </c>
      <c r="X935" s="64" t="n">
        <f aca="false">IF(ISERROR(VLOOKUP(J935,$BG$2:$BH$3,2,FALSE())),"",VLOOKUP(J935,$BG$2:$BH$3,2,FALSE()))</f>
        <v>1</v>
      </c>
      <c r="Z935" s="67"/>
    </row>
    <row r="936" customFormat="false" ht="39.6" hidden="false" customHeight="false" outlineLevel="0" collapsed="false">
      <c r="A936" s="54" t="s">
        <v>2488</v>
      </c>
      <c r="B936" s="54" t="s">
        <v>126</v>
      </c>
      <c r="C936" s="54" t="s">
        <v>2489</v>
      </c>
      <c r="D936" s="57" t="n">
        <v>0.03</v>
      </c>
      <c r="E936" s="56" t="n">
        <v>100</v>
      </c>
      <c r="F936" s="57" t="n">
        <v>6.54</v>
      </c>
      <c r="G936" s="56" t="n">
        <v>100</v>
      </c>
      <c r="H936" s="56" t="n">
        <v>6.54</v>
      </c>
      <c r="I936" s="58" t="n">
        <v>44488</v>
      </c>
      <c r="J936" s="54" t="s">
        <v>128</v>
      </c>
      <c r="K936" s="60" t="s">
        <v>129</v>
      </c>
      <c r="L936" s="60"/>
      <c r="M936" s="61"/>
      <c r="N936" s="61"/>
      <c r="O936" s="54" t="s">
        <v>880</v>
      </c>
      <c r="P936" s="54" t="s">
        <v>881</v>
      </c>
      <c r="Q936" s="60" t="s">
        <v>132</v>
      </c>
      <c r="R936" s="63"/>
      <c r="S936" s="64" t="str">
        <f aca="false">IF(ISBLANK(A936),"",CONCATENATE($BC$5,"-",MID($BC$3,3,2),"-M_",A936))</f>
        <v>PTUR-21-M_52021000003975</v>
      </c>
      <c r="T936" s="65" t="e">
        <f aca="false">IF(ISBLANK(B936),"",VLOOKUP(B936,$BI$2:$BJ$5,2,FALSE()))</f>
        <v>#N/A</v>
      </c>
      <c r="U936" s="66" t="str">
        <f aca="false">IF(ISBLANK(Q936),"ES",Q936)</f>
        <v>ES</v>
      </c>
      <c r="V936" s="64" t="n">
        <f aca="false">IF(ISBLANK(K936),"2",VLOOKUP(K936,$BG$2:$BH$3,2,FALSE()))</f>
        <v>2</v>
      </c>
      <c r="W936" s="66" t="str">
        <f aca="false">IF(ISBLANK(R936),"Sin observaciones",R936)</f>
        <v>Sin observaciones</v>
      </c>
      <c r="X936" s="64" t="n">
        <f aca="false">IF(ISERROR(VLOOKUP(J936,$BG$2:$BH$3,2,FALSE())),"",VLOOKUP(J936,$BG$2:$BH$3,2,FALSE()))</f>
        <v>1</v>
      </c>
      <c r="Z936" s="67"/>
    </row>
    <row r="937" customFormat="false" ht="39.6" hidden="false" customHeight="false" outlineLevel="0" collapsed="false">
      <c r="A937" s="54" t="s">
        <v>2490</v>
      </c>
      <c r="B937" s="54" t="s">
        <v>126</v>
      </c>
      <c r="C937" s="54" t="s">
        <v>2491</v>
      </c>
      <c r="D937" s="57" t="n">
        <v>0.03</v>
      </c>
      <c r="E937" s="56" t="n">
        <v>195.23</v>
      </c>
      <c r="F937" s="57" t="n">
        <v>0</v>
      </c>
      <c r="G937" s="56" t="n">
        <v>195.23</v>
      </c>
      <c r="H937" s="56" t="n">
        <v>0</v>
      </c>
      <c r="I937" s="58" t="n">
        <v>44475</v>
      </c>
      <c r="J937" s="54" t="s">
        <v>128</v>
      </c>
      <c r="K937" s="60" t="s">
        <v>129</v>
      </c>
      <c r="L937" s="60"/>
      <c r="M937" s="61"/>
      <c r="N937" s="61"/>
      <c r="O937" s="54" t="s">
        <v>2492</v>
      </c>
      <c r="P937" s="54" t="s">
        <v>2493</v>
      </c>
      <c r="Q937" s="60" t="s">
        <v>132</v>
      </c>
      <c r="R937" s="63"/>
      <c r="S937" s="64" t="str">
        <f aca="false">IF(ISBLANK(A937),"",CONCATENATE($BC$5,"-",MID($BC$3,3,2),"-M_",A937))</f>
        <v>PTUR-21-M_52021000003661</v>
      </c>
      <c r="T937" s="65" t="e">
        <f aca="false">IF(ISBLANK(B937),"",VLOOKUP(B937,$BI$2:$BJ$5,2,FALSE()))</f>
        <v>#N/A</v>
      </c>
      <c r="U937" s="66" t="str">
        <f aca="false">IF(ISBLANK(Q937),"ES",Q937)</f>
        <v>ES</v>
      </c>
      <c r="V937" s="64" t="n">
        <f aca="false">IF(ISBLANK(K937),"2",VLOOKUP(K937,$BG$2:$BH$3,2,FALSE()))</f>
        <v>2</v>
      </c>
      <c r="W937" s="66" t="str">
        <f aca="false">IF(ISBLANK(R937),"Sin observaciones",R937)</f>
        <v>Sin observaciones</v>
      </c>
      <c r="X937" s="64" t="n">
        <f aca="false">IF(ISERROR(VLOOKUP(J937,$BG$2:$BH$3,2,FALSE())),"",VLOOKUP(J937,$BG$2:$BH$3,2,FALSE()))</f>
        <v>1</v>
      </c>
      <c r="Z937" s="67"/>
    </row>
    <row r="938" customFormat="false" ht="105.6" hidden="false" customHeight="false" outlineLevel="0" collapsed="false">
      <c r="A938" s="54" t="s">
        <v>2494</v>
      </c>
      <c r="B938" s="54" t="s">
        <v>126</v>
      </c>
      <c r="C938" s="54" t="s">
        <v>2495</v>
      </c>
      <c r="D938" s="57" t="n">
        <v>0.03</v>
      </c>
      <c r="E938" s="56" t="n">
        <v>580</v>
      </c>
      <c r="F938" s="57" t="n">
        <v>0</v>
      </c>
      <c r="G938" s="56" t="n">
        <v>580</v>
      </c>
      <c r="H938" s="56" t="n">
        <v>0</v>
      </c>
      <c r="I938" s="58" t="n">
        <v>44497</v>
      </c>
      <c r="J938" s="54" t="s">
        <v>128</v>
      </c>
      <c r="K938" s="60" t="s">
        <v>129</v>
      </c>
      <c r="L938" s="60"/>
      <c r="M938" s="61"/>
      <c r="N938" s="61"/>
      <c r="O938" s="54" t="s">
        <v>216</v>
      </c>
      <c r="P938" s="54" t="s">
        <v>217</v>
      </c>
      <c r="Q938" s="60" t="s">
        <v>132</v>
      </c>
      <c r="R938" s="63"/>
      <c r="S938" s="64" t="str">
        <f aca="false">IF(ISBLANK(A938),"",CONCATENATE($BC$5,"-",MID($BC$3,3,2),"-M_",A938))</f>
        <v>PTUR-21-M_52021000004225</v>
      </c>
      <c r="T938" s="65" t="e">
        <f aca="false">IF(ISBLANK(B938),"",VLOOKUP(B938,$BI$2:$BJ$5,2,FALSE()))</f>
        <v>#N/A</v>
      </c>
      <c r="U938" s="66" t="str">
        <f aca="false">IF(ISBLANK(Q938),"ES",Q938)</f>
        <v>ES</v>
      </c>
      <c r="V938" s="64" t="n">
        <f aca="false">IF(ISBLANK(K938),"2",VLOOKUP(K938,$BG$2:$BH$3,2,FALSE()))</f>
        <v>2</v>
      </c>
      <c r="W938" s="66" t="str">
        <f aca="false">IF(ISBLANK(R938),"Sin observaciones",R938)</f>
        <v>Sin observaciones</v>
      </c>
      <c r="X938" s="64" t="n">
        <f aca="false">IF(ISERROR(VLOOKUP(J938,$BG$2:$BH$3,2,FALSE())),"",VLOOKUP(J938,$BG$2:$BH$3,2,FALSE()))</f>
        <v>1</v>
      </c>
      <c r="Z938" s="67"/>
    </row>
    <row r="939" customFormat="false" ht="92.4" hidden="false" customHeight="false" outlineLevel="0" collapsed="false">
      <c r="A939" s="54" t="s">
        <v>2496</v>
      </c>
      <c r="B939" s="54" t="s">
        <v>126</v>
      </c>
      <c r="C939" s="54" t="s">
        <v>2497</v>
      </c>
      <c r="D939" s="57" t="n">
        <v>0.09</v>
      </c>
      <c r="E939" s="56" t="n">
        <v>960</v>
      </c>
      <c r="F939" s="57" t="n">
        <v>0</v>
      </c>
      <c r="G939" s="56" t="n">
        <v>960</v>
      </c>
      <c r="H939" s="56" t="n">
        <v>0</v>
      </c>
      <c r="I939" s="58" t="n">
        <v>44475</v>
      </c>
      <c r="J939" s="54" t="s">
        <v>128</v>
      </c>
      <c r="K939" s="60" t="s">
        <v>129</v>
      </c>
      <c r="L939" s="60"/>
      <c r="M939" s="61"/>
      <c r="N939" s="61"/>
      <c r="O939" s="54" t="s">
        <v>898</v>
      </c>
      <c r="P939" s="54" t="s">
        <v>899</v>
      </c>
      <c r="Q939" s="60" t="s">
        <v>132</v>
      </c>
      <c r="R939" s="63"/>
      <c r="S939" s="64" t="str">
        <f aca="false">IF(ISBLANK(A939),"",CONCATENATE($BC$5,"-",MID($BC$3,3,2),"-M_",A939))</f>
        <v>PTUR-21-M_52021000003654</v>
      </c>
      <c r="T939" s="65" t="e">
        <f aca="false">IF(ISBLANK(B939),"",VLOOKUP(B939,$BI$2:$BJ$5,2,FALSE()))</f>
        <v>#N/A</v>
      </c>
      <c r="U939" s="66" t="str">
        <f aca="false">IF(ISBLANK(Q939),"ES",Q939)</f>
        <v>ES</v>
      </c>
      <c r="V939" s="64" t="n">
        <f aca="false">IF(ISBLANK(K939),"2",VLOOKUP(K939,$BG$2:$BH$3,2,FALSE()))</f>
        <v>2</v>
      </c>
      <c r="W939" s="66" t="str">
        <f aca="false">IF(ISBLANK(R939),"Sin observaciones",R939)</f>
        <v>Sin observaciones</v>
      </c>
      <c r="X939" s="64" t="n">
        <f aca="false">IF(ISERROR(VLOOKUP(J939,$BG$2:$BH$3,2,FALSE())),"",VLOOKUP(J939,$BG$2:$BH$3,2,FALSE()))</f>
        <v>1</v>
      </c>
      <c r="Z939" s="67"/>
    </row>
    <row r="940" customFormat="false" ht="52.8" hidden="false" customHeight="false" outlineLevel="0" collapsed="false">
      <c r="A940" s="54" t="s">
        <v>2498</v>
      </c>
      <c r="B940" s="54" t="s">
        <v>126</v>
      </c>
      <c r="C940" s="54" t="s">
        <v>2499</v>
      </c>
      <c r="D940" s="57" t="n">
        <v>0.09</v>
      </c>
      <c r="E940" s="56" t="n">
        <v>510</v>
      </c>
      <c r="F940" s="57" t="n">
        <v>0</v>
      </c>
      <c r="G940" s="56" t="n">
        <v>510</v>
      </c>
      <c r="H940" s="56" t="n">
        <v>0</v>
      </c>
      <c r="I940" s="58" t="n">
        <v>44480</v>
      </c>
      <c r="J940" s="54" t="s">
        <v>128</v>
      </c>
      <c r="K940" s="60" t="s">
        <v>129</v>
      </c>
      <c r="L940" s="60"/>
      <c r="M940" s="61"/>
      <c r="N940" s="61"/>
      <c r="O940" s="54" t="s">
        <v>1619</v>
      </c>
      <c r="P940" s="54" t="s">
        <v>1620</v>
      </c>
      <c r="Q940" s="60" t="s">
        <v>132</v>
      </c>
      <c r="R940" s="63"/>
      <c r="S940" s="64" t="str">
        <f aca="false">IF(ISBLANK(A940),"",CONCATENATE($BC$5,"-",MID($BC$3,3,2),"-M_",A940))</f>
        <v>PTUR-21-M_52021000003814</v>
      </c>
      <c r="T940" s="65" t="e">
        <f aca="false">IF(ISBLANK(B940),"",VLOOKUP(B940,$BI$2:$BJ$5,2,FALSE()))</f>
        <v>#N/A</v>
      </c>
      <c r="U940" s="66" t="str">
        <f aca="false">IF(ISBLANK(Q940),"ES",Q940)</f>
        <v>ES</v>
      </c>
      <c r="V940" s="64" t="n">
        <f aca="false">IF(ISBLANK(K940),"2",VLOOKUP(K940,$BG$2:$BH$3,2,FALSE()))</f>
        <v>2</v>
      </c>
      <c r="W940" s="66" t="str">
        <f aca="false">IF(ISBLANK(R940),"Sin observaciones",R940)</f>
        <v>Sin observaciones</v>
      </c>
      <c r="X940" s="64" t="n">
        <f aca="false">IF(ISERROR(VLOOKUP(J940,$BG$2:$BH$3,2,FALSE())),"",VLOOKUP(J940,$BG$2:$BH$3,2,FALSE()))</f>
        <v>1</v>
      </c>
      <c r="Z940" s="67"/>
    </row>
    <row r="941" customFormat="false" ht="26.4" hidden="false" customHeight="false" outlineLevel="0" collapsed="false">
      <c r="A941" s="54" t="s">
        <v>2500</v>
      </c>
      <c r="B941" s="54" t="s">
        <v>126</v>
      </c>
      <c r="C941" s="54" t="s">
        <v>2501</v>
      </c>
      <c r="D941" s="57" t="n">
        <v>0.03</v>
      </c>
      <c r="E941" s="56" t="n">
        <v>150</v>
      </c>
      <c r="F941" s="57" t="n">
        <v>0</v>
      </c>
      <c r="G941" s="56" t="n">
        <v>150</v>
      </c>
      <c r="H941" s="56" t="n">
        <v>0</v>
      </c>
      <c r="I941" s="58" t="n">
        <v>44497</v>
      </c>
      <c r="J941" s="54" t="s">
        <v>128</v>
      </c>
      <c r="K941" s="60" t="s">
        <v>129</v>
      </c>
      <c r="L941" s="60"/>
      <c r="M941" s="61"/>
      <c r="N941" s="61"/>
      <c r="O941" s="54" t="s">
        <v>1623</v>
      </c>
      <c r="P941" s="54" t="s">
        <v>1624</v>
      </c>
      <c r="Q941" s="60" t="s">
        <v>132</v>
      </c>
      <c r="R941" s="63"/>
      <c r="S941" s="64" t="str">
        <f aca="false">IF(ISBLANK(A941),"",CONCATENATE($BC$5,"-",MID($BC$3,3,2),"-M_",A941))</f>
        <v>PTUR-21-M_52021000004220</v>
      </c>
      <c r="T941" s="65" t="e">
        <f aca="false">IF(ISBLANK(B941),"",VLOOKUP(B941,$BI$2:$BJ$5,2,FALSE()))</f>
        <v>#N/A</v>
      </c>
      <c r="U941" s="66" t="str">
        <f aca="false">IF(ISBLANK(Q941),"ES",Q941)</f>
        <v>ES</v>
      </c>
      <c r="V941" s="64" t="n">
        <f aca="false">IF(ISBLANK(K941),"2",VLOOKUP(K941,$BG$2:$BH$3,2,FALSE()))</f>
        <v>2</v>
      </c>
      <c r="W941" s="66" t="str">
        <f aca="false">IF(ISBLANK(R941),"Sin observaciones",R941)</f>
        <v>Sin observaciones</v>
      </c>
      <c r="X941" s="64" t="n">
        <f aca="false">IF(ISERROR(VLOOKUP(J941,$BG$2:$BH$3,2,FALSE())),"",VLOOKUP(J941,$BG$2:$BH$3,2,FALSE()))</f>
        <v>1</v>
      </c>
      <c r="Z941" s="67"/>
    </row>
    <row r="942" customFormat="false" ht="39.6" hidden="false" customHeight="false" outlineLevel="0" collapsed="false">
      <c r="A942" s="54" t="s">
        <v>2502</v>
      </c>
      <c r="B942" s="54" t="s">
        <v>126</v>
      </c>
      <c r="C942" s="54" t="s">
        <v>2503</v>
      </c>
      <c r="D942" s="57" t="n">
        <v>0.03</v>
      </c>
      <c r="E942" s="56" t="n">
        <v>60</v>
      </c>
      <c r="F942" s="57" t="n">
        <v>0</v>
      </c>
      <c r="G942" s="56" t="n">
        <v>60</v>
      </c>
      <c r="H942" s="56" t="n">
        <v>0</v>
      </c>
      <c r="I942" s="58" t="n">
        <v>44475</v>
      </c>
      <c r="J942" s="54" t="s">
        <v>128</v>
      </c>
      <c r="K942" s="60" t="s">
        <v>129</v>
      </c>
      <c r="L942" s="60"/>
      <c r="M942" s="61"/>
      <c r="N942" s="61"/>
      <c r="O942" s="54" t="s">
        <v>2504</v>
      </c>
      <c r="P942" s="54" t="s">
        <v>2505</v>
      </c>
      <c r="Q942" s="60" t="s">
        <v>132</v>
      </c>
      <c r="R942" s="63"/>
      <c r="S942" s="64" t="str">
        <f aca="false">IF(ISBLANK(A942),"",CONCATENATE($BC$5,"-",MID($BC$3,3,2),"-M_",A942))</f>
        <v>PTUR-21-M_52021000003655</v>
      </c>
      <c r="T942" s="65" t="e">
        <f aca="false">IF(ISBLANK(B942),"",VLOOKUP(B942,$BI$2:$BJ$5,2,FALSE()))</f>
        <v>#N/A</v>
      </c>
      <c r="U942" s="66" t="str">
        <f aca="false">IF(ISBLANK(Q942),"ES",Q942)</f>
        <v>ES</v>
      </c>
      <c r="V942" s="64" t="n">
        <f aca="false">IF(ISBLANK(K942),"2",VLOOKUP(K942,$BG$2:$BH$3,2,FALSE()))</f>
        <v>2</v>
      </c>
      <c r="W942" s="66" t="str">
        <f aca="false">IF(ISBLANK(R942),"Sin observaciones",R942)</f>
        <v>Sin observaciones</v>
      </c>
      <c r="X942" s="64" t="n">
        <f aca="false">IF(ISERROR(VLOOKUP(J942,$BG$2:$BH$3,2,FALSE())),"",VLOOKUP(J942,$BG$2:$BH$3,2,FALSE()))</f>
        <v>1</v>
      </c>
      <c r="Z942" s="67"/>
    </row>
    <row r="943" customFormat="false" ht="26.4" hidden="false" customHeight="false" outlineLevel="0" collapsed="false">
      <c r="A943" s="54" t="s">
        <v>2506</v>
      </c>
      <c r="B943" s="54" t="s">
        <v>126</v>
      </c>
      <c r="C943" s="54" t="s">
        <v>2507</v>
      </c>
      <c r="D943" s="57" t="n">
        <v>0.03</v>
      </c>
      <c r="E943" s="56" t="n">
        <v>220</v>
      </c>
      <c r="F943" s="57" t="n">
        <v>0</v>
      </c>
      <c r="G943" s="56" t="n">
        <v>220</v>
      </c>
      <c r="H943" s="56" t="n">
        <v>0</v>
      </c>
      <c r="I943" s="58" t="n">
        <v>44488</v>
      </c>
      <c r="J943" s="54" t="s">
        <v>128</v>
      </c>
      <c r="K943" s="60" t="s">
        <v>129</v>
      </c>
      <c r="L943" s="60"/>
      <c r="M943" s="61"/>
      <c r="N943" s="61"/>
      <c r="O943" s="54" t="s">
        <v>2508</v>
      </c>
      <c r="P943" s="54" t="s">
        <v>2509</v>
      </c>
      <c r="Q943" s="60" t="s">
        <v>132</v>
      </c>
      <c r="R943" s="63"/>
      <c r="S943" s="64" t="str">
        <f aca="false">IF(ISBLANK(A943),"",CONCATENATE($BC$5,"-",MID($BC$3,3,2),"-M_",A943))</f>
        <v>PTUR-21-M_52021000003885</v>
      </c>
      <c r="T943" s="65" t="e">
        <f aca="false">IF(ISBLANK(B943),"",VLOOKUP(B943,$BI$2:$BJ$5,2,FALSE()))</f>
        <v>#N/A</v>
      </c>
      <c r="U943" s="66" t="str">
        <f aca="false">IF(ISBLANK(Q943),"ES",Q943)</f>
        <v>ES</v>
      </c>
      <c r="V943" s="64" t="n">
        <f aca="false">IF(ISBLANK(K943),"2",VLOOKUP(K943,$BG$2:$BH$3,2,FALSE()))</f>
        <v>2</v>
      </c>
      <c r="W943" s="66" t="str">
        <f aca="false">IF(ISBLANK(R943),"Sin observaciones",R943)</f>
        <v>Sin observaciones</v>
      </c>
      <c r="X943" s="64" t="n">
        <f aca="false">IF(ISERROR(VLOOKUP(J943,$BG$2:$BH$3,2,FALSE())),"",VLOOKUP(J943,$BG$2:$BH$3,2,FALSE()))</f>
        <v>1</v>
      </c>
      <c r="Z943" s="67"/>
    </row>
    <row r="944" customFormat="false" ht="66" hidden="false" customHeight="false" outlineLevel="0" collapsed="false">
      <c r="A944" s="54" t="s">
        <v>2510</v>
      </c>
      <c r="B944" s="54" t="s">
        <v>126</v>
      </c>
      <c r="C944" s="54" t="s">
        <v>2511</v>
      </c>
      <c r="D944" s="57" t="n">
        <v>0.03</v>
      </c>
      <c r="E944" s="56" t="n">
        <v>1340.37</v>
      </c>
      <c r="F944" s="57" t="n">
        <v>87.69</v>
      </c>
      <c r="G944" s="56" t="n">
        <v>1340.37</v>
      </c>
      <c r="H944" s="56" t="n">
        <v>87.69</v>
      </c>
      <c r="I944" s="58" t="n">
        <v>44475</v>
      </c>
      <c r="J944" s="54" t="s">
        <v>128</v>
      </c>
      <c r="K944" s="60" t="s">
        <v>129</v>
      </c>
      <c r="L944" s="60"/>
      <c r="M944" s="61"/>
      <c r="N944" s="61"/>
      <c r="O944" s="54" t="s">
        <v>2512</v>
      </c>
      <c r="P944" s="54" t="s">
        <v>2513</v>
      </c>
      <c r="Q944" s="60" t="s">
        <v>132</v>
      </c>
      <c r="R944" s="63"/>
      <c r="S944" s="64" t="str">
        <f aca="false">IF(ISBLANK(A944),"",CONCATENATE($BC$5,"-",MID($BC$3,3,2),"-M_",A944))</f>
        <v>PTUR-21-M_52021000003660</v>
      </c>
      <c r="T944" s="65" t="e">
        <f aca="false">IF(ISBLANK(B944),"",VLOOKUP(B944,$BI$2:$BJ$5,2,FALSE()))</f>
        <v>#N/A</v>
      </c>
      <c r="U944" s="66" t="str">
        <f aca="false">IF(ISBLANK(Q944),"ES",Q944)</f>
        <v>ES</v>
      </c>
      <c r="V944" s="64" t="n">
        <f aca="false">IF(ISBLANK(K944),"2",VLOOKUP(K944,$BG$2:$BH$3,2,FALSE()))</f>
        <v>2</v>
      </c>
      <c r="W944" s="66" t="str">
        <f aca="false">IF(ISBLANK(R944),"Sin observaciones",R944)</f>
        <v>Sin observaciones</v>
      </c>
      <c r="X944" s="64" t="n">
        <f aca="false">IF(ISERROR(VLOOKUP(J944,$BG$2:$BH$3,2,FALSE())),"",VLOOKUP(J944,$BG$2:$BH$3,2,FALSE()))</f>
        <v>1</v>
      </c>
      <c r="Z944" s="67"/>
    </row>
    <row r="945" customFormat="false" ht="66" hidden="false" customHeight="false" outlineLevel="0" collapsed="false">
      <c r="A945" s="54" t="s">
        <v>2514</v>
      </c>
      <c r="B945" s="54" t="s">
        <v>126</v>
      </c>
      <c r="C945" s="54" t="s">
        <v>2515</v>
      </c>
      <c r="D945" s="57" t="n">
        <v>0.18</v>
      </c>
      <c r="E945" s="56" t="n">
        <v>2354</v>
      </c>
      <c r="F945" s="57" t="n">
        <v>154</v>
      </c>
      <c r="G945" s="56" t="n">
        <v>2354</v>
      </c>
      <c r="H945" s="56" t="n">
        <v>154</v>
      </c>
      <c r="I945" s="58" t="n">
        <v>44475</v>
      </c>
      <c r="J945" s="54" t="s">
        <v>128</v>
      </c>
      <c r="K945" s="60" t="s">
        <v>129</v>
      </c>
      <c r="L945" s="60"/>
      <c r="M945" s="61"/>
      <c r="N945" s="61"/>
      <c r="O945" s="54" t="s">
        <v>2516</v>
      </c>
      <c r="P945" s="54" t="s">
        <v>2517</v>
      </c>
      <c r="Q945" s="60" t="s">
        <v>132</v>
      </c>
      <c r="R945" s="63"/>
      <c r="S945" s="64" t="str">
        <f aca="false">IF(ISBLANK(A945),"",CONCATENATE($BC$5,"-",MID($BC$3,3,2),"-M_",A945))</f>
        <v>PTUR-21-M_52021000003688</v>
      </c>
      <c r="T945" s="65" t="e">
        <f aca="false">IF(ISBLANK(B945),"",VLOOKUP(B945,$BI$2:$BJ$5,2,FALSE()))</f>
        <v>#N/A</v>
      </c>
      <c r="U945" s="66" t="str">
        <f aca="false">IF(ISBLANK(Q945),"ES",Q945)</f>
        <v>ES</v>
      </c>
      <c r="V945" s="64" t="n">
        <f aca="false">IF(ISBLANK(K945),"2",VLOOKUP(K945,$BG$2:$BH$3,2,FALSE()))</f>
        <v>2</v>
      </c>
      <c r="W945" s="66" t="str">
        <f aca="false">IF(ISBLANK(R945),"Sin observaciones",R945)</f>
        <v>Sin observaciones</v>
      </c>
      <c r="X945" s="64" t="n">
        <f aca="false">IF(ISERROR(VLOOKUP(J945,$BG$2:$BH$3,2,FALSE())),"",VLOOKUP(J945,$BG$2:$BH$3,2,FALSE()))</f>
        <v>1</v>
      </c>
      <c r="Z945" s="67"/>
    </row>
    <row r="946" customFormat="false" ht="79.2" hidden="false" customHeight="false" outlineLevel="0" collapsed="false">
      <c r="A946" s="54" t="s">
        <v>2518</v>
      </c>
      <c r="B946" s="54" t="s">
        <v>126</v>
      </c>
      <c r="C946" s="54" t="s">
        <v>2519</v>
      </c>
      <c r="D946" s="57" t="n">
        <v>0.12</v>
      </c>
      <c r="E946" s="56" t="n">
        <v>600</v>
      </c>
      <c r="F946" s="57" t="n">
        <v>0</v>
      </c>
      <c r="G946" s="56" t="n">
        <v>600</v>
      </c>
      <c r="H946" s="56" t="n">
        <v>0</v>
      </c>
      <c r="I946" s="58" t="n">
        <v>44494</v>
      </c>
      <c r="J946" s="54" t="s">
        <v>128</v>
      </c>
      <c r="K946" s="60" t="s">
        <v>129</v>
      </c>
      <c r="L946" s="60"/>
      <c r="M946" s="61"/>
      <c r="N946" s="61"/>
      <c r="O946" s="54" t="s">
        <v>929</v>
      </c>
      <c r="P946" s="54" t="s">
        <v>930</v>
      </c>
      <c r="Q946" s="60" t="s">
        <v>132</v>
      </c>
      <c r="R946" s="63"/>
      <c r="S946" s="64" t="str">
        <f aca="false">IF(ISBLANK(A946),"",CONCATENATE($BC$5,"-",MID($BC$3,3,2),"-M_",A946))</f>
        <v>PTUR-21-M_52021000004067</v>
      </c>
      <c r="T946" s="65" t="e">
        <f aca="false">IF(ISBLANK(B946),"",VLOOKUP(B946,$BI$2:$BJ$5,2,FALSE()))</f>
        <v>#N/A</v>
      </c>
      <c r="U946" s="66" t="str">
        <f aca="false">IF(ISBLANK(Q946),"ES",Q946)</f>
        <v>ES</v>
      </c>
      <c r="V946" s="64" t="n">
        <f aca="false">IF(ISBLANK(K946),"2",VLOOKUP(K946,$BG$2:$BH$3,2,FALSE()))</f>
        <v>2</v>
      </c>
      <c r="W946" s="66" t="str">
        <f aca="false">IF(ISBLANK(R946),"Sin observaciones",R946)</f>
        <v>Sin observaciones</v>
      </c>
      <c r="X946" s="64" t="n">
        <f aca="false">IF(ISERROR(VLOOKUP(J946,$BG$2:$BH$3,2,FALSE())),"",VLOOKUP(J946,$BG$2:$BH$3,2,FALSE()))</f>
        <v>1</v>
      </c>
      <c r="Z946" s="67"/>
    </row>
    <row r="947" customFormat="false" ht="158.4" hidden="false" customHeight="false" outlineLevel="0" collapsed="false">
      <c r="A947" s="54" t="s">
        <v>2520</v>
      </c>
      <c r="B947" s="54" t="s">
        <v>126</v>
      </c>
      <c r="C947" s="54" t="s">
        <v>2521</v>
      </c>
      <c r="D947" s="57" t="n">
        <v>1</v>
      </c>
      <c r="E947" s="56" t="n">
        <v>1852.94</v>
      </c>
      <c r="F947" s="57" t="n">
        <v>0</v>
      </c>
      <c r="G947" s="56" t="n">
        <v>1852.94</v>
      </c>
      <c r="H947" s="56" t="n">
        <v>0</v>
      </c>
      <c r="I947" s="58" t="n">
        <v>44475</v>
      </c>
      <c r="J947" s="54" t="s">
        <v>128</v>
      </c>
      <c r="K947" s="60" t="s">
        <v>129</v>
      </c>
      <c r="L947" s="60"/>
      <c r="M947" s="61"/>
      <c r="N947" s="61"/>
      <c r="O947" s="54" t="s">
        <v>238</v>
      </c>
      <c r="P947" s="54" t="s">
        <v>239</v>
      </c>
      <c r="Q947" s="60" t="s">
        <v>132</v>
      </c>
      <c r="R947" s="63"/>
      <c r="S947" s="64" t="str">
        <f aca="false">IF(ISBLANK(A947),"",CONCATENATE($BC$5,"-",MID($BC$3,3,2),"-M_",A947))</f>
        <v>PTUR-21-M_52021000003662</v>
      </c>
      <c r="T947" s="65" t="e">
        <f aca="false">IF(ISBLANK(B947),"",VLOOKUP(B947,$BI$2:$BJ$5,2,FALSE()))</f>
        <v>#N/A</v>
      </c>
      <c r="U947" s="66" t="str">
        <f aca="false">IF(ISBLANK(Q947),"ES",Q947)</f>
        <v>ES</v>
      </c>
      <c r="V947" s="64" t="n">
        <f aca="false">IF(ISBLANK(K947),"2",VLOOKUP(K947,$BG$2:$BH$3,2,FALSE()))</f>
        <v>2</v>
      </c>
      <c r="W947" s="66" t="str">
        <f aca="false">IF(ISBLANK(R947),"Sin observaciones",R947)</f>
        <v>Sin observaciones</v>
      </c>
      <c r="X947" s="64" t="n">
        <f aca="false">IF(ISERROR(VLOOKUP(J947,$BG$2:$BH$3,2,FALSE())),"",VLOOKUP(J947,$BG$2:$BH$3,2,FALSE()))</f>
        <v>1</v>
      </c>
      <c r="Z947" s="67"/>
    </row>
    <row r="948" customFormat="false" ht="52.8" hidden="false" customHeight="false" outlineLevel="0" collapsed="false">
      <c r="A948" s="54" t="s">
        <v>2522</v>
      </c>
      <c r="B948" s="54" t="s">
        <v>126</v>
      </c>
      <c r="C948" s="54" t="s">
        <v>2523</v>
      </c>
      <c r="D948" s="57" t="n">
        <v>1</v>
      </c>
      <c r="E948" s="56" t="n">
        <v>279.27</v>
      </c>
      <c r="F948" s="57" t="n">
        <v>18.27</v>
      </c>
      <c r="G948" s="56" t="n">
        <v>279.27</v>
      </c>
      <c r="H948" s="56" t="n">
        <v>18.27</v>
      </c>
      <c r="I948" s="58" t="n">
        <v>44494</v>
      </c>
      <c r="J948" s="54" t="s">
        <v>128</v>
      </c>
      <c r="K948" s="60" t="s">
        <v>129</v>
      </c>
      <c r="L948" s="60"/>
      <c r="M948" s="61"/>
      <c r="N948" s="61"/>
      <c r="O948" s="54" t="s">
        <v>242</v>
      </c>
      <c r="P948" s="54" t="s">
        <v>243</v>
      </c>
      <c r="Q948" s="60" t="s">
        <v>132</v>
      </c>
      <c r="R948" s="63"/>
      <c r="S948" s="64" t="str">
        <f aca="false">IF(ISBLANK(A948),"",CONCATENATE($BC$5,"-",MID($BC$3,3,2),"-M_",A948))</f>
        <v>PTUR-21-M_52021000004066</v>
      </c>
      <c r="T948" s="65" t="e">
        <f aca="false">IF(ISBLANK(B948),"",VLOOKUP(B948,$BI$2:$BJ$5,2,FALSE()))</f>
        <v>#N/A</v>
      </c>
      <c r="U948" s="66" t="str">
        <f aca="false">IF(ISBLANK(Q948),"ES",Q948)</f>
        <v>ES</v>
      </c>
      <c r="V948" s="64" t="n">
        <f aca="false">IF(ISBLANK(K948),"2",VLOOKUP(K948,$BG$2:$BH$3,2,FALSE()))</f>
        <v>2</v>
      </c>
      <c r="W948" s="66" t="str">
        <f aca="false">IF(ISBLANK(R948),"Sin observaciones",R948)</f>
        <v>Sin observaciones</v>
      </c>
      <c r="X948" s="64" t="n">
        <f aca="false">IF(ISERROR(VLOOKUP(J948,$BG$2:$BH$3,2,FALSE())),"",VLOOKUP(J948,$BG$2:$BH$3,2,FALSE()))</f>
        <v>1</v>
      </c>
      <c r="Z948" s="67"/>
    </row>
    <row r="949" customFormat="false" ht="39.6" hidden="false" customHeight="false" outlineLevel="0" collapsed="false">
      <c r="A949" s="54" t="s">
        <v>2524</v>
      </c>
      <c r="B949" s="54" t="s">
        <v>126</v>
      </c>
      <c r="C949" s="54" t="s">
        <v>2525</v>
      </c>
      <c r="D949" s="57" t="n">
        <v>12</v>
      </c>
      <c r="E949" s="56" t="n">
        <v>6955</v>
      </c>
      <c r="F949" s="57" t="n">
        <v>455</v>
      </c>
      <c r="G949" s="56" t="n">
        <v>6955</v>
      </c>
      <c r="H949" s="56" t="n">
        <v>455</v>
      </c>
      <c r="I949" s="58" t="n">
        <v>44498</v>
      </c>
      <c r="J949" s="54" t="s">
        <v>128</v>
      </c>
      <c r="K949" s="60" t="s">
        <v>129</v>
      </c>
      <c r="L949" s="60"/>
      <c r="M949" s="61"/>
      <c r="N949" s="61"/>
      <c r="O949" s="54" t="s">
        <v>246</v>
      </c>
      <c r="P949" s="54" t="s">
        <v>247</v>
      </c>
      <c r="Q949" s="60" t="s">
        <v>132</v>
      </c>
      <c r="R949" s="63"/>
      <c r="S949" s="64" t="str">
        <f aca="false">IF(ISBLANK(A949),"",CONCATENATE($BC$5,"-",MID($BC$3,3,2),"-M_",A949))</f>
        <v>PTUR-21-M_52021000004252</v>
      </c>
      <c r="T949" s="65" t="e">
        <f aca="false">IF(ISBLANK(B949),"",VLOOKUP(B949,$BI$2:$BJ$5,2,FALSE()))</f>
        <v>#N/A</v>
      </c>
      <c r="U949" s="66" t="str">
        <f aca="false">IF(ISBLANK(Q949),"ES",Q949)</f>
        <v>ES</v>
      </c>
      <c r="V949" s="64" t="n">
        <f aca="false">IF(ISBLANK(K949),"2",VLOOKUP(K949,$BG$2:$BH$3,2,FALSE()))</f>
        <v>2</v>
      </c>
      <c r="W949" s="66" t="str">
        <f aca="false">IF(ISBLANK(R949),"Sin observaciones",R949)</f>
        <v>Sin observaciones</v>
      </c>
      <c r="X949" s="64" t="n">
        <f aca="false">IF(ISERROR(VLOOKUP(J949,$BG$2:$BH$3,2,FALSE())),"",VLOOKUP(J949,$BG$2:$BH$3,2,FALSE()))</f>
        <v>1</v>
      </c>
      <c r="Z949" s="67"/>
    </row>
    <row r="950" customFormat="false" ht="26.4" hidden="false" customHeight="false" outlineLevel="0" collapsed="false">
      <c r="A950" s="54" t="s">
        <v>2526</v>
      </c>
      <c r="B950" s="54" t="s">
        <v>126</v>
      </c>
      <c r="C950" s="54" t="s">
        <v>2527</v>
      </c>
      <c r="D950" s="57" t="n">
        <v>0.03</v>
      </c>
      <c r="E950" s="56" t="n">
        <v>153</v>
      </c>
      <c r="F950" s="57" t="n">
        <v>0</v>
      </c>
      <c r="G950" s="56" t="n">
        <v>153</v>
      </c>
      <c r="H950" s="56" t="n">
        <v>0</v>
      </c>
      <c r="I950" s="58" t="n">
        <v>44498</v>
      </c>
      <c r="J950" s="54" t="s">
        <v>128</v>
      </c>
      <c r="K950" s="60" t="s">
        <v>129</v>
      </c>
      <c r="L950" s="60"/>
      <c r="M950" s="61"/>
      <c r="N950" s="61"/>
      <c r="O950" s="54" t="s">
        <v>957</v>
      </c>
      <c r="P950" s="54" t="s">
        <v>958</v>
      </c>
      <c r="Q950" s="60" t="s">
        <v>132</v>
      </c>
      <c r="R950" s="63"/>
      <c r="S950" s="64" t="str">
        <f aca="false">IF(ISBLANK(A950),"",CONCATENATE($BC$5,"-",MID($BC$3,3,2),"-M_",A950))</f>
        <v>PTUR-21-M_52021000004276</v>
      </c>
      <c r="T950" s="65" t="e">
        <f aca="false">IF(ISBLANK(B950),"",VLOOKUP(B950,$BI$2:$BJ$5,2,FALSE()))</f>
        <v>#N/A</v>
      </c>
      <c r="U950" s="66" t="str">
        <f aca="false">IF(ISBLANK(Q950),"ES",Q950)</f>
        <v>ES</v>
      </c>
      <c r="V950" s="64" t="n">
        <f aca="false">IF(ISBLANK(K950),"2",VLOOKUP(K950,$BG$2:$BH$3,2,FALSE()))</f>
        <v>2</v>
      </c>
      <c r="W950" s="66" t="str">
        <f aca="false">IF(ISBLANK(R950),"Sin observaciones",R950)</f>
        <v>Sin observaciones</v>
      </c>
      <c r="X950" s="64" t="n">
        <f aca="false">IF(ISERROR(VLOOKUP(J950,$BG$2:$BH$3,2,FALSE())),"",VLOOKUP(J950,$BG$2:$BH$3,2,FALSE()))</f>
        <v>1</v>
      </c>
      <c r="Z950" s="67"/>
    </row>
    <row r="951" customFormat="false" ht="26.4" hidden="false" customHeight="false" outlineLevel="0" collapsed="false">
      <c r="A951" s="54" t="s">
        <v>2528</v>
      </c>
      <c r="B951" s="54" t="s">
        <v>126</v>
      </c>
      <c r="C951" s="54" t="s">
        <v>2529</v>
      </c>
      <c r="D951" s="57" t="n">
        <v>0.03</v>
      </c>
      <c r="E951" s="56" t="n">
        <v>420</v>
      </c>
      <c r="F951" s="57" t="n">
        <v>0</v>
      </c>
      <c r="G951" s="56" t="n">
        <v>420</v>
      </c>
      <c r="H951" s="56" t="n">
        <v>0</v>
      </c>
      <c r="I951" s="58" t="n">
        <v>44488</v>
      </c>
      <c r="J951" s="54" t="s">
        <v>128</v>
      </c>
      <c r="K951" s="60" t="s">
        <v>129</v>
      </c>
      <c r="L951" s="60"/>
      <c r="M951" s="61"/>
      <c r="N951" s="61"/>
      <c r="O951" s="54" t="s">
        <v>2530</v>
      </c>
      <c r="P951" s="54" t="s">
        <v>2531</v>
      </c>
      <c r="Q951" s="60" t="s">
        <v>132</v>
      </c>
      <c r="R951" s="63"/>
      <c r="S951" s="64" t="str">
        <f aca="false">IF(ISBLANK(A951),"",CONCATENATE($BC$5,"-",MID($BC$3,3,2),"-M_",A951))</f>
        <v>PTUR-21-M_52021000003990</v>
      </c>
      <c r="T951" s="65" t="e">
        <f aca="false">IF(ISBLANK(B951),"",VLOOKUP(B951,$BI$2:$BJ$5,2,FALSE()))</f>
        <v>#N/A</v>
      </c>
      <c r="U951" s="66" t="str">
        <f aca="false">IF(ISBLANK(Q951),"ES",Q951)</f>
        <v>ES</v>
      </c>
      <c r="V951" s="64" t="n">
        <f aca="false">IF(ISBLANK(K951),"2",VLOOKUP(K951,$BG$2:$BH$3,2,FALSE()))</f>
        <v>2</v>
      </c>
      <c r="W951" s="66" t="str">
        <f aca="false">IF(ISBLANK(R951),"Sin observaciones",R951)</f>
        <v>Sin observaciones</v>
      </c>
      <c r="X951" s="64" t="n">
        <f aca="false">IF(ISERROR(VLOOKUP(J951,$BG$2:$BH$3,2,FALSE())),"",VLOOKUP(J951,$BG$2:$BH$3,2,FALSE()))</f>
        <v>1</v>
      </c>
      <c r="Z951" s="67"/>
    </row>
    <row r="952" customFormat="false" ht="39.6" hidden="false" customHeight="false" outlineLevel="0" collapsed="false">
      <c r="A952" s="54" t="s">
        <v>2532</v>
      </c>
      <c r="B952" s="54" t="s">
        <v>126</v>
      </c>
      <c r="C952" s="54" t="s">
        <v>2533</v>
      </c>
      <c r="D952" s="57" t="n">
        <v>0.03</v>
      </c>
      <c r="E952" s="56" t="n">
        <v>650</v>
      </c>
      <c r="F952" s="57" t="n">
        <v>0</v>
      </c>
      <c r="G952" s="56" t="n">
        <v>650</v>
      </c>
      <c r="H952" s="56" t="n">
        <v>0</v>
      </c>
      <c r="I952" s="58" t="n">
        <v>44494</v>
      </c>
      <c r="J952" s="54" t="s">
        <v>128</v>
      </c>
      <c r="K952" s="60" t="s">
        <v>129</v>
      </c>
      <c r="L952" s="60"/>
      <c r="M952" s="61"/>
      <c r="N952" s="61"/>
      <c r="O952" s="54" t="s">
        <v>2530</v>
      </c>
      <c r="P952" s="54" t="s">
        <v>2531</v>
      </c>
      <c r="Q952" s="60" t="s">
        <v>132</v>
      </c>
      <c r="R952" s="63"/>
      <c r="S952" s="64" t="str">
        <f aca="false">IF(ISBLANK(A952),"",CONCATENATE($BC$5,"-",MID($BC$3,3,2),"-M_",A952))</f>
        <v>PTUR-21-M_52021000004069</v>
      </c>
      <c r="T952" s="65" t="e">
        <f aca="false">IF(ISBLANK(B952),"",VLOOKUP(B952,$BI$2:$BJ$5,2,FALSE()))</f>
        <v>#N/A</v>
      </c>
      <c r="U952" s="66" t="str">
        <f aca="false">IF(ISBLANK(Q952),"ES",Q952)</f>
        <v>ES</v>
      </c>
      <c r="V952" s="64" t="n">
        <f aca="false">IF(ISBLANK(K952),"2",VLOOKUP(K952,$BG$2:$BH$3,2,FALSE()))</f>
        <v>2</v>
      </c>
      <c r="W952" s="66" t="str">
        <f aca="false">IF(ISBLANK(R952),"Sin observaciones",R952)</f>
        <v>Sin observaciones</v>
      </c>
      <c r="X952" s="64" t="n">
        <f aca="false">IF(ISERROR(VLOOKUP(J952,$BG$2:$BH$3,2,FALSE())),"",VLOOKUP(J952,$BG$2:$BH$3,2,FALSE()))</f>
        <v>1</v>
      </c>
      <c r="Z952" s="67"/>
    </row>
    <row r="953" customFormat="false" ht="39.6" hidden="false" customHeight="false" outlineLevel="0" collapsed="false">
      <c r="A953" s="54" t="s">
        <v>2534</v>
      </c>
      <c r="B953" s="54" t="s">
        <v>126</v>
      </c>
      <c r="C953" s="54" t="s">
        <v>2535</v>
      </c>
      <c r="D953" s="57" t="n">
        <v>0.03</v>
      </c>
      <c r="E953" s="56" t="n">
        <v>615.25</v>
      </c>
      <c r="F953" s="57" t="n">
        <v>40.25</v>
      </c>
      <c r="G953" s="56" t="n">
        <v>615.25</v>
      </c>
      <c r="H953" s="56" t="n">
        <v>40.25</v>
      </c>
      <c r="I953" s="58" t="n">
        <v>44497</v>
      </c>
      <c r="J953" s="54" t="s">
        <v>128</v>
      </c>
      <c r="K953" s="60" t="s">
        <v>129</v>
      </c>
      <c r="L953" s="60"/>
      <c r="M953" s="61"/>
      <c r="N953" s="61"/>
      <c r="O953" s="54" t="s">
        <v>250</v>
      </c>
      <c r="P953" s="54" t="s">
        <v>251</v>
      </c>
      <c r="Q953" s="60" t="s">
        <v>132</v>
      </c>
      <c r="R953" s="63"/>
      <c r="S953" s="64" t="str">
        <f aca="false">IF(ISBLANK(A953),"",CONCATENATE($BC$5,"-",MID($BC$3,3,2),"-M_",A953))</f>
        <v>PTUR-21-M_52021000004222</v>
      </c>
      <c r="T953" s="65" t="e">
        <f aca="false">IF(ISBLANK(B953),"",VLOOKUP(B953,$BI$2:$BJ$5,2,FALSE()))</f>
        <v>#N/A</v>
      </c>
      <c r="U953" s="66" t="str">
        <f aca="false">IF(ISBLANK(Q953),"ES",Q953)</f>
        <v>ES</v>
      </c>
      <c r="V953" s="64" t="n">
        <f aca="false">IF(ISBLANK(K953),"2",VLOOKUP(K953,$BG$2:$BH$3,2,FALSE()))</f>
        <v>2</v>
      </c>
      <c r="W953" s="66" t="str">
        <f aca="false">IF(ISBLANK(R953),"Sin observaciones",R953)</f>
        <v>Sin observaciones</v>
      </c>
      <c r="X953" s="64" t="n">
        <f aca="false">IF(ISERROR(VLOOKUP(J953,$BG$2:$BH$3,2,FALSE())),"",VLOOKUP(J953,$BG$2:$BH$3,2,FALSE()))</f>
        <v>1</v>
      </c>
      <c r="Z953" s="67"/>
    </row>
    <row r="954" customFormat="false" ht="17.4" hidden="false" customHeight="false" outlineLevel="0" collapsed="false">
      <c r="A954" s="54" t="s">
        <v>2536</v>
      </c>
      <c r="B954" s="54" t="s">
        <v>126</v>
      </c>
      <c r="C954" s="54" t="s">
        <v>2537</v>
      </c>
      <c r="D954" s="57" t="n">
        <v>0.5</v>
      </c>
      <c r="E954" s="56" t="n">
        <v>14900</v>
      </c>
      <c r="F954" s="57" t="n">
        <v>0</v>
      </c>
      <c r="G954" s="56" t="n">
        <v>14900</v>
      </c>
      <c r="H954" s="56" t="n">
        <v>0</v>
      </c>
      <c r="I954" s="58" t="n">
        <v>44498</v>
      </c>
      <c r="J954" s="54" t="s">
        <v>128</v>
      </c>
      <c r="K954" s="60" t="s">
        <v>129</v>
      </c>
      <c r="L954" s="60"/>
      <c r="M954" s="61"/>
      <c r="N954" s="61"/>
      <c r="O954" s="54" t="s">
        <v>2538</v>
      </c>
      <c r="P954" s="54" t="s">
        <v>2539</v>
      </c>
      <c r="Q954" s="60" t="s">
        <v>1697</v>
      </c>
      <c r="R954" s="63"/>
      <c r="S954" s="64" t="str">
        <f aca="false">IF(ISBLANK(A954),"",CONCATENATE($BC$5,"-",MID($BC$3,3,2),"-M_",A954))</f>
        <v>PTUR-21-M_52021000004369</v>
      </c>
      <c r="T954" s="65" t="e">
        <f aca="false">IF(ISBLANK(B954),"",VLOOKUP(B954,$BI$2:$BJ$5,2,FALSE()))</f>
        <v>#N/A</v>
      </c>
      <c r="U954" s="66" t="str">
        <f aca="false">IF(ISBLANK(Q954),"ES",Q954)</f>
        <v>BE</v>
      </c>
      <c r="V954" s="64" t="n">
        <f aca="false">IF(ISBLANK(K954),"2",VLOOKUP(K954,$BG$2:$BH$3,2,FALSE()))</f>
        <v>2</v>
      </c>
      <c r="W954" s="66" t="str">
        <f aca="false">IF(ISBLANK(R954),"Sin observaciones",R954)</f>
        <v>Sin observaciones</v>
      </c>
      <c r="X954" s="64" t="n">
        <f aca="false">IF(ISERROR(VLOOKUP(J954,$BG$2:$BH$3,2,FALSE())),"",VLOOKUP(J954,$BG$2:$BH$3,2,FALSE()))</f>
        <v>1</v>
      </c>
      <c r="Z954" s="67"/>
    </row>
    <row r="955" customFormat="false" ht="17.4" hidden="false" customHeight="false" outlineLevel="0" collapsed="false">
      <c r="A955" s="54" t="s">
        <v>2540</v>
      </c>
      <c r="B955" s="54" t="s">
        <v>126</v>
      </c>
      <c r="C955" s="54" t="s">
        <v>2541</v>
      </c>
      <c r="D955" s="57" t="n">
        <v>0.03</v>
      </c>
      <c r="E955" s="56" t="n">
        <v>3059.36</v>
      </c>
      <c r="F955" s="57" t="n">
        <v>0</v>
      </c>
      <c r="G955" s="56" t="n">
        <v>3059.36</v>
      </c>
      <c r="H955" s="56" t="n">
        <v>0</v>
      </c>
      <c r="I955" s="58" t="n">
        <v>44488</v>
      </c>
      <c r="J955" s="54" t="s">
        <v>128</v>
      </c>
      <c r="K955" s="60" t="s">
        <v>129</v>
      </c>
      <c r="L955" s="60"/>
      <c r="M955" s="61"/>
      <c r="N955" s="61"/>
      <c r="O955" s="54" t="s">
        <v>2542</v>
      </c>
      <c r="P955" s="54" t="s">
        <v>2543</v>
      </c>
      <c r="Q955" s="60" t="s">
        <v>2544</v>
      </c>
      <c r="R955" s="63"/>
      <c r="S955" s="64" t="str">
        <f aca="false">IF(ISBLANK(A955),"",CONCATENATE($BC$5,"-",MID($BC$3,3,2),"-M_",A955))</f>
        <v>PTUR-21-M_52021000003864</v>
      </c>
      <c r="T955" s="65" t="e">
        <f aca="false">IF(ISBLANK(B955),"",VLOOKUP(B955,$BI$2:$BJ$5,2,FALSE()))</f>
        <v>#N/A</v>
      </c>
      <c r="U955" s="66" t="str">
        <f aca="false">IF(ISBLANK(Q955),"ES",Q955)</f>
        <v>DK</v>
      </c>
      <c r="V955" s="64" t="n">
        <f aca="false">IF(ISBLANK(K955),"2",VLOOKUP(K955,$BG$2:$BH$3,2,FALSE()))</f>
        <v>2</v>
      </c>
      <c r="W955" s="66" t="str">
        <f aca="false">IF(ISBLANK(R955),"Sin observaciones",R955)</f>
        <v>Sin observaciones</v>
      </c>
      <c r="X955" s="64" t="n">
        <f aca="false">IF(ISERROR(VLOOKUP(J955,$BG$2:$BH$3,2,FALSE())),"",VLOOKUP(J955,$BG$2:$BH$3,2,FALSE()))</f>
        <v>1</v>
      </c>
      <c r="Z955" s="67"/>
    </row>
    <row r="956" customFormat="false" ht="198" hidden="false" customHeight="false" outlineLevel="0" collapsed="false">
      <c r="A956" s="54" t="s">
        <v>2545</v>
      </c>
      <c r="B956" s="54" t="s">
        <v>126</v>
      </c>
      <c r="C956" s="54" t="s">
        <v>2546</v>
      </c>
      <c r="D956" s="57" t="n">
        <v>0.09</v>
      </c>
      <c r="E956" s="56" t="n">
        <v>2500</v>
      </c>
      <c r="F956" s="57" t="n">
        <v>0</v>
      </c>
      <c r="G956" s="56" t="n">
        <v>2500</v>
      </c>
      <c r="H956" s="56" t="n">
        <v>0</v>
      </c>
      <c r="I956" s="58" t="n">
        <v>44488</v>
      </c>
      <c r="J956" s="54" t="s">
        <v>128</v>
      </c>
      <c r="K956" s="60" t="s">
        <v>129</v>
      </c>
      <c r="L956" s="60"/>
      <c r="M956" s="61"/>
      <c r="N956" s="61"/>
      <c r="O956" s="54" t="s">
        <v>2547</v>
      </c>
      <c r="P956" s="54" t="s">
        <v>2548</v>
      </c>
      <c r="Q956" s="60" t="s">
        <v>267</v>
      </c>
      <c r="R956" s="63"/>
      <c r="S956" s="64" t="str">
        <f aca="false">IF(ISBLANK(A956),"",CONCATENATE($BC$5,"-",MID($BC$3,3,2),"-M_",A956))</f>
        <v>PTUR-21-M_52021000003989</v>
      </c>
      <c r="T956" s="65" t="e">
        <f aca="false">IF(ISBLANK(B956),"",VLOOKUP(B956,$BI$2:$BJ$5,2,FALSE()))</f>
        <v>#N/A</v>
      </c>
      <c r="U956" s="66" t="str">
        <f aca="false">IF(ISBLANK(Q956),"ES",Q956)</f>
        <v>IT</v>
      </c>
      <c r="V956" s="64" t="n">
        <f aca="false">IF(ISBLANK(K956),"2",VLOOKUP(K956,$BG$2:$BH$3,2,FALSE()))</f>
        <v>2</v>
      </c>
      <c r="W956" s="66" t="str">
        <f aca="false">IF(ISBLANK(R956),"Sin observaciones",R956)</f>
        <v>Sin observaciones</v>
      </c>
      <c r="X956" s="64" t="n">
        <f aca="false">IF(ISERROR(VLOOKUP(J956,$BG$2:$BH$3,2,FALSE())),"",VLOOKUP(J956,$BG$2:$BH$3,2,FALSE()))</f>
        <v>1</v>
      </c>
      <c r="Z956" s="67"/>
    </row>
    <row r="957" customFormat="false" ht="66" hidden="false" customHeight="false" outlineLevel="0" collapsed="false">
      <c r="A957" s="54" t="s">
        <v>2549</v>
      </c>
      <c r="B957" s="54" t="s">
        <v>126</v>
      </c>
      <c r="C957" s="54" t="s">
        <v>2550</v>
      </c>
      <c r="D957" s="57" t="n">
        <v>0.3</v>
      </c>
      <c r="E957" s="56" t="n">
        <v>10020</v>
      </c>
      <c r="F957" s="57" t="n">
        <v>0</v>
      </c>
      <c r="G957" s="56" t="n">
        <v>10020</v>
      </c>
      <c r="H957" s="56" t="n">
        <v>0</v>
      </c>
      <c r="I957" s="58" t="n">
        <v>44490</v>
      </c>
      <c r="J957" s="54" t="s">
        <v>128</v>
      </c>
      <c r="K957" s="60" t="s">
        <v>129</v>
      </c>
      <c r="L957" s="60"/>
      <c r="M957" s="61"/>
      <c r="N957" s="61"/>
      <c r="O957" s="54" t="s">
        <v>1723</v>
      </c>
      <c r="P957" s="54" t="s">
        <v>1724</v>
      </c>
      <c r="Q957" s="60" t="s">
        <v>1725</v>
      </c>
      <c r="R957" s="63"/>
      <c r="S957" s="64" t="str">
        <f aca="false">IF(ISBLANK(A957),"",CONCATENATE($BC$5,"-",MID($BC$3,3,2),"-M_",A957))</f>
        <v>PTUR-21-M_52021000003982</v>
      </c>
      <c r="T957" s="65" t="e">
        <f aca="false">IF(ISBLANK(B957),"",VLOOKUP(B957,$BI$2:$BJ$5,2,FALSE()))</f>
        <v>#N/A</v>
      </c>
      <c r="U957" s="66" t="str">
        <f aca="false">IF(ISBLANK(Q957),"ES",Q957)</f>
        <v>BY</v>
      </c>
      <c r="V957" s="64" t="n">
        <f aca="false">IF(ISBLANK(K957),"2",VLOOKUP(K957,$BG$2:$BH$3,2,FALSE()))</f>
        <v>2</v>
      </c>
      <c r="W957" s="66" t="str">
        <f aca="false">IF(ISBLANK(R957),"Sin observaciones",R957)</f>
        <v>Sin observaciones</v>
      </c>
      <c r="X957" s="64" t="n">
        <f aca="false">IF(ISERROR(VLOOKUP(J957,$BG$2:$BH$3,2,FALSE())),"",VLOOKUP(J957,$BG$2:$BH$3,2,FALSE()))</f>
        <v>1</v>
      </c>
      <c r="Z957" s="67"/>
    </row>
    <row r="958" customFormat="false" ht="26.4" hidden="false" customHeight="false" outlineLevel="0" collapsed="false">
      <c r="A958" s="54" t="s">
        <v>2551</v>
      </c>
      <c r="B958" s="54" t="s">
        <v>126</v>
      </c>
      <c r="C958" s="54" t="s">
        <v>2552</v>
      </c>
      <c r="D958" s="57" t="n">
        <v>0.03</v>
      </c>
      <c r="E958" s="56" t="n">
        <v>50.05</v>
      </c>
      <c r="F958" s="57" t="n">
        <v>0</v>
      </c>
      <c r="G958" s="56" t="n">
        <v>50.05</v>
      </c>
      <c r="H958" s="56" t="n">
        <v>0</v>
      </c>
      <c r="I958" s="58" t="n">
        <v>44477</v>
      </c>
      <c r="J958" s="54" t="s">
        <v>128</v>
      </c>
      <c r="K958" s="60" t="s">
        <v>129</v>
      </c>
      <c r="L958" s="60"/>
      <c r="M958" s="61"/>
      <c r="N958" s="61"/>
      <c r="O958" s="54" t="s">
        <v>282</v>
      </c>
      <c r="P958" s="54" t="s">
        <v>283</v>
      </c>
      <c r="Q958" s="60" t="s">
        <v>284</v>
      </c>
      <c r="R958" s="63"/>
      <c r="S958" s="64" t="str">
        <f aca="false">IF(ISBLANK(A958),"",CONCATENATE($BC$5,"-",MID($BC$3,3,2),"-M_",A958))</f>
        <v>PTUR-21-M_52021000003780</v>
      </c>
      <c r="T958" s="65" t="e">
        <f aca="false">IF(ISBLANK(B958),"",VLOOKUP(B958,$BI$2:$BJ$5,2,FALSE()))</f>
        <v>#N/A</v>
      </c>
      <c r="U958" s="66" t="str">
        <f aca="false">IF(ISBLANK(Q958),"ES",Q958)</f>
        <v>GB</v>
      </c>
      <c r="V958" s="64" t="n">
        <f aca="false">IF(ISBLANK(K958),"2",VLOOKUP(K958,$BG$2:$BH$3,2,FALSE()))</f>
        <v>2</v>
      </c>
      <c r="W958" s="66" t="str">
        <f aca="false">IF(ISBLANK(R958),"Sin observaciones",R958)</f>
        <v>Sin observaciones</v>
      </c>
      <c r="X958" s="64" t="n">
        <f aca="false">IF(ISERROR(VLOOKUP(J958,$BG$2:$BH$3,2,FALSE())),"",VLOOKUP(J958,$BG$2:$BH$3,2,FALSE()))</f>
        <v>1</v>
      </c>
      <c r="Z958" s="67"/>
    </row>
    <row r="959" customFormat="false" ht="52.8" hidden="false" customHeight="false" outlineLevel="0" collapsed="false">
      <c r="A959" s="54" t="s">
        <v>2553</v>
      </c>
      <c r="B959" s="54" t="s">
        <v>126</v>
      </c>
      <c r="C959" s="54" t="s">
        <v>2554</v>
      </c>
      <c r="D959" s="57" t="n">
        <v>1</v>
      </c>
      <c r="E959" s="56" t="n">
        <v>14400</v>
      </c>
      <c r="F959" s="57" t="n">
        <v>0</v>
      </c>
      <c r="G959" s="56" t="n">
        <v>14400</v>
      </c>
      <c r="H959" s="56" t="n">
        <v>0</v>
      </c>
      <c r="I959" s="58" t="n">
        <v>44488</v>
      </c>
      <c r="J959" s="54" t="s">
        <v>128</v>
      </c>
      <c r="K959" s="60" t="s">
        <v>129</v>
      </c>
      <c r="L959" s="60"/>
      <c r="M959" s="61"/>
      <c r="N959" s="61"/>
      <c r="O959" s="54" t="s">
        <v>2555</v>
      </c>
      <c r="P959" s="54" t="s">
        <v>2556</v>
      </c>
      <c r="Q959" s="60" t="s">
        <v>985</v>
      </c>
      <c r="R959" s="63"/>
      <c r="S959" s="64" t="str">
        <f aca="false">IF(ISBLANK(A959),"",CONCATENATE($BC$5,"-",MID($BC$3,3,2),"-M_",A959))</f>
        <v>PTUR-21-M_52021000003976</v>
      </c>
      <c r="T959" s="65" t="e">
        <f aca="false">IF(ISBLANK(B959),"",VLOOKUP(B959,$BI$2:$BJ$5,2,FALSE()))</f>
        <v>#N/A</v>
      </c>
      <c r="U959" s="66" t="str">
        <f aca="false">IF(ISBLANK(Q959),"ES",Q959)</f>
        <v>FR</v>
      </c>
      <c r="V959" s="64" t="n">
        <f aca="false">IF(ISBLANK(K959),"2",VLOOKUP(K959,$BG$2:$BH$3,2,FALSE()))</f>
        <v>2</v>
      </c>
      <c r="W959" s="66" t="str">
        <f aca="false">IF(ISBLANK(R959),"Sin observaciones",R959)</f>
        <v>Sin observaciones</v>
      </c>
      <c r="X959" s="64" t="n">
        <f aca="false">IF(ISERROR(VLOOKUP(J959,$BG$2:$BH$3,2,FALSE())),"",VLOOKUP(J959,$BG$2:$BH$3,2,FALSE()))</f>
        <v>1</v>
      </c>
      <c r="Z959" s="67"/>
    </row>
    <row r="960" customFormat="false" ht="198" hidden="false" customHeight="false" outlineLevel="0" collapsed="false">
      <c r="A960" s="54" t="s">
        <v>2557</v>
      </c>
      <c r="B960" s="54" t="s">
        <v>126</v>
      </c>
      <c r="C960" s="54" t="s">
        <v>2558</v>
      </c>
      <c r="D960" s="57" t="n">
        <v>1</v>
      </c>
      <c r="E960" s="56" t="n">
        <v>1316.25</v>
      </c>
      <c r="F960" s="57" t="n">
        <v>0</v>
      </c>
      <c r="G960" s="56" t="n">
        <v>1316.25</v>
      </c>
      <c r="H960" s="56" t="n">
        <v>0</v>
      </c>
      <c r="I960" s="58" t="n">
        <v>44475</v>
      </c>
      <c r="J960" s="54" t="s">
        <v>128</v>
      </c>
      <c r="K960" s="60" t="s">
        <v>129</v>
      </c>
      <c r="L960" s="60"/>
      <c r="M960" s="61"/>
      <c r="N960" s="61"/>
      <c r="O960" s="54" t="s">
        <v>292</v>
      </c>
      <c r="P960" s="54" t="s">
        <v>293</v>
      </c>
      <c r="Q960" s="60" t="s">
        <v>284</v>
      </c>
      <c r="R960" s="63"/>
      <c r="S960" s="64" t="str">
        <f aca="false">IF(ISBLANK(A960),"",CONCATENATE($BC$5,"-",MID($BC$3,3,2),"-M_",A960))</f>
        <v>PTUR-21-M_52021000003659</v>
      </c>
      <c r="T960" s="65" t="e">
        <f aca="false">IF(ISBLANK(B960),"",VLOOKUP(B960,$BI$2:$BJ$5,2,FALSE()))</f>
        <v>#N/A</v>
      </c>
      <c r="U960" s="66" t="str">
        <f aca="false">IF(ISBLANK(Q960),"ES",Q960)</f>
        <v>GB</v>
      </c>
      <c r="V960" s="64" t="n">
        <f aca="false">IF(ISBLANK(K960),"2",VLOOKUP(K960,$BG$2:$BH$3,2,FALSE()))</f>
        <v>2</v>
      </c>
      <c r="W960" s="66" t="str">
        <f aca="false">IF(ISBLANK(R960),"Sin observaciones",R960)</f>
        <v>Sin observaciones</v>
      </c>
      <c r="X960" s="64" t="n">
        <f aca="false">IF(ISERROR(VLOOKUP(J960,$BG$2:$BH$3,2,FALSE())),"",VLOOKUP(J960,$BG$2:$BH$3,2,FALSE()))</f>
        <v>1</v>
      </c>
      <c r="Z960" s="67"/>
    </row>
    <row r="961" customFormat="false" ht="52.8" hidden="false" customHeight="false" outlineLevel="0" collapsed="false">
      <c r="A961" s="54" t="s">
        <v>2559</v>
      </c>
      <c r="B961" s="54" t="s">
        <v>126</v>
      </c>
      <c r="C961" s="54" t="s">
        <v>2560</v>
      </c>
      <c r="D961" s="57" t="n">
        <v>3</v>
      </c>
      <c r="E961" s="56" t="n">
        <v>13800</v>
      </c>
      <c r="F961" s="57" t="n">
        <v>0</v>
      </c>
      <c r="G961" s="56" t="n">
        <v>13800</v>
      </c>
      <c r="H961" s="56" t="n">
        <v>0</v>
      </c>
      <c r="I961" s="58" t="n">
        <v>44488</v>
      </c>
      <c r="J961" s="54" t="s">
        <v>128</v>
      </c>
      <c r="K961" s="60" t="s">
        <v>129</v>
      </c>
      <c r="L961" s="60"/>
      <c r="M961" s="61"/>
      <c r="N961" s="61"/>
      <c r="O961" s="54" t="s">
        <v>2561</v>
      </c>
      <c r="P961" s="54" t="s">
        <v>2562</v>
      </c>
      <c r="Q961" s="60" t="s">
        <v>1010</v>
      </c>
      <c r="R961" s="63"/>
      <c r="S961" s="64" t="str">
        <f aca="false">IF(ISBLANK(A961),"",CONCATENATE($BC$5,"-",MID($BC$3,3,2),"-M_",A961))</f>
        <v>PTUR-21-M_52021000003992</v>
      </c>
      <c r="T961" s="65" t="e">
        <f aca="false">IF(ISBLANK(B961),"",VLOOKUP(B961,$BI$2:$BJ$5,2,FALSE()))</f>
        <v>#N/A</v>
      </c>
      <c r="U961" s="66" t="str">
        <f aca="false">IF(ISBLANK(Q961),"ES",Q961)</f>
        <v>SE</v>
      </c>
      <c r="V961" s="64" t="n">
        <f aca="false">IF(ISBLANK(K961),"2",VLOOKUP(K961,$BG$2:$BH$3,2,FALSE()))</f>
        <v>2</v>
      </c>
      <c r="W961" s="66" t="str">
        <f aca="false">IF(ISBLANK(R961),"Sin observaciones",R961)</f>
        <v>Sin observaciones</v>
      </c>
      <c r="X961" s="64" t="n">
        <f aca="false">IF(ISERROR(VLOOKUP(J961,$BG$2:$BH$3,2,FALSE())),"",VLOOKUP(J961,$BG$2:$BH$3,2,FALSE()))</f>
        <v>1</v>
      </c>
      <c r="Z961" s="67"/>
    </row>
    <row r="962" customFormat="false" ht="52.8" hidden="false" customHeight="false" outlineLevel="0" collapsed="false">
      <c r="A962" s="54" t="s">
        <v>2563</v>
      </c>
      <c r="B962" s="54" t="s">
        <v>126</v>
      </c>
      <c r="C962" s="54" t="s">
        <v>2564</v>
      </c>
      <c r="D962" s="57" t="n">
        <v>1.3</v>
      </c>
      <c r="E962" s="56" t="n">
        <v>12900</v>
      </c>
      <c r="F962" s="57" t="n">
        <v>0</v>
      </c>
      <c r="G962" s="56" t="n">
        <v>12900</v>
      </c>
      <c r="H962" s="56" t="n">
        <v>0</v>
      </c>
      <c r="I962" s="58" t="n">
        <v>44480</v>
      </c>
      <c r="J962" s="54" t="s">
        <v>128</v>
      </c>
      <c r="K962" s="60" t="s">
        <v>129</v>
      </c>
      <c r="L962" s="60"/>
      <c r="M962" s="61"/>
      <c r="N962" s="61"/>
      <c r="O962" s="54" t="s">
        <v>2565</v>
      </c>
      <c r="P962" s="54" t="s">
        <v>2566</v>
      </c>
      <c r="Q962" s="60" t="s">
        <v>1010</v>
      </c>
      <c r="R962" s="63"/>
      <c r="S962" s="64" t="str">
        <f aca="false">IF(ISBLANK(A962),"",CONCATENATE($BC$5,"-",MID($BC$3,3,2),"-M_",A962))</f>
        <v>PTUR-21-M_52021000003819</v>
      </c>
      <c r="T962" s="65" t="e">
        <f aca="false">IF(ISBLANK(B962),"",VLOOKUP(B962,$BI$2:$BJ$5,2,FALSE()))</f>
        <v>#N/A</v>
      </c>
      <c r="U962" s="66" t="str">
        <f aca="false">IF(ISBLANK(Q962),"ES",Q962)</f>
        <v>SE</v>
      </c>
      <c r="V962" s="64" t="n">
        <f aca="false">IF(ISBLANK(K962),"2",VLOOKUP(K962,$BG$2:$BH$3,2,FALSE()))</f>
        <v>2</v>
      </c>
      <c r="W962" s="66" t="str">
        <f aca="false">IF(ISBLANK(R962),"Sin observaciones",R962)</f>
        <v>Sin observaciones</v>
      </c>
      <c r="X962" s="64" t="n">
        <f aca="false">IF(ISERROR(VLOOKUP(J962,$BG$2:$BH$3,2,FALSE())),"",VLOOKUP(J962,$BG$2:$BH$3,2,FALSE()))</f>
        <v>1</v>
      </c>
      <c r="Z962" s="67"/>
    </row>
    <row r="963" customFormat="false" ht="26.4" hidden="false" customHeight="false" outlineLevel="0" collapsed="false">
      <c r="A963" s="54" t="s">
        <v>2567</v>
      </c>
      <c r="B963" s="54" t="s">
        <v>126</v>
      </c>
      <c r="C963" s="54" t="s">
        <v>2568</v>
      </c>
      <c r="D963" s="57" t="n">
        <v>0.06</v>
      </c>
      <c r="E963" s="56" t="n">
        <v>4280</v>
      </c>
      <c r="F963" s="57" t="n">
        <v>0</v>
      </c>
      <c r="G963" s="56" t="n">
        <v>4280</v>
      </c>
      <c r="H963" s="56" t="n">
        <v>0</v>
      </c>
      <c r="I963" s="58" t="n">
        <v>44477</v>
      </c>
      <c r="J963" s="54" t="s">
        <v>128</v>
      </c>
      <c r="K963" s="60" t="s">
        <v>129</v>
      </c>
      <c r="L963" s="60"/>
      <c r="M963" s="61"/>
      <c r="N963" s="61"/>
      <c r="O963" s="54" t="s">
        <v>1758</v>
      </c>
      <c r="P963" s="54" t="s">
        <v>1759</v>
      </c>
      <c r="Q963" s="60" t="s">
        <v>1010</v>
      </c>
      <c r="R963" s="63"/>
      <c r="S963" s="64" t="str">
        <f aca="false">IF(ISBLANK(A963),"",CONCATENATE($BC$5,"-",MID($BC$3,3,2),"-M_",A963))</f>
        <v>PTUR-21-M_52021000003774</v>
      </c>
      <c r="T963" s="65" t="e">
        <f aca="false">IF(ISBLANK(B963),"",VLOOKUP(B963,$BI$2:$BJ$5,2,FALSE()))</f>
        <v>#N/A</v>
      </c>
      <c r="U963" s="66" t="str">
        <f aca="false">IF(ISBLANK(Q963),"ES",Q963)</f>
        <v>SE</v>
      </c>
      <c r="V963" s="64" t="n">
        <f aca="false">IF(ISBLANK(K963),"2",VLOOKUP(K963,$BG$2:$BH$3,2,FALSE()))</f>
        <v>2</v>
      </c>
      <c r="W963" s="66" t="str">
        <f aca="false">IF(ISBLANK(R963),"Sin observaciones",R963)</f>
        <v>Sin observaciones</v>
      </c>
      <c r="X963" s="64" t="n">
        <f aca="false">IF(ISERROR(VLOOKUP(J963,$BG$2:$BH$3,2,FALSE())),"",VLOOKUP(J963,$BG$2:$BH$3,2,FALSE()))</f>
        <v>1</v>
      </c>
      <c r="Z963" s="67"/>
    </row>
    <row r="964" customFormat="false" ht="26.4" hidden="false" customHeight="false" outlineLevel="0" collapsed="false">
      <c r="A964" s="54" t="s">
        <v>2569</v>
      </c>
      <c r="B964" s="54" t="s">
        <v>126</v>
      </c>
      <c r="C964" s="54" t="s">
        <v>2570</v>
      </c>
      <c r="D964" s="57" t="n">
        <v>0.06</v>
      </c>
      <c r="E964" s="56" t="n">
        <v>4280</v>
      </c>
      <c r="F964" s="57" t="n">
        <v>0</v>
      </c>
      <c r="G964" s="56" t="n">
        <v>4280</v>
      </c>
      <c r="H964" s="56" t="n">
        <v>0</v>
      </c>
      <c r="I964" s="58" t="n">
        <v>44480</v>
      </c>
      <c r="J964" s="54" t="s">
        <v>128</v>
      </c>
      <c r="K964" s="60" t="s">
        <v>129</v>
      </c>
      <c r="L964" s="60"/>
      <c r="M964" s="61"/>
      <c r="N964" s="61"/>
      <c r="O964" s="54" t="s">
        <v>1758</v>
      </c>
      <c r="P964" s="54" t="s">
        <v>1759</v>
      </c>
      <c r="Q964" s="60" t="s">
        <v>1010</v>
      </c>
      <c r="R964" s="63"/>
      <c r="S964" s="64" t="str">
        <f aca="false">IF(ISBLANK(A964),"",CONCATENATE($BC$5,"-",MID($BC$3,3,2),"-M_",A964))</f>
        <v>PTUR-21-M_52021000003829</v>
      </c>
      <c r="T964" s="65" t="e">
        <f aca="false">IF(ISBLANK(B964),"",VLOOKUP(B964,$BI$2:$BJ$5,2,FALSE()))</f>
        <v>#N/A</v>
      </c>
      <c r="U964" s="66" t="str">
        <f aca="false">IF(ISBLANK(Q964),"ES",Q964)</f>
        <v>SE</v>
      </c>
      <c r="V964" s="64" t="n">
        <f aca="false">IF(ISBLANK(K964),"2",VLOOKUP(K964,$BG$2:$BH$3,2,FALSE()))</f>
        <v>2</v>
      </c>
      <c r="W964" s="66" t="str">
        <f aca="false">IF(ISBLANK(R964),"Sin observaciones",R964)</f>
        <v>Sin observaciones</v>
      </c>
      <c r="X964" s="64" t="n">
        <f aca="false">IF(ISERROR(VLOOKUP(J964,$BG$2:$BH$3,2,FALSE())),"",VLOOKUP(J964,$BG$2:$BH$3,2,FALSE()))</f>
        <v>1</v>
      </c>
      <c r="Z964" s="67"/>
    </row>
    <row r="965" customFormat="false" ht="26.4" hidden="false" customHeight="false" outlineLevel="0" collapsed="false">
      <c r="A965" s="54" t="s">
        <v>2571</v>
      </c>
      <c r="B965" s="54" t="s">
        <v>126</v>
      </c>
      <c r="C965" s="54" t="s">
        <v>2572</v>
      </c>
      <c r="D965" s="57" t="n">
        <v>1</v>
      </c>
      <c r="E965" s="56" t="n">
        <v>4000</v>
      </c>
      <c r="F965" s="57" t="n">
        <v>0</v>
      </c>
      <c r="G965" s="56" t="n">
        <v>4000</v>
      </c>
      <c r="H965" s="56" t="n">
        <v>0</v>
      </c>
      <c r="I965" s="58" t="n">
        <v>44477</v>
      </c>
      <c r="J965" s="54" t="s">
        <v>128</v>
      </c>
      <c r="K965" s="60" t="s">
        <v>129</v>
      </c>
      <c r="L965" s="60"/>
      <c r="M965" s="61"/>
      <c r="N965" s="61"/>
      <c r="O965" s="54" t="s">
        <v>2573</v>
      </c>
      <c r="P965" s="54" t="s">
        <v>2574</v>
      </c>
      <c r="Q965" s="60" t="s">
        <v>1010</v>
      </c>
      <c r="R965" s="63"/>
      <c r="S965" s="64" t="str">
        <f aca="false">IF(ISBLANK(A965),"",CONCATENATE($BC$5,"-",MID($BC$3,3,2),"-M_",A965))</f>
        <v>PTUR-21-M_52021000003755</v>
      </c>
      <c r="T965" s="65" t="e">
        <f aca="false">IF(ISBLANK(B965),"",VLOOKUP(B965,$BI$2:$BJ$5,2,FALSE()))</f>
        <v>#N/A</v>
      </c>
      <c r="U965" s="66" t="str">
        <f aca="false">IF(ISBLANK(Q965),"ES",Q965)</f>
        <v>SE</v>
      </c>
      <c r="V965" s="64" t="n">
        <f aca="false">IF(ISBLANK(K965),"2",VLOOKUP(K965,$BG$2:$BH$3,2,FALSE()))</f>
        <v>2</v>
      </c>
      <c r="W965" s="66" t="str">
        <f aca="false">IF(ISBLANK(R965),"Sin observaciones",R965)</f>
        <v>Sin observaciones</v>
      </c>
      <c r="X965" s="64" t="n">
        <f aca="false">IF(ISERROR(VLOOKUP(J965,$BG$2:$BH$3,2,FALSE())),"",VLOOKUP(J965,$BG$2:$BH$3,2,FALSE()))</f>
        <v>1</v>
      </c>
      <c r="Z965" s="67"/>
    </row>
    <row r="966" customFormat="false" ht="39.6" hidden="false" customHeight="false" outlineLevel="0" collapsed="false">
      <c r="A966" s="54" t="s">
        <v>2575</v>
      </c>
      <c r="B966" s="54" t="s">
        <v>126</v>
      </c>
      <c r="C966" s="54" t="s">
        <v>2576</v>
      </c>
      <c r="D966" s="57" t="n">
        <v>1</v>
      </c>
      <c r="E966" s="56" t="n">
        <v>13500</v>
      </c>
      <c r="F966" s="57" t="n">
        <v>0</v>
      </c>
      <c r="G966" s="56" t="n">
        <v>13500</v>
      </c>
      <c r="H966" s="56" t="n">
        <v>0</v>
      </c>
      <c r="I966" s="58" t="n">
        <v>44475</v>
      </c>
      <c r="J966" s="54" t="s">
        <v>128</v>
      </c>
      <c r="K966" s="60" t="s">
        <v>129</v>
      </c>
      <c r="L966" s="60"/>
      <c r="M966" s="61"/>
      <c r="N966" s="61"/>
      <c r="O966" s="54" t="s">
        <v>2577</v>
      </c>
      <c r="P966" s="54" t="s">
        <v>2578</v>
      </c>
      <c r="Q966" s="60" t="s">
        <v>1010</v>
      </c>
      <c r="R966" s="63"/>
      <c r="S966" s="64" t="str">
        <f aca="false">IF(ISBLANK(A966),"",CONCATENATE($BC$5,"-",MID($BC$3,3,2),"-M_",A966))</f>
        <v>PTUR-21-M_52021000003651</v>
      </c>
      <c r="T966" s="65" t="e">
        <f aca="false">IF(ISBLANK(B966),"",VLOOKUP(B966,$BI$2:$BJ$5,2,FALSE()))</f>
        <v>#N/A</v>
      </c>
      <c r="U966" s="66" t="str">
        <f aca="false">IF(ISBLANK(Q966),"ES",Q966)</f>
        <v>SE</v>
      </c>
      <c r="V966" s="64" t="n">
        <f aca="false">IF(ISBLANK(K966),"2",VLOOKUP(K966,$BG$2:$BH$3,2,FALSE()))</f>
        <v>2</v>
      </c>
      <c r="W966" s="66" t="str">
        <f aca="false">IF(ISBLANK(R966),"Sin observaciones",R966)</f>
        <v>Sin observaciones</v>
      </c>
      <c r="X966" s="64" t="n">
        <f aca="false">IF(ISERROR(VLOOKUP(J966,$BG$2:$BH$3,2,FALSE())),"",VLOOKUP(J966,$BG$2:$BH$3,2,FALSE()))</f>
        <v>1</v>
      </c>
      <c r="Z966" s="67"/>
    </row>
    <row r="967" customFormat="false" ht="79.2" hidden="false" customHeight="false" outlineLevel="0" collapsed="false">
      <c r="A967" s="54" t="s">
        <v>2579</v>
      </c>
      <c r="B967" s="54" t="s">
        <v>126</v>
      </c>
      <c r="C967" s="54" t="s">
        <v>2580</v>
      </c>
      <c r="D967" s="57" t="n">
        <v>1</v>
      </c>
      <c r="E967" s="56" t="n">
        <v>3200</v>
      </c>
      <c r="F967" s="57" t="n">
        <v>0</v>
      </c>
      <c r="G967" s="56" t="n">
        <v>3200</v>
      </c>
      <c r="H967" s="56" t="n">
        <v>0</v>
      </c>
      <c r="I967" s="58" t="n">
        <v>44475</v>
      </c>
      <c r="J967" s="54" t="s">
        <v>128</v>
      </c>
      <c r="K967" s="60" t="s">
        <v>129</v>
      </c>
      <c r="L967" s="60"/>
      <c r="M967" s="61"/>
      <c r="N967" s="61"/>
      <c r="O967" s="54" t="s">
        <v>2581</v>
      </c>
      <c r="P967" s="54" t="s">
        <v>2582</v>
      </c>
      <c r="Q967" s="60" t="s">
        <v>1010</v>
      </c>
      <c r="R967" s="63"/>
      <c r="S967" s="64" t="str">
        <f aca="false">IF(ISBLANK(A967),"",CONCATENATE($BC$5,"-",MID($BC$3,3,2),"-M_",A967))</f>
        <v>PTUR-21-M_52021000003652</v>
      </c>
      <c r="T967" s="65" t="e">
        <f aca="false">IF(ISBLANK(B967),"",VLOOKUP(B967,$BI$2:$BJ$5,2,FALSE()))</f>
        <v>#N/A</v>
      </c>
      <c r="U967" s="66" t="str">
        <f aca="false">IF(ISBLANK(Q967),"ES",Q967)</f>
        <v>SE</v>
      </c>
      <c r="V967" s="64" t="n">
        <f aca="false">IF(ISBLANK(K967),"2",VLOOKUP(K967,$BG$2:$BH$3,2,FALSE()))</f>
        <v>2</v>
      </c>
      <c r="W967" s="66" t="str">
        <f aca="false">IF(ISBLANK(R967),"Sin observaciones",R967)</f>
        <v>Sin observaciones</v>
      </c>
      <c r="X967" s="64" t="n">
        <f aca="false">IF(ISERROR(VLOOKUP(J967,$BG$2:$BH$3,2,FALSE())),"",VLOOKUP(J967,$BG$2:$BH$3,2,FALSE()))</f>
        <v>1</v>
      </c>
      <c r="Z967" s="67"/>
    </row>
    <row r="968" customFormat="false" ht="39.6" hidden="false" customHeight="false" outlineLevel="0" collapsed="false">
      <c r="A968" s="54" t="s">
        <v>2583</v>
      </c>
      <c r="B968" s="54" t="s">
        <v>126</v>
      </c>
      <c r="C968" s="54" t="s">
        <v>2584</v>
      </c>
      <c r="D968" s="57" t="n">
        <v>3</v>
      </c>
      <c r="E968" s="56" t="n">
        <v>3600</v>
      </c>
      <c r="F968" s="57" t="n">
        <v>0</v>
      </c>
      <c r="G968" s="56" t="n">
        <v>3600</v>
      </c>
      <c r="H968" s="56" t="n">
        <v>0</v>
      </c>
      <c r="I968" s="58" t="n">
        <v>44490</v>
      </c>
      <c r="J968" s="54" t="s">
        <v>128</v>
      </c>
      <c r="K968" s="60" t="s">
        <v>129</v>
      </c>
      <c r="L968" s="60"/>
      <c r="M968" s="61"/>
      <c r="N968" s="61"/>
      <c r="O968" s="54" t="s">
        <v>2585</v>
      </c>
      <c r="P968" s="54" t="s">
        <v>2586</v>
      </c>
      <c r="Q968" s="60" t="s">
        <v>1725</v>
      </c>
      <c r="R968" s="63"/>
      <c r="S968" s="64" t="str">
        <f aca="false">IF(ISBLANK(A968),"",CONCATENATE($BC$5,"-",MID($BC$3,3,2),"-M_",A968))</f>
        <v>PTUR-21-M_52021000003966</v>
      </c>
      <c r="T968" s="65" t="e">
        <f aca="false">IF(ISBLANK(B968),"",VLOOKUP(B968,$BI$2:$BJ$5,2,FALSE()))</f>
        <v>#N/A</v>
      </c>
      <c r="U968" s="66" t="str">
        <f aca="false">IF(ISBLANK(Q968),"ES",Q968)</f>
        <v>BY</v>
      </c>
      <c r="V968" s="64" t="n">
        <f aca="false">IF(ISBLANK(K968),"2",VLOOKUP(K968,$BG$2:$BH$3,2,FALSE()))</f>
        <v>2</v>
      </c>
      <c r="W968" s="66" t="str">
        <f aca="false">IF(ISBLANK(R968),"Sin observaciones",R968)</f>
        <v>Sin observaciones</v>
      </c>
      <c r="X968" s="64" t="n">
        <f aca="false">IF(ISERROR(VLOOKUP(J968,$BG$2:$BH$3,2,FALSE())),"",VLOOKUP(J968,$BG$2:$BH$3,2,FALSE()))</f>
        <v>1</v>
      </c>
      <c r="Z968" s="67"/>
    </row>
    <row r="969" customFormat="false" ht="66" hidden="false" customHeight="false" outlineLevel="0" collapsed="false">
      <c r="A969" s="54" t="s">
        <v>2587</v>
      </c>
      <c r="B969" s="54" t="s">
        <v>126</v>
      </c>
      <c r="C969" s="54" t="s">
        <v>2588</v>
      </c>
      <c r="D969" s="57" t="n">
        <v>0.03</v>
      </c>
      <c r="E969" s="56" t="n">
        <v>8000</v>
      </c>
      <c r="F969" s="57" t="n">
        <v>0</v>
      </c>
      <c r="G969" s="56" t="n">
        <v>8000</v>
      </c>
      <c r="H969" s="56" t="n">
        <v>0</v>
      </c>
      <c r="I969" s="58" t="n">
        <v>44490</v>
      </c>
      <c r="J969" s="54" t="s">
        <v>128</v>
      </c>
      <c r="K969" s="60" t="s">
        <v>129</v>
      </c>
      <c r="L969" s="60"/>
      <c r="M969" s="61"/>
      <c r="N969" s="61"/>
      <c r="O969" s="54" t="s">
        <v>1762</v>
      </c>
      <c r="P969" s="54" t="s">
        <v>1763</v>
      </c>
      <c r="Q969" s="60" t="s">
        <v>1764</v>
      </c>
      <c r="R969" s="63"/>
      <c r="S969" s="64" t="str">
        <f aca="false">IF(ISBLANK(A969),"",CONCATENATE($BC$5,"-",MID($BC$3,3,2),"-M_",A969))</f>
        <v>PTUR-21-M_52021000003997</v>
      </c>
      <c r="T969" s="65" t="e">
        <f aca="false">IF(ISBLANK(B969),"",VLOOKUP(B969,$BI$2:$BJ$5,2,FALSE()))</f>
        <v>#N/A</v>
      </c>
      <c r="U969" s="66" t="str">
        <f aca="false">IF(ISBLANK(Q969),"ES",Q969)</f>
        <v>RU</v>
      </c>
      <c r="V969" s="64" t="n">
        <f aca="false">IF(ISBLANK(K969),"2",VLOOKUP(K969,$BG$2:$BH$3,2,FALSE()))</f>
        <v>2</v>
      </c>
      <c r="W969" s="66" t="str">
        <f aca="false">IF(ISBLANK(R969),"Sin observaciones",R969)</f>
        <v>Sin observaciones</v>
      </c>
      <c r="X969" s="64" t="n">
        <f aca="false">IF(ISERROR(VLOOKUP(J969,$BG$2:$BH$3,2,FALSE())),"",VLOOKUP(J969,$BG$2:$BH$3,2,FALSE()))</f>
        <v>1</v>
      </c>
      <c r="Z969" s="67"/>
    </row>
    <row r="970" customFormat="false" ht="118.8" hidden="false" customHeight="false" outlineLevel="0" collapsed="false">
      <c r="A970" s="54" t="s">
        <v>2589</v>
      </c>
      <c r="B970" s="54" t="s">
        <v>126</v>
      </c>
      <c r="C970" s="54" t="s">
        <v>2590</v>
      </c>
      <c r="D970" s="57" t="n">
        <v>0.03</v>
      </c>
      <c r="E970" s="56" t="n">
        <v>12203.73</v>
      </c>
      <c r="F970" s="57" t="n">
        <v>0</v>
      </c>
      <c r="G970" s="56" t="n">
        <v>12203.73</v>
      </c>
      <c r="H970" s="56" t="n">
        <v>0</v>
      </c>
      <c r="I970" s="58" t="n">
        <v>44494</v>
      </c>
      <c r="J970" s="54" t="s">
        <v>128</v>
      </c>
      <c r="K970" s="60" t="s">
        <v>129</v>
      </c>
      <c r="L970" s="60"/>
      <c r="M970" s="61"/>
      <c r="N970" s="61"/>
      <c r="O970" s="54" t="s">
        <v>2591</v>
      </c>
      <c r="P970" s="54" t="s">
        <v>2592</v>
      </c>
      <c r="Q970" s="60" t="s">
        <v>129</v>
      </c>
      <c r="R970" s="63"/>
      <c r="S970" s="64" t="str">
        <f aca="false">IF(ISBLANK(A970),"",CONCATENATE($BC$5,"-",MID($BC$3,3,2),"-M_",A970))</f>
        <v>PTUR-21-M_52021000004068</v>
      </c>
      <c r="T970" s="65" t="e">
        <f aca="false">IF(ISBLANK(B970),"",VLOOKUP(B970,$BI$2:$BJ$5,2,FALSE()))</f>
        <v>#N/A</v>
      </c>
      <c r="U970" s="66" t="str">
        <f aca="false">IF(ISBLANK(Q970),"ES",Q970)</f>
        <v>NO</v>
      </c>
      <c r="V970" s="64" t="n">
        <f aca="false">IF(ISBLANK(K970),"2",VLOOKUP(K970,$BG$2:$BH$3,2,FALSE()))</f>
        <v>2</v>
      </c>
      <c r="W970" s="66" t="str">
        <f aca="false">IF(ISBLANK(R970),"Sin observaciones",R970)</f>
        <v>Sin observaciones</v>
      </c>
      <c r="X970" s="64" t="n">
        <f aca="false">IF(ISERROR(VLOOKUP(J970,$BG$2:$BH$3,2,FALSE())),"",VLOOKUP(J970,$BG$2:$BH$3,2,FALSE()))</f>
        <v>1</v>
      </c>
      <c r="Z970" s="67"/>
    </row>
    <row r="971" customFormat="false" ht="17.4" hidden="false" customHeight="false" outlineLevel="0" collapsed="false">
      <c r="A971" s="54" t="s">
        <v>2593</v>
      </c>
      <c r="B971" s="54" t="s">
        <v>126</v>
      </c>
      <c r="C971" s="54" t="s">
        <v>2594</v>
      </c>
      <c r="D971" s="57" t="n">
        <v>0.03</v>
      </c>
      <c r="E971" s="56" t="n">
        <v>325.01</v>
      </c>
      <c r="F971" s="57" t="n">
        <v>21.26</v>
      </c>
      <c r="G971" s="56" t="n">
        <v>325.01</v>
      </c>
      <c r="H971" s="56" t="n">
        <v>21.26</v>
      </c>
      <c r="I971" s="58" t="n">
        <v>44488</v>
      </c>
      <c r="J971" s="54" t="s">
        <v>128</v>
      </c>
      <c r="K971" s="60" t="s">
        <v>129</v>
      </c>
      <c r="L971" s="60"/>
      <c r="M971" s="61"/>
      <c r="N971" s="61"/>
      <c r="O971" s="54" t="s">
        <v>1023</v>
      </c>
      <c r="P971" s="54" t="s">
        <v>1024</v>
      </c>
      <c r="Q971" s="60" t="s">
        <v>132</v>
      </c>
      <c r="R971" s="63"/>
      <c r="S971" s="64" t="str">
        <f aca="false">IF(ISBLANK(A971),"",CONCATENATE($BC$5,"-",MID($BC$3,3,2),"-M_",A971))</f>
        <v>PTUR-21-M_52021000003981</v>
      </c>
      <c r="T971" s="65" t="e">
        <f aca="false">IF(ISBLANK(B971),"",VLOOKUP(B971,$BI$2:$BJ$5,2,FALSE()))</f>
        <v>#N/A</v>
      </c>
      <c r="U971" s="66" t="str">
        <f aca="false">IF(ISBLANK(Q971),"ES",Q971)</f>
        <v>ES</v>
      </c>
      <c r="V971" s="64" t="n">
        <f aca="false">IF(ISBLANK(K971),"2",VLOOKUP(K971,$BG$2:$BH$3,2,FALSE()))</f>
        <v>2</v>
      </c>
      <c r="W971" s="66" t="str">
        <f aca="false">IF(ISBLANK(R971),"Sin observaciones",R971)</f>
        <v>Sin observaciones</v>
      </c>
      <c r="X971" s="64" t="n">
        <f aca="false">IF(ISERROR(VLOOKUP(J971,$BG$2:$BH$3,2,FALSE())),"",VLOOKUP(J971,$BG$2:$BH$3,2,FALSE()))</f>
        <v>1</v>
      </c>
      <c r="Z971" s="67"/>
    </row>
    <row r="972" customFormat="false" ht="26.4" hidden="false" customHeight="false" outlineLevel="0" collapsed="false">
      <c r="A972" s="54" t="s">
        <v>2595</v>
      </c>
      <c r="B972" s="54" t="s">
        <v>126</v>
      </c>
      <c r="C972" s="54" t="s">
        <v>2596</v>
      </c>
      <c r="D972" s="57" t="n">
        <v>0.03</v>
      </c>
      <c r="E972" s="56" t="n">
        <v>1500</v>
      </c>
      <c r="F972" s="57" t="n">
        <v>0</v>
      </c>
      <c r="G972" s="56" t="n">
        <v>1500</v>
      </c>
      <c r="H972" s="56" t="n">
        <v>0</v>
      </c>
      <c r="I972" s="58" t="n">
        <v>44498</v>
      </c>
      <c r="J972" s="54" t="s">
        <v>128</v>
      </c>
      <c r="K972" s="60" t="s">
        <v>129</v>
      </c>
      <c r="L972" s="60"/>
      <c r="M972" s="61"/>
      <c r="N972" s="61"/>
      <c r="O972" s="54" t="s">
        <v>2597</v>
      </c>
      <c r="P972" s="54" t="s">
        <v>2598</v>
      </c>
      <c r="Q972" s="60" t="s">
        <v>132</v>
      </c>
      <c r="R972" s="63"/>
      <c r="S972" s="64" t="str">
        <f aca="false">IF(ISBLANK(A972),"",CONCATENATE($BC$5,"-",MID($BC$3,3,2),"-M_",A972))</f>
        <v>PTUR-21-M_52021000004312</v>
      </c>
      <c r="T972" s="65" t="e">
        <f aca="false">IF(ISBLANK(B972),"",VLOOKUP(B972,$BI$2:$BJ$5,2,FALSE()))</f>
        <v>#N/A</v>
      </c>
      <c r="U972" s="66" t="str">
        <f aca="false">IF(ISBLANK(Q972),"ES",Q972)</f>
        <v>ES</v>
      </c>
      <c r="V972" s="64" t="n">
        <f aca="false">IF(ISBLANK(K972),"2",VLOOKUP(K972,$BG$2:$BH$3,2,FALSE()))</f>
        <v>2</v>
      </c>
      <c r="W972" s="66" t="str">
        <f aca="false">IF(ISBLANK(R972),"Sin observaciones",R972)</f>
        <v>Sin observaciones</v>
      </c>
      <c r="X972" s="64" t="n">
        <f aca="false">IF(ISERROR(VLOOKUP(J972,$BG$2:$BH$3,2,FALSE())),"",VLOOKUP(J972,$BG$2:$BH$3,2,FALSE()))</f>
        <v>1</v>
      </c>
      <c r="Z972" s="67"/>
    </row>
    <row r="973" customFormat="false" ht="52.8" hidden="false" customHeight="false" outlineLevel="0" collapsed="false">
      <c r="A973" s="54" t="s">
        <v>2599</v>
      </c>
      <c r="B973" s="54" t="s">
        <v>126</v>
      </c>
      <c r="C973" s="54" t="s">
        <v>2600</v>
      </c>
      <c r="D973" s="57" t="n">
        <v>0.15</v>
      </c>
      <c r="E973" s="56" t="n">
        <v>316.24</v>
      </c>
      <c r="F973" s="57" t="n">
        <v>20.69</v>
      </c>
      <c r="G973" s="56" t="n">
        <v>316.24</v>
      </c>
      <c r="H973" s="56" t="n">
        <v>20.69</v>
      </c>
      <c r="I973" s="58" t="n">
        <v>44494</v>
      </c>
      <c r="J973" s="54" t="s">
        <v>128</v>
      </c>
      <c r="K973" s="60" t="s">
        <v>129</v>
      </c>
      <c r="L973" s="60"/>
      <c r="M973" s="61"/>
      <c r="N973" s="61"/>
      <c r="O973" s="54" t="s">
        <v>1044</v>
      </c>
      <c r="P973" s="54" t="s">
        <v>1045</v>
      </c>
      <c r="Q973" s="60" t="s">
        <v>132</v>
      </c>
      <c r="R973" s="63"/>
      <c r="S973" s="64" t="str">
        <f aca="false">IF(ISBLANK(A973),"",CONCATENATE($BC$5,"-",MID($BC$3,3,2),"-M_",A973))</f>
        <v>PTUR-21-M_52021000004053</v>
      </c>
      <c r="T973" s="65" t="e">
        <f aca="false">IF(ISBLANK(B973),"",VLOOKUP(B973,$BI$2:$BJ$5,2,FALSE()))</f>
        <v>#N/A</v>
      </c>
      <c r="U973" s="66" t="str">
        <f aca="false">IF(ISBLANK(Q973),"ES",Q973)</f>
        <v>ES</v>
      </c>
      <c r="V973" s="64" t="n">
        <f aca="false">IF(ISBLANK(K973),"2",VLOOKUP(K973,$BG$2:$BH$3,2,FALSE()))</f>
        <v>2</v>
      </c>
      <c r="W973" s="66" t="str">
        <f aca="false">IF(ISBLANK(R973),"Sin observaciones",R973)</f>
        <v>Sin observaciones</v>
      </c>
      <c r="X973" s="64" t="n">
        <f aca="false">IF(ISERROR(VLOOKUP(J973,$BG$2:$BH$3,2,FALSE())),"",VLOOKUP(J973,$BG$2:$BH$3,2,FALSE()))</f>
        <v>1</v>
      </c>
      <c r="Z973" s="67"/>
    </row>
    <row r="974" customFormat="false" ht="26.4" hidden="false" customHeight="false" outlineLevel="0" collapsed="false">
      <c r="A974" s="54" t="s">
        <v>2601</v>
      </c>
      <c r="B974" s="54" t="s">
        <v>126</v>
      </c>
      <c r="C974" s="54" t="s">
        <v>2602</v>
      </c>
      <c r="D974" s="57" t="n">
        <v>0.15</v>
      </c>
      <c r="E974" s="56" t="n">
        <v>316.24</v>
      </c>
      <c r="F974" s="57" t="n">
        <v>20.69</v>
      </c>
      <c r="G974" s="56" t="n">
        <v>316.24</v>
      </c>
      <c r="H974" s="56" t="n">
        <v>20.69</v>
      </c>
      <c r="I974" s="58" t="n">
        <v>44497</v>
      </c>
      <c r="J974" s="54" t="s">
        <v>128</v>
      </c>
      <c r="K974" s="60" t="s">
        <v>129</v>
      </c>
      <c r="L974" s="60"/>
      <c r="M974" s="61"/>
      <c r="N974" s="61"/>
      <c r="O974" s="54" t="s">
        <v>1044</v>
      </c>
      <c r="P974" s="54" t="s">
        <v>1045</v>
      </c>
      <c r="Q974" s="60" t="n">
        <v>0.03</v>
      </c>
      <c r="R974" s="63"/>
      <c r="S974" s="64" t="str">
        <f aca="false">IF(ISBLANK(A974),"",CONCATENATE($BC$5,"-",MID($BC$3,3,2),"-M_",A974))</f>
        <v>PTUR-21-M_52021000004212</v>
      </c>
      <c r="T974" s="65" t="e">
        <f aca="false">IF(ISBLANK(B974),"",VLOOKUP(B974,$BI$2:$BJ$5,2,FALSE()))</f>
        <v>#N/A</v>
      </c>
      <c r="U974" s="66" t="n">
        <f aca="false">IF(ISBLANK(Q974),"ES",Q974)</f>
        <v>0.03</v>
      </c>
      <c r="V974" s="64" t="n">
        <f aca="false">IF(ISBLANK(K974),"2",VLOOKUP(K974,$BG$2:$BH$3,2,FALSE()))</f>
        <v>2</v>
      </c>
      <c r="W974" s="66" t="str">
        <f aca="false">IF(ISBLANK(R974),"Sin observaciones",R974)</f>
        <v>Sin observaciones</v>
      </c>
      <c r="X974" s="64" t="n">
        <f aca="false">IF(ISERROR(VLOOKUP(J974,$BG$2:$BH$3,2,FALSE())),"",VLOOKUP(J974,$BG$2:$BH$3,2,FALSE()))</f>
        <v>1</v>
      </c>
      <c r="Z974" s="67"/>
    </row>
    <row r="975" customFormat="false" ht="26.4" hidden="false" customHeight="false" outlineLevel="0" collapsed="false">
      <c r="A975" s="54" t="s">
        <v>2603</v>
      </c>
      <c r="B975" s="54" t="s">
        <v>126</v>
      </c>
      <c r="C975" s="54" t="s">
        <v>2604</v>
      </c>
      <c r="D975" s="57" t="n">
        <v>0.15</v>
      </c>
      <c r="E975" s="56" t="n">
        <v>316.24</v>
      </c>
      <c r="F975" s="57" t="n">
        <v>20.69</v>
      </c>
      <c r="G975" s="56" t="n">
        <v>316.24</v>
      </c>
      <c r="H975" s="56" t="n">
        <v>20.69</v>
      </c>
      <c r="I975" s="58" t="n">
        <v>44497</v>
      </c>
      <c r="J975" s="54" t="s">
        <v>128</v>
      </c>
      <c r="K975" s="60" t="s">
        <v>129</v>
      </c>
      <c r="L975" s="60"/>
      <c r="M975" s="61"/>
      <c r="N975" s="61"/>
      <c r="O975" s="54" t="s">
        <v>1044</v>
      </c>
      <c r="P975" s="54" t="s">
        <v>1045</v>
      </c>
      <c r="Q975" s="60" t="s">
        <v>132</v>
      </c>
      <c r="R975" s="63"/>
      <c r="S975" s="64" t="str">
        <f aca="false">IF(ISBLANK(A975),"",CONCATENATE($BC$5,"-",MID($BC$3,3,2),"-M_",A975))</f>
        <v>PTUR-21-M_52021000004213</v>
      </c>
      <c r="T975" s="65" t="e">
        <f aca="false">IF(ISBLANK(B975),"",VLOOKUP(B975,$BI$2:$BJ$5,2,FALSE()))</f>
        <v>#N/A</v>
      </c>
      <c r="U975" s="66" t="str">
        <f aca="false">IF(ISBLANK(Q975),"ES",Q975)</f>
        <v>ES</v>
      </c>
      <c r="V975" s="64" t="n">
        <f aca="false">IF(ISBLANK(K975),"2",VLOOKUP(K975,$BG$2:$BH$3,2,FALSE()))</f>
        <v>2</v>
      </c>
      <c r="W975" s="66" t="str">
        <f aca="false">IF(ISBLANK(R975),"Sin observaciones",R975)</f>
        <v>Sin observaciones</v>
      </c>
      <c r="X975" s="64" t="n">
        <f aca="false">IF(ISERROR(VLOOKUP(J975,$BG$2:$BH$3,2,FALSE())),"",VLOOKUP(J975,$BG$2:$BH$3,2,FALSE()))</f>
        <v>1</v>
      </c>
      <c r="Z975" s="67"/>
    </row>
    <row r="976" customFormat="false" ht="39.6" hidden="false" customHeight="false" outlineLevel="0" collapsed="false">
      <c r="A976" s="54" t="s">
        <v>2605</v>
      </c>
      <c r="B976" s="54" t="s">
        <v>126</v>
      </c>
      <c r="C976" s="54" t="s">
        <v>2606</v>
      </c>
      <c r="D976" s="57" t="n">
        <v>0.12</v>
      </c>
      <c r="E976" s="56" t="n">
        <v>193.53</v>
      </c>
      <c r="F976" s="57" t="n">
        <v>12.66</v>
      </c>
      <c r="G976" s="56" t="n">
        <v>193.53</v>
      </c>
      <c r="H976" s="56" t="n">
        <v>12.66</v>
      </c>
      <c r="I976" s="58" t="n">
        <v>44498</v>
      </c>
      <c r="J976" s="54" t="s">
        <v>128</v>
      </c>
      <c r="K976" s="60" t="s">
        <v>129</v>
      </c>
      <c r="L976" s="60"/>
      <c r="M976" s="61"/>
      <c r="N976" s="61"/>
      <c r="O976" s="54" t="s">
        <v>1044</v>
      </c>
      <c r="P976" s="54" t="s">
        <v>1045</v>
      </c>
      <c r="Q976" s="60" t="s">
        <v>132</v>
      </c>
      <c r="R976" s="63"/>
      <c r="S976" s="64" t="str">
        <f aca="false">IF(ISBLANK(A976),"",CONCATENATE($BC$5,"-",MID($BC$3,3,2),"-M_",A976))</f>
        <v>PTUR-21-M_52021000004240</v>
      </c>
      <c r="T976" s="65" t="e">
        <f aca="false">IF(ISBLANK(B976),"",VLOOKUP(B976,$BI$2:$BJ$5,2,FALSE()))</f>
        <v>#N/A</v>
      </c>
      <c r="U976" s="66" t="str">
        <f aca="false">IF(ISBLANK(Q976),"ES",Q976)</f>
        <v>ES</v>
      </c>
      <c r="V976" s="64" t="n">
        <f aca="false">IF(ISBLANK(K976),"2",VLOOKUP(K976,$BG$2:$BH$3,2,FALSE()))</f>
        <v>2</v>
      </c>
      <c r="W976" s="66" t="str">
        <f aca="false">IF(ISBLANK(R976),"Sin observaciones",R976)</f>
        <v>Sin observaciones</v>
      </c>
      <c r="X976" s="64" t="n">
        <f aca="false">IF(ISERROR(VLOOKUP(J976,$BG$2:$BH$3,2,FALSE())),"",VLOOKUP(J976,$BG$2:$BH$3,2,FALSE()))</f>
        <v>1</v>
      </c>
      <c r="Z976" s="67"/>
    </row>
    <row r="977" customFormat="false" ht="26.4" hidden="false" customHeight="false" outlineLevel="0" collapsed="false">
      <c r="A977" s="54" t="s">
        <v>2607</v>
      </c>
      <c r="B977" s="54" t="s">
        <v>126</v>
      </c>
      <c r="C977" s="54" t="s">
        <v>2608</v>
      </c>
      <c r="D977" s="57" t="n">
        <v>0.15</v>
      </c>
      <c r="E977" s="56" t="n">
        <v>316.24</v>
      </c>
      <c r="F977" s="57" t="n">
        <v>20.69</v>
      </c>
      <c r="G977" s="56" t="n">
        <v>316.24</v>
      </c>
      <c r="H977" s="56" t="n">
        <v>20.69</v>
      </c>
      <c r="I977" s="58" t="n">
        <v>44498</v>
      </c>
      <c r="J977" s="54" t="s">
        <v>128</v>
      </c>
      <c r="K977" s="60" t="s">
        <v>129</v>
      </c>
      <c r="L977" s="60"/>
      <c r="M977" s="61"/>
      <c r="N977" s="61"/>
      <c r="O977" s="54" t="s">
        <v>1044</v>
      </c>
      <c r="P977" s="54" t="s">
        <v>1045</v>
      </c>
      <c r="Q977" s="60" t="s">
        <v>132</v>
      </c>
      <c r="R977" s="63"/>
      <c r="S977" s="64" t="str">
        <f aca="false">IF(ISBLANK(A977),"",CONCATENATE($BC$5,"-",MID($BC$3,3,2),"-M_",A977))</f>
        <v>PTUR-21-M_52021000004256</v>
      </c>
      <c r="T977" s="65" t="e">
        <f aca="false">IF(ISBLANK(B977),"",VLOOKUP(B977,$BI$2:$BJ$5,2,FALSE()))</f>
        <v>#N/A</v>
      </c>
      <c r="U977" s="66" t="str">
        <f aca="false">IF(ISBLANK(Q977),"ES",Q977)</f>
        <v>ES</v>
      </c>
      <c r="V977" s="64" t="n">
        <f aca="false">IF(ISBLANK(K977),"2",VLOOKUP(K977,$BG$2:$BH$3,2,FALSE()))</f>
        <v>2</v>
      </c>
      <c r="W977" s="66" t="str">
        <f aca="false">IF(ISBLANK(R977),"Sin observaciones",R977)</f>
        <v>Sin observaciones</v>
      </c>
      <c r="X977" s="64" t="n">
        <f aca="false">IF(ISERROR(VLOOKUP(J977,$BG$2:$BH$3,2,FALSE())),"",VLOOKUP(J977,$BG$2:$BH$3,2,FALSE()))</f>
        <v>1</v>
      </c>
      <c r="Z977" s="67"/>
    </row>
    <row r="978" customFormat="false" ht="39.6" hidden="false" customHeight="false" outlineLevel="0" collapsed="false">
      <c r="A978" s="54" t="s">
        <v>2609</v>
      </c>
      <c r="B978" s="54" t="s">
        <v>126</v>
      </c>
      <c r="C978" s="54" t="s">
        <v>2610</v>
      </c>
      <c r="D978" s="57" t="n">
        <v>0.15</v>
      </c>
      <c r="E978" s="56" t="n">
        <v>316.24</v>
      </c>
      <c r="F978" s="57" t="n">
        <v>20.69</v>
      </c>
      <c r="G978" s="56" t="n">
        <v>316.24</v>
      </c>
      <c r="H978" s="56" t="n">
        <v>20.69</v>
      </c>
      <c r="I978" s="58" t="n">
        <v>44498</v>
      </c>
      <c r="J978" s="54" t="s">
        <v>128</v>
      </c>
      <c r="K978" s="60" t="s">
        <v>129</v>
      </c>
      <c r="L978" s="60"/>
      <c r="M978" s="61"/>
      <c r="N978" s="61"/>
      <c r="O978" s="54" t="s">
        <v>1044</v>
      </c>
      <c r="P978" s="54" t="s">
        <v>1045</v>
      </c>
      <c r="Q978" s="60" t="s">
        <v>132</v>
      </c>
      <c r="R978" s="63"/>
      <c r="S978" s="64" t="str">
        <f aca="false">IF(ISBLANK(A978),"",CONCATENATE($BC$5,"-",MID($BC$3,3,2),"-M_",A978))</f>
        <v>PTUR-21-M_52021000004257</v>
      </c>
      <c r="T978" s="65" t="e">
        <f aca="false">IF(ISBLANK(B978),"",VLOOKUP(B978,$BI$2:$BJ$5,2,FALSE()))</f>
        <v>#N/A</v>
      </c>
      <c r="U978" s="66" t="str">
        <f aca="false">IF(ISBLANK(Q978),"ES",Q978)</f>
        <v>ES</v>
      </c>
      <c r="V978" s="64" t="n">
        <f aca="false">IF(ISBLANK(K978),"2",VLOOKUP(K978,$BG$2:$BH$3,2,FALSE()))</f>
        <v>2</v>
      </c>
      <c r="W978" s="66" t="str">
        <f aca="false">IF(ISBLANK(R978),"Sin observaciones",R978)</f>
        <v>Sin observaciones</v>
      </c>
      <c r="X978" s="64" t="n">
        <f aca="false">IF(ISERROR(VLOOKUP(J978,$BG$2:$BH$3,2,FALSE())),"",VLOOKUP(J978,$BG$2:$BH$3,2,FALSE()))</f>
        <v>1</v>
      </c>
      <c r="Z978" s="67"/>
    </row>
    <row r="979" customFormat="false" ht="39.6" hidden="false" customHeight="false" outlineLevel="0" collapsed="false">
      <c r="A979" s="54" t="s">
        <v>2611</v>
      </c>
      <c r="B979" s="54" t="s">
        <v>126</v>
      </c>
      <c r="C979" s="54" t="s">
        <v>2612</v>
      </c>
      <c r="D979" s="57" t="n">
        <v>0.15</v>
      </c>
      <c r="E979" s="56" t="n">
        <v>316.24</v>
      </c>
      <c r="F979" s="57" t="n">
        <v>20.69</v>
      </c>
      <c r="G979" s="56" t="n">
        <v>316.24</v>
      </c>
      <c r="H979" s="56" t="n">
        <v>20.69</v>
      </c>
      <c r="I979" s="58" t="n">
        <v>44498</v>
      </c>
      <c r="J979" s="54" t="s">
        <v>128</v>
      </c>
      <c r="K979" s="60" t="s">
        <v>129</v>
      </c>
      <c r="L979" s="60"/>
      <c r="M979" s="61"/>
      <c r="N979" s="61"/>
      <c r="O979" s="54" t="s">
        <v>1044</v>
      </c>
      <c r="P979" s="54" t="s">
        <v>1045</v>
      </c>
      <c r="Q979" s="60" t="s">
        <v>132</v>
      </c>
      <c r="R979" s="63"/>
      <c r="S979" s="64" t="str">
        <f aca="false">IF(ISBLANK(A979),"",CONCATENATE($BC$5,"-",MID($BC$3,3,2),"-M_",A979))</f>
        <v>PTUR-21-M_52021000004258</v>
      </c>
      <c r="T979" s="65" t="e">
        <f aca="false">IF(ISBLANK(B979),"",VLOOKUP(B979,$BI$2:$BJ$5,2,FALSE()))</f>
        <v>#N/A</v>
      </c>
      <c r="U979" s="66" t="str">
        <f aca="false">IF(ISBLANK(Q979),"ES",Q979)</f>
        <v>ES</v>
      </c>
      <c r="V979" s="64" t="n">
        <f aca="false">IF(ISBLANK(K979),"2",VLOOKUP(K979,$BG$2:$BH$3,2,FALSE()))</f>
        <v>2</v>
      </c>
      <c r="W979" s="66" t="str">
        <f aca="false">IF(ISBLANK(R979),"Sin observaciones",R979)</f>
        <v>Sin observaciones</v>
      </c>
      <c r="X979" s="64" t="n">
        <f aca="false">IF(ISERROR(VLOOKUP(J979,$BG$2:$BH$3,2,FALSE())),"",VLOOKUP(J979,$BG$2:$BH$3,2,FALSE()))</f>
        <v>1</v>
      </c>
      <c r="Z979" s="67"/>
    </row>
    <row r="980" customFormat="false" ht="39.6" hidden="false" customHeight="false" outlineLevel="0" collapsed="false">
      <c r="A980" s="54" t="s">
        <v>2613</v>
      </c>
      <c r="B980" s="54" t="s">
        <v>2472</v>
      </c>
      <c r="C980" s="54" t="s">
        <v>2614</v>
      </c>
      <c r="D980" s="57" t="n">
        <v>0.15</v>
      </c>
      <c r="E980" s="56" t="n">
        <v>316.24</v>
      </c>
      <c r="F980" s="57" t="n">
        <v>20.69</v>
      </c>
      <c r="G980" s="56" t="n">
        <v>316.24</v>
      </c>
      <c r="H980" s="56" t="n">
        <v>20.69</v>
      </c>
      <c r="I980" s="58" t="n">
        <v>44498</v>
      </c>
      <c r="J980" s="54" t="s">
        <v>128</v>
      </c>
      <c r="K980" s="60" t="s">
        <v>129</v>
      </c>
      <c r="L980" s="60"/>
      <c r="M980" s="61"/>
      <c r="N980" s="61"/>
      <c r="O980" s="54" t="s">
        <v>1044</v>
      </c>
      <c r="P980" s="54" t="s">
        <v>1045</v>
      </c>
      <c r="Q980" s="60" t="s">
        <v>132</v>
      </c>
      <c r="R980" s="63"/>
      <c r="S980" s="64" t="str">
        <f aca="false">IF(ISBLANK(A980),"",CONCATENATE($BC$5,"-",MID($BC$3,3,2),"-M_",A980))</f>
        <v>PTUR-21-M_52021000004259</v>
      </c>
      <c r="T980" s="65" t="e">
        <f aca="false">IF(ISBLANK(B980),"",VLOOKUP(B980,$BI$2:$BJ$5,2,FALSE()))</f>
        <v>#N/A</v>
      </c>
      <c r="U980" s="66" t="str">
        <f aca="false">IF(ISBLANK(Q980),"ES",Q980)</f>
        <v>ES</v>
      </c>
      <c r="V980" s="64" t="n">
        <f aca="false">IF(ISBLANK(K980),"2",VLOOKUP(K980,$BG$2:$BH$3,2,FALSE()))</f>
        <v>2</v>
      </c>
      <c r="W980" s="66" t="str">
        <f aca="false">IF(ISBLANK(R980),"Sin observaciones",R980)</f>
        <v>Sin observaciones</v>
      </c>
      <c r="X980" s="64" t="n">
        <f aca="false">IF(ISERROR(VLOOKUP(J980,$BG$2:$BH$3,2,FALSE())),"",VLOOKUP(J980,$BG$2:$BH$3,2,FALSE()))</f>
        <v>1</v>
      </c>
      <c r="Z980" s="67"/>
    </row>
    <row r="981" customFormat="false" ht="39.6" hidden="false" customHeight="false" outlineLevel="0" collapsed="false">
      <c r="A981" s="54" t="s">
        <v>2615</v>
      </c>
      <c r="B981" s="54" t="s">
        <v>126</v>
      </c>
      <c r="C981" s="54" t="s">
        <v>2616</v>
      </c>
      <c r="D981" s="57" t="n">
        <v>0.09</v>
      </c>
      <c r="E981" s="56" t="n">
        <v>158.1</v>
      </c>
      <c r="F981" s="57" t="n">
        <v>10.34</v>
      </c>
      <c r="G981" s="56" t="n">
        <v>158.1</v>
      </c>
      <c r="H981" s="56" t="n">
        <v>10.34</v>
      </c>
      <c r="I981" s="58" t="n">
        <v>44498</v>
      </c>
      <c r="J981" s="54" t="s">
        <v>128</v>
      </c>
      <c r="K981" s="60" t="s">
        <v>129</v>
      </c>
      <c r="L981" s="60"/>
      <c r="M981" s="61"/>
      <c r="N981" s="61"/>
      <c r="O981" s="54" t="s">
        <v>1044</v>
      </c>
      <c r="P981" s="54" t="s">
        <v>1045</v>
      </c>
      <c r="Q981" s="60" t="s">
        <v>132</v>
      </c>
      <c r="R981" s="63"/>
      <c r="S981" s="64" t="str">
        <f aca="false">IF(ISBLANK(A981),"",CONCATENATE($BC$5,"-",MID($BC$3,3,2),"-M_",A981))</f>
        <v>PTUR-21-M_52021000004260</v>
      </c>
      <c r="T981" s="65" t="e">
        <f aca="false">IF(ISBLANK(B981),"",VLOOKUP(B981,$BI$2:$BJ$5,2,FALSE()))</f>
        <v>#N/A</v>
      </c>
      <c r="U981" s="66" t="str">
        <f aca="false">IF(ISBLANK(Q981),"ES",Q981)</f>
        <v>ES</v>
      </c>
      <c r="V981" s="64" t="n">
        <f aca="false">IF(ISBLANK(K981),"2",VLOOKUP(K981,$BG$2:$BH$3,2,FALSE()))</f>
        <v>2</v>
      </c>
      <c r="W981" s="66" t="str">
        <f aca="false">IF(ISBLANK(R981),"Sin observaciones",R981)</f>
        <v>Sin observaciones</v>
      </c>
      <c r="X981" s="64" t="n">
        <f aca="false">IF(ISERROR(VLOOKUP(J981,$BG$2:$BH$3,2,FALSE())),"",VLOOKUP(J981,$BG$2:$BH$3,2,FALSE()))</f>
        <v>1</v>
      </c>
      <c r="Z981" s="67"/>
    </row>
    <row r="982" customFormat="false" ht="39.6" hidden="false" customHeight="false" outlineLevel="0" collapsed="false">
      <c r="A982" s="54" t="s">
        <v>2617</v>
      </c>
      <c r="B982" s="54" t="s">
        <v>126</v>
      </c>
      <c r="C982" s="54" t="s">
        <v>2618</v>
      </c>
      <c r="D982" s="57" t="n">
        <v>0.15</v>
      </c>
      <c r="E982" s="56" t="n">
        <v>316.24</v>
      </c>
      <c r="F982" s="57" t="n">
        <v>20.69</v>
      </c>
      <c r="G982" s="56" t="n">
        <v>316.24</v>
      </c>
      <c r="H982" s="56" t="n">
        <v>20.69</v>
      </c>
      <c r="I982" s="58" t="n">
        <v>44498</v>
      </c>
      <c r="J982" s="54" t="s">
        <v>128</v>
      </c>
      <c r="K982" s="60" t="s">
        <v>129</v>
      </c>
      <c r="L982" s="60"/>
      <c r="M982" s="61"/>
      <c r="N982" s="61"/>
      <c r="O982" s="54" t="s">
        <v>1044</v>
      </c>
      <c r="P982" s="54" t="s">
        <v>1045</v>
      </c>
      <c r="Q982" s="60" t="s">
        <v>132</v>
      </c>
      <c r="R982" s="63"/>
      <c r="S982" s="64" t="str">
        <f aca="false">IF(ISBLANK(A982),"",CONCATENATE($BC$5,"-",MID($BC$3,3,2),"-M_",A982))</f>
        <v>PTUR-21-M_52021000004290</v>
      </c>
      <c r="T982" s="65" t="e">
        <f aca="false">IF(ISBLANK(B982),"",VLOOKUP(B982,$BI$2:$BJ$5,2,FALSE()))</f>
        <v>#N/A</v>
      </c>
      <c r="U982" s="66" t="str">
        <f aca="false">IF(ISBLANK(Q982),"ES",Q982)</f>
        <v>ES</v>
      </c>
      <c r="V982" s="64" t="n">
        <f aca="false">IF(ISBLANK(K982),"2",VLOOKUP(K982,$BG$2:$BH$3,2,FALSE()))</f>
        <v>2</v>
      </c>
      <c r="W982" s="66" t="str">
        <f aca="false">IF(ISBLANK(R982),"Sin observaciones",R982)</f>
        <v>Sin observaciones</v>
      </c>
      <c r="X982" s="64" t="n">
        <f aca="false">IF(ISERROR(VLOOKUP(J982,$BG$2:$BH$3,2,FALSE())),"",VLOOKUP(J982,$BG$2:$BH$3,2,FALSE()))</f>
        <v>1</v>
      </c>
      <c r="Z982" s="67"/>
    </row>
    <row r="983" customFormat="false" ht="26.4" hidden="false" customHeight="false" outlineLevel="0" collapsed="false">
      <c r="A983" s="54" t="s">
        <v>2619</v>
      </c>
      <c r="B983" s="54" t="s">
        <v>126</v>
      </c>
      <c r="C983" s="54" t="s">
        <v>2620</v>
      </c>
      <c r="D983" s="57" t="n">
        <v>0.15</v>
      </c>
      <c r="E983" s="56" t="n">
        <v>316.24</v>
      </c>
      <c r="F983" s="57" t="n">
        <v>20.69</v>
      </c>
      <c r="G983" s="56" t="n">
        <v>316.24</v>
      </c>
      <c r="H983" s="56" t="n">
        <v>20.69</v>
      </c>
      <c r="I983" s="58" t="n">
        <v>44498</v>
      </c>
      <c r="J983" s="54" t="s">
        <v>128</v>
      </c>
      <c r="K983" s="60" t="s">
        <v>129</v>
      </c>
      <c r="L983" s="60"/>
      <c r="M983" s="61"/>
      <c r="N983" s="61"/>
      <c r="O983" s="54" t="s">
        <v>1044</v>
      </c>
      <c r="P983" s="54" t="s">
        <v>1045</v>
      </c>
      <c r="Q983" s="60" t="s">
        <v>132</v>
      </c>
      <c r="R983" s="63"/>
      <c r="S983" s="64" t="str">
        <f aca="false">IF(ISBLANK(A983),"",CONCATENATE($BC$5,"-",MID($BC$3,3,2),"-M_",A983))</f>
        <v>PTUR-21-M_52021000004291</v>
      </c>
      <c r="T983" s="65" t="e">
        <f aca="false">IF(ISBLANK(B983),"",VLOOKUP(B983,$BI$2:$BJ$5,2,FALSE()))</f>
        <v>#N/A</v>
      </c>
      <c r="U983" s="66" t="str">
        <f aca="false">IF(ISBLANK(Q983),"ES",Q983)</f>
        <v>ES</v>
      </c>
      <c r="V983" s="64" t="n">
        <f aca="false">IF(ISBLANK(K983),"2",VLOOKUP(K983,$BG$2:$BH$3,2,FALSE()))</f>
        <v>2</v>
      </c>
      <c r="W983" s="66" t="str">
        <f aca="false">IF(ISBLANK(R983),"Sin observaciones",R983)</f>
        <v>Sin observaciones</v>
      </c>
      <c r="X983" s="64" t="n">
        <f aca="false">IF(ISERROR(VLOOKUP(J983,$BG$2:$BH$3,2,FALSE())),"",VLOOKUP(J983,$BG$2:$BH$3,2,FALSE()))</f>
        <v>1</v>
      </c>
      <c r="Z983" s="67"/>
    </row>
    <row r="984" customFormat="false" ht="26.4" hidden="false" customHeight="false" outlineLevel="0" collapsed="false">
      <c r="A984" s="54" t="s">
        <v>2621</v>
      </c>
      <c r="B984" s="54" t="s">
        <v>126</v>
      </c>
      <c r="C984" s="54" t="s">
        <v>2622</v>
      </c>
      <c r="D984" s="57" t="n">
        <v>0.15</v>
      </c>
      <c r="E984" s="56" t="n">
        <v>316.24</v>
      </c>
      <c r="F984" s="57" t="n">
        <v>20.69</v>
      </c>
      <c r="G984" s="56" t="n">
        <v>316.24</v>
      </c>
      <c r="H984" s="56" t="n">
        <v>20.69</v>
      </c>
      <c r="I984" s="58" t="n">
        <v>44498</v>
      </c>
      <c r="J984" s="54" t="s">
        <v>128</v>
      </c>
      <c r="K984" s="60" t="s">
        <v>129</v>
      </c>
      <c r="L984" s="60"/>
      <c r="M984" s="61"/>
      <c r="N984" s="61"/>
      <c r="O984" s="54" t="s">
        <v>1044</v>
      </c>
      <c r="P984" s="54" t="s">
        <v>1045</v>
      </c>
      <c r="Q984" s="60" t="s">
        <v>132</v>
      </c>
      <c r="R984" s="63"/>
      <c r="S984" s="64" t="str">
        <f aca="false">IF(ISBLANK(A984),"",CONCATENATE($BC$5,"-",MID($BC$3,3,2),"-M_",A984))</f>
        <v>PTUR-21-M_52021000004292</v>
      </c>
      <c r="T984" s="65" t="e">
        <f aca="false">IF(ISBLANK(B984),"",VLOOKUP(B984,$BI$2:$BJ$5,2,FALSE()))</f>
        <v>#N/A</v>
      </c>
      <c r="U984" s="66" t="str">
        <f aca="false">IF(ISBLANK(Q984),"ES",Q984)</f>
        <v>ES</v>
      </c>
      <c r="V984" s="64" t="n">
        <f aca="false">IF(ISBLANK(K984),"2",VLOOKUP(K984,$BG$2:$BH$3,2,FALSE()))</f>
        <v>2</v>
      </c>
      <c r="W984" s="66" t="str">
        <f aca="false">IF(ISBLANK(R984),"Sin observaciones",R984)</f>
        <v>Sin observaciones</v>
      </c>
      <c r="X984" s="64" t="n">
        <f aca="false">IF(ISERROR(VLOOKUP(J984,$BG$2:$BH$3,2,FALSE())),"",VLOOKUP(J984,$BG$2:$BH$3,2,FALSE()))</f>
        <v>1</v>
      </c>
      <c r="Z984" s="67"/>
    </row>
    <row r="985" customFormat="false" ht="26.4" hidden="false" customHeight="false" outlineLevel="0" collapsed="false">
      <c r="A985" s="54" t="s">
        <v>2623</v>
      </c>
      <c r="B985" s="54" t="s">
        <v>126</v>
      </c>
      <c r="C985" s="54" t="s">
        <v>2624</v>
      </c>
      <c r="D985" s="57" t="n">
        <v>0.15</v>
      </c>
      <c r="E985" s="56" t="n">
        <v>316.24</v>
      </c>
      <c r="F985" s="57" t="n">
        <v>20.69</v>
      </c>
      <c r="G985" s="56" t="n">
        <v>316.24</v>
      </c>
      <c r="H985" s="56" t="n">
        <v>20.69</v>
      </c>
      <c r="I985" s="58" t="n">
        <v>44498</v>
      </c>
      <c r="J985" s="54" t="s">
        <v>128</v>
      </c>
      <c r="K985" s="60" t="s">
        <v>129</v>
      </c>
      <c r="L985" s="60"/>
      <c r="M985" s="61"/>
      <c r="N985" s="61"/>
      <c r="O985" s="54" t="s">
        <v>1044</v>
      </c>
      <c r="P985" s="54" t="s">
        <v>1045</v>
      </c>
      <c r="Q985" s="60" t="s">
        <v>132</v>
      </c>
      <c r="R985" s="63"/>
      <c r="S985" s="64" t="str">
        <f aca="false">IF(ISBLANK(A985),"",CONCATENATE($BC$5,"-",MID($BC$3,3,2),"-M_",A985))</f>
        <v>PTUR-21-M_52021000004293</v>
      </c>
      <c r="T985" s="65" t="e">
        <f aca="false">IF(ISBLANK(B985),"",VLOOKUP(B985,$BI$2:$BJ$5,2,FALSE()))</f>
        <v>#N/A</v>
      </c>
      <c r="U985" s="66" t="str">
        <f aca="false">IF(ISBLANK(Q985),"ES",Q985)</f>
        <v>ES</v>
      </c>
      <c r="V985" s="64" t="n">
        <f aca="false">IF(ISBLANK(K985),"2",VLOOKUP(K985,$BG$2:$BH$3,2,FALSE()))</f>
        <v>2</v>
      </c>
      <c r="W985" s="66" t="str">
        <f aca="false">IF(ISBLANK(R985),"Sin observaciones",R985)</f>
        <v>Sin observaciones</v>
      </c>
      <c r="X985" s="64" t="n">
        <f aca="false">IF(ISERROR(VLOOKUP(J985,$BG$2:$BH$3,2,FALSE())),"",VLOOKUP(J985,$BG$2:$BH$3,2,FALSE()))</f>
        <v>1</v>
      </c>
      <c r="Z985" s="67"/>
    </row>
    <row r="986" customFormat="false" ht="26.4" hidden="false" customHeight="false" outlineLevel="0" collapsed="false">
      <c r="A986" s="54" t="s">
        <v>2625</v>
      </c>
      <c r="B986" s="54" t="s">
        <v>126</v>
      </c>
      <c r="C986" s="54" t="s">
        <v>2626</v>
      </c>
      <c r="D986" s="57" t="n">
        <v>0.15</v>
      </c>
      <c r="E986" s="56" t="n">
        <v>316.24</v>
      </c>
      <c r="F986" s="57" t="n">
        <v>20.69</v>
      </c>
      <c r="G986" s="56" t="n">
        <v>316.24</v>
      </c>
      <c r="H986" s="56" t="n">
        <v>20.69</v>
      </c>
      <c r="I986" s="58" t="n">
        <v>44498</v>
      </c>
      <c r="J986" s="54" t="s">
        <v>128</v>
      </c>
      <c r="K986" s="60" t="s">
        <v>129</v>
      </c>
      <c r="L986" s="60"/>
      <c r="M986" s="61"/>
      <c r="N986" s="61"/>
      <c r="O986" s="54" t="s">
        <v>1044</v>
      </c>
      <c r="P986" s="54" t="s">
        <v>1045</v>
      </c>
      <c r="Q986" s="60" t="s">
        <v>132</v>
      </c>
      <c r="R986" s="63"/>
      <c r="S986" s="64" t="str">
        <f aca="false">IF(ISBLANK(A986),"",CONCATENATE($BC$5,"-",MID($BC$3,3,2),"-M_",A986))</f>
        <v>PTUR-21-M_52021000004294</v>
      </c>
      <c r="T986" s="65" t="e">
        <f aca="false">IF(ISBLANK(B986),"",VLOOKUP(B986,$BI$2:$BJ$5,2,FALSE()))</f>
        <v>#N/A</v>
      </c>
      <c r="U986" s="66" t="str">
        <f aca="false">IF(ISBLANK(Q986),"ES",Q986)</f>
        <v>ES</v>
      </c>
      <c r="V986" s="64" t="n">
        <f aca="false">IF(ISBLANK(K986),"2",VLOOKUP(K986,$BG$2:$BH$3,2,FALSE()))</f>
        <v>2</v>
      </c>
      <c r="W986" s="66" t="str">
        <f aca="false">IF(ISBLANK(R986),"Sin observaciones",R986)</f>
        <v>Sin observaciones</v>
      </c>
      <c r="X986" s="64" t="n">
        <f aca="false">IF(ISERROR(VLOOKUP(J986,$BG$2:$BH$3,2,FALSE())),"",VLOOKUP(J986,$BG$2:$BH$3,2,FALSE()))</f>
        <v>1</v>
      </c>
      <c r="Z986" s="67"/>
    </row>
    <row r="987" customFormat="false" ht="26.4" hidden="false" customHeight="false" outlineLevel="0" collapsed="false">
      <c r="A987" s="54" t="s">
        <v>2627</v>
      </c>
      <c r="B987" s="54" t="s">
        <v>126</v>
      </c>
      <c r="C987" s="54" t="s">
        <v>2628</v>
      </c>
      <c r="D987" s="57" t="n">
        <v>0.15</v>
      </c>
      <c r="E987" s="56" t="n">
        <v>316.24</v>
      </c>
      <c r="F987" s="57" t="n">
        <v>20.69</v>
      </c>
      <c r="G987" s="56" t="n">
        <v>316.24</v>
      </c>
      <c r="H987" s="56" t="n">
        <v>20.69</v>
      </c>
      <c r="I987" s="58" t="n">
        <v>44498</v>
      </c>
      <c r="J987" s="54" t="s">
        <v>128</v>
      </c>
      <c r="K987" s="60" t="s">
        <v>129</v>
      </c>
      <c r="L987" s="60"/>
      <c r="M987" s="61"/>
      <c r="N987" s="61"/>
      <c r="O987" s="54" t="s">
        <v>1044</v>
      </c>
      <c r="P987" s="54" t="s">
        <v>1045</v>
      </c>
      <c r="Q987" s="60" t="s">
        <v>132</v>
      </c>
      <c r="R987" s="63"/>
      <c r="S987" s="64" t="str">
        <f aca="false">IF(ISBLANK(A987),"",CONCATENATE($BC$5,"-",MID($BC$3,3,2),"-M_",A987))</f>
        <v>PTUR-21-M_52021000004295</v>
      </c>
      <c r="T987" s="65" t="e">
        <f aca="false">IF(ISBLANK(B987),"",VLOOKUP(B987,$BI$2:$BJ$5,2,FALSE()))</f>
        <v>#N/A</v>
      </c>
      <c r="U987" s="66" t="str">
        <f aca="false">IF(ISBLANK(Q987),"ES",Q987)</f>
        <v>ES</v>
      </c>
      <c r="V987" s="64" t="n">
        <f aca="false">IF(ISBLANK(K987),"2",VLOOKUP(K987,$BG$2:$BH$3,2,FALSE()))</f>
        <v>2</v>
      </c>
      <c r="W987" s="66" t="str">
        <f aca="false">IF(ISBLANK(R987),"Sin observaciones",R987)</f>
        <v>Sin observaciones</v>
      </c>
      <c r="X987" s="64" t="n">
        <f aca="false">IF(ISERROR(VLOOKUP(J987,$BG$2:$BH$3,2,FALSE())),"",VLOOKUP(J987,$BG$2:$BH$3,2,FALSE()))</f>
        <v>1</v>
      </c>
      <c r="Z987" s="67"/>
    </row>
    <row r="988" customFormat="false" ht="26.4" hidden="false" customHeight="false" outlineLevel="0" collapsed="false">
      <c r="A988" s="54" t="s">
        <v>2629</v>
      </c>
      <c r="B988" s="54" t="s">
        <v>126</v>
      </c>
      <c r="C988" s="54" t="s">
        <v>2630</v>
      </c>
      <c r="D988" s="57" t="n">
        <v>0.15</v>
      </c>
      <c r="E988" s="56" t="n">
        <v>316.24</v>
      </c>
      <c r="F988" s="57" t="n">
        <v>20.69</v>
      </c>
      <c r="G988" s="56" t="n">
        <v>316.24</v>
      </c>
      <c r="H988" s="56" t="n">
        <v>20.69</v>
      </c>
      <c r="I988" s="58" t="n">
        <v>44498</v>
      </c>
      <c r="J988" s="54" t="s">
        <v>128</v>
      </c>
      <c r="K988" s="60" t="s">
        <v>129</v>
      </c>
      <c r="L988" s="60"/>
      <c r="M988" s="61"/>
      <c r="N988" s="61"/>
      <c r="O988" s="54" t="s">
        <v>1044</v>
      </c>
      <c r="P988" s="54" t="s">
        <v>1045</v>
      </c>
      <c r="Q988" s="60" t="s">
        <v>132</v>
      </c>
      <c r="R988" s="63"/>
      <c r="S988" s="64" t="str">
        <f aca="false">IF(ISBLANK(A988),"",CONCATENATE($BC$5,"-",MID($BC$3,3,2),"-M_",A988))</f>
        <v>PTUR-21-M_52021000004296</v>
      </c>
      <c r="T988" s="65" t="e">
        <f aca="false">IF(ISBLANK(B988),"",VLOOKUP(B988,$BI$2:$BJ$5,2,FALSE()))</f>
        <v>#N/A</v>
      </c>
      <c r="U988" s="66" t="str">
        <f aca="false">IF(ISBLANK(Q988),"ES",Q988)</f>
        <v>ES</v>
      </c>
      <c r="V988" s="64" t="n">
        <f aca="false">IF(ISBLANK(K988),"2",VLOOKUP(K988,$BG$2:$BH$3,2,FALSE()))</f>
        <v>2</v>
      </c>
      <c r="W988" s="66" t="str">
        <f aca="false">IF(ISBLANK(R988),"Sin observaciones",R988)</f>
        <v>Sin observaciones</v>
      </c>
      <c r="X988" s="64" t="n">
        <f aca="false">IF(ISERROR(VLOOKUP(J988,$BG$2:$BH$3,2,FALSE())),"",VLOOKUP(J988,$BG$2:$BH$3,2,FALSE()))</f>
        <v>1</v>
      </c>
      <c r="Z988" s="67"/>
    </row>
    <row r="989" customFormat="false" ht="26.4" hidden="false" customHeight="false" outlineLevel="0" collapsed="false">
      <c r="A989" s="54" t="s">
        <v>2631</v>
      </c>
      <c r="B989" s="54" t="s">
        <v>126</v>
      </c>
      <c r="C989" s="54" t="s">
        <v>2632</v>
      </c>
      <c r="D989" s="57" t="n">
        <v>0.15</v>
      </c>
      <c r="E989" s="56" t="n">
        <v>316.24</v>
      </c>
      <c r="F989" s="57" t="n">
        <v>20.69</v>
      </c>
      <c r="G989" s="56" t="n">
        <v>316.24</v>
      </c>
      <c r="H989" s="56" t="n">
        <v>20.69</v>
      </c>
      <c r="I989" s="58" t="n">
        <v>44498</v>
      </c>
      <c r="J989" s="54" t="s">
        <v>128</v>
      </c>
      <c r="K989" s="60" t="s">
        <v>129</v>
      </c>
      <c r="L989" s="60"/>
      <c r="M989" s="61"/>
      <c r="N989" s="61"/>
      <c r="O989" s="54" t="s">
        <v>1044</v>
      </c>
      <c r="P989" s="54" t="s">
        <v>1045</v>
      </c>
      <c r="Q989" s="60" t="s">
        <v>132</v>
      </c>
      <c r="R989" s="63"/>
      <c r="S989" s="64" t="str">
        <f aca="false">IF(ISBLANK(A989),"",CONCATENATE($BC$5,"-",MID($BC$3,3,2),"-M_",A989))</f>
        <v>PTUR-21-M_52021000004297</v>
      </c>
      <c r="T989" s="65" t="e">
        <f aca="false">IF(ISBLANK(B989),"",VLOOKUP(B989,$BI$2:$BJ$5,2,FALSE()))</f>
        <v>#N/A</v>
      </c>
      <c r="U989" s="66" t="str">
        <f aca="false">IF(ISBLANK(Q989),"ES",Q989)</f>
        <v>ES</v>
      </c>
      <c r="V989" s="64" t="n">
        <f aca="false">IF(ISBLANK(K989),"2",VLOOKUP(K989,$BG$2:$BH$3,2,FALSE()))</f>
        <v>2</v>
      </c>
      <c r="W989" s="66" t="str">
        <f aca="false">IF(ISBLANK(R989),"Sin observaciones",R989)</f>
        <v>Sin observaciones</v>
      </c>
      <c r="X989" s="64" t="n">
        <f aca="false">IF(ISERROR(VLOOKUP(J989,$BG$2:$BH$3,2,FALSE())),"",VLOOKUP(J989,$BG$2:$BH$3,2,FALSE()))</f>
        <v>1</v>
      </c>
      <c r="Z989" s="67"/>
    </row>
    <row r="990" customFormat="false" ht="26.4" hidden="false" customHeight="false" outlineLevel="0" collapsed="false">
      <c r="A990" s="54" t="s">
        <v>2633</v>
      </c>
      <c r="B990" s="54" t="s">
        <v>126</v>
      </c>
      <c r="C990" s="54" t="s">
        <v>2634</v>
      </c>
      <c r="D990" s="57" t="n">
        <v>0.15</v>
      </c>
      <c r="E990" s="56" t="n">
        <v>316.24</v>
      </c>
      <c r="F990" s="57" t="n">
        <v>20.69</v>
      </c>
      <c r="G990" s="56" t="n">
        <v>316.24</v>
      </c>
      <c r="H990" s="56" t="n">
        <v>20.69</v>
      </c>
      <c r="I990" s="58" t="n">
        <v>44498</v>
      </c>
      <c r="J990" s="54" t="s">
        <v>128</v>
      </c>
      <c r="K990" s="60" t="s">
        <v>129</v>
      </c>
      <c r="L990" s="60"/>
      <c r="M990" s="61"/>
      <c r="N990" s="61"/>
      <c r="O990" s="54" t="s">
        <v>1044</v>
      </c>
      <c r="P990" s="54" t="s">
        <v>1045</v>
      </c>
      <c r="Q990" s="60" t="s">
        <v>132</v>
      </c>
      <c r="R990" s="63"/>
      <c r="S990" s="64" t="str">
        <f aca="false">IF(ISBLANK(A990),"",CONCATENATE($BC$5,"-",MID($BC$3,3,2),"-M_",A990))</f>
        <v>PTUR-21-M_52021000004298</v>
      </c>
      <c r="T990" s="65" t="e">
        <f aca="false">IF(ISBLANK(B990),"",VLOOKUP(B990,$BI$2:$BJ$5,2,FALSE()))</f>
        <v>#N/A</v>
      </c>
      <c r="U990" s="66" t="str">
        <f aca="false">IF(ISBLANK(Q990),"ES",Q990)</f>
        <v>ES</v>
      </c>
      <c r="V990" s="64" t="n">
        <f aca="false">IF(ISBLANK(K990),"2",VLOOKUP(K990,$BG$2:$BH$3,2,FALSE()))</f>
        <v>2</v>
      </c>
      <c r="W990" s="66" t="str">
        <f aca="false">IF(ISBLANK(R990),"Sin observaciones",R990)</f>
        <v>Sin observaciones</v>
      </c>
      <c r="X990" s="64" t="n">
        <f aca="false">IF(ISERROR(VLOOKUP(J990,$BG$2:$BH$3,2,FALSE())),"",VLOOKUP(J990,$BG$2:$BH$3,2,FALSE()))</f>
        <v>1</v>
      </c>
      <c r="Z990" s="67"/>
    </row>
    <row r="991" customFormat="false" ht="39.6" hidden="false" customHeight="false" outlineLevel="0" collapsed="false">
      <c r="A991" s="54" t="s">
        <v>2635</v>
      </c>
      <c r="B991" s="54" t="s">
        <v>126</v>
      </c>
      <c r="C991" s="54" t="s">
        <v>2636</v>
      </c>
      <c r="D991" s="57" t="n">
        <v>0.15</v>
      </c>
      <c r="E991" s="56" t="n">
        <v>316.24</v>
      </c>
      <c r="F991" s="57" t="n">
        <v>20.69</v>
      </c>
      <c r="G991" s="56" t="n">
        <v>316.24</v>
      </c>
      <c r="H991" s="56" t="n">
        <v>20.69</v>
      </c>
      <c r="I991" s="58" t="n">
        <v>44498</v>
      </c>
      <c r="J991" s="54" t="s">
        <v>128</v>
      </c>
      <c r="K991" s="60" t="s">
        <v>129</v>
      </c>
      <c r="L991" s="60"/>
      <c r="M991" s="61"/>
      <c r="N991" s="61"/>
      <c r="O991" s="54" t="s">
        <v>1044</v>
      </c>
      <c r="P991" s="54" t="s">
        <v>1045</v>
      </c>
      <c r="Q991" s="60" t="s">
        <v>132</v>
      </c>
      <c r="R991" s="63"/>
      <c r="S991" s="64" t="str">
        <f aca="false">IF(ISBLANK(A991),"",CONCATENATE($BC$5,"-",MID($BC$3,3,2),"-M_",A991))</f>
        <v>PTUR-21-M_52021000004299</v>
      </c>
      <c r="T991" s="65" t="e">
        <f aca="false">IF(ISBLANK(B991),"",VLOOKUP(B991,$BI$2:$BJ$5,2,FALSE()))</f>
        <v>#N/A</v>
      </c>
      <c r="U991" s="66" t="str">
        <f aca="false">IF(ISBLANK(Q991),"ES",Q991)</f>
        <v>ES</v>
      </c>
      <c r="V991" s="64" t="n">
        <f aca="false">IF(ISBLANK(K991),"2",VLOOKUP(K991,$BG$2:$BH$3,2,FALSE()))</f>
        <v>2</v>
      </c>
      <c r="W991" s="66" t="str">
        <f aca="false">IF(ISBLANK(R991),"Sin observaciones",R991)</f>
        <v>Sin observaciones</v>
      </c>
      <c r="X991" s="64" t="n">
        <f aca="false">IF(ISERROR(VLOOKUP(J991,$BG$2:$BH$3,2,FALSE())),"",VLOOKUP(J991,$BG$2:$BH$3,2,FALSE()))</f>
        <v>1</v>
      </c>
      <c r="Z991" s="67"/>
    </row>
    <row r="992" customFormat="false" ht="26.4" hidden="false" customHeight="false" outlineLevel="0" collapsed="false">
      <c r="A992" s="54" t="s">
        <v>2637</v>
      </c>
      <c r="B992" s="54" t="s">
        <v>126</v>
      </c>
      <c r="C992" s="54" t="s">
        <v>2638</v>
      </c>
      <c r="D992" s="57" t="n">
        <v>0.15</v>
      </c>
      <c r="E992" s="56" t="n">
        <v>316.24</v>
      </c>
      <c r="F992" s="57" t="n">
        <v>20.69</v>
      </c>
      <c r="G992" s="56" t="n">
        <v>316.24</v>
      </c>
      <c r="H992" s="56" t="n">
        <v>20.69</v>
      </c>
      <c r="I992" s="58" t="n">
        <v>44498</v>
      </c>
      <c r="J992" s="54" t="s">
        <v>128</v>
      </c>
      <c r="K992" s="60" t="s">
        <v>129</v>
      </c>
      <c r="L992" s="60"/>
      <c r="M992" s="61"/>
      <c r="N992" s="61"/>
      <c r="O992" s="54" t="s">
        <v>1044</v>
      </c>
      <c r="P992" s="54" t="s">
        <v>1045</v>
      </c>
      <c r="Q992" s="60" t="s">
        <v>132</v>
      </c>
      <c r="R992" s="63"/>
      <c r="S992" s="64" t="str">
        <f aca="false">IF(ISBLANK(A992),"",CONCATENATE($BC$5,"-",MID($BC$3,3,2),"-M_",A992))</f>
        <v>PTUR-21-M_52021000004300</v>
      </c>
      <c r="T992" s="65" t="e">
        <f aca="false">IF(ISBLANK(B992),"",VLOOKUP(B992,$BI$2:$BJ$5,2,FALSE()))</f>
        <v>#N/A</v>
      </c>
      <c r="U992" s="66" t="str">
        <f aca="false">IF(ISBLANK(Q992),"ES",Q992)</f>
        <v>ES</v>
      </c>
      <c r="V992" s="64" t="n">
        <f aca="false">IF(ISBLANK(K992),"2",VLOOKUP(K992,$BG$2:$BH$3,2,FALSE()))</f>
        <v>2</v>
      </c>
      <c r="W992" s="66" t="str">
        <f aca="false">IF(ISBLANK(R992),"Sin observaciones",R992)</f>
        <v>Sin observaciones</v>
      </c>
      <c r="X992" s="64" t="n">
        <f aca="false">IF(ISERROR(VLOOKUP(J992,$BG$2:$BH$3,2,FALSE())),"",VLOOKUP(J992,$BG$2:$BH$3,2,FALSE()))</f>
        <v>1</v>
      </c>
      <c r="Z992" s="67"/>
    </row>
    <row r="993" customFormat="false" ht="39.6" hidden="false" customHeight="false" outlineLevel="0" collapsed="false">
      <c r="A993" s="54" t="s">
        <v>2639</v>
      </c>
      <c r="B993" s="54" t="s">
        <v>126</v>
      </c>
      <c r="C993" s="54" t="s">
        <v>2640</v>
      </c>
      <c r="D993" s="57" t="n">
        <v>0.15</v>
      </c>
      <c r="E993" s="56" t="n">
        <v>316.24</v>
      </c>
      <c r="F993" s="57" t="n">
        <v>20.69</v>
      </c>
      <c r="G993" s="56" t="n">
        <v>316.24</v>
      </c>
      <c r="H993" s="56" t="n">
        <v>20.69</v>
      </c>
      <c r="I993" s="58" t="n">
        <v>44498</v>
      </c>
      <c r="J993" s="54" t="s">
        <v>128</v>
      </c>
      <c r="K993" s="60" t="s">
        <v>129</v>
      </c>
      <c r="L993" s="60"/>
      <c r="M993" s="61"/>
      <c r="N993" s="61"/>
      <c r="O993" s="54" t="s">
        <v>1044</v>
      </c>
      <c r="P993" s="54" t="s">
        <v>1045</v>
      </c>
      <c r="Q993" s="60" t="s">
        <v>132</v>
      </c>
      <c r="R993" s="63"/>
      <c r="S993" s="64" t="str">
        <f aca="false">IF(ISBLANK(A993),"",CONCATENATE($BC$5,"-",MID($BC$3,3,2),"-M_",A993))</f>
        <v>PTUR-21-M_52021000004301</v>
      </c>
      <c r="T993" s="65" t="e">
        <f aca="false">IF(ISBLANK(B993),"",VLOOKUP(B993,$BI$2:$BJ$5,2,FALSE()))</f>
        <v>#N/A</v>
      </c>
      <c r="U993" s="66" t="str">
        <f aca="false">IF(ISBLANK(Q993),"ES",Q993)</f>
        <v>ES</v>
      </c>
      <c r="V993" s="64" t="n">
        <f aca="false">IF(ISBLANK(K993),"2",VLOOKUP(K993,$BG$2:$BH$3,2,FALSE()))</f>
        <v>2</v>
      </c>
      <c r="W993" s="66" t="str">
        <f aca="false">IF(ISBLANK(R993),"Sin observaciones",R993)</f>
        <v>Sin observaciones</v>
      </c>
      <c r="X993" s="64" t="n">
        <f aca="false">IF(ISERROR(VLOOKUP(J993,$BG$2:$BH$3,2,FALSE())),"",VLOOKUP(J993,$BG$2:$BH$3,2,FALSE()))</f>
        <v>1</v>
      </c>
      <c r="Z993" s="67"/>
    </row>
    <row r="994" customFormat="false" ht="26.4" hidden="false" customHeight="false" outlineLevel="0" collapsed="false">
      <c r="A994" s="54" t="s">
        <v>2641</v>
      </c>
      <c r="B994" s="54" t="s">
        <v>126</v>
      </c>
      <c r="C994" s="54" t="s">
        <v>2642</v>
      </c>
      <c r="D994" s="57" t="n">
        <v>0.15</v>
      </c>
      <c r="E994" s="56" t="n">
        <v>316.24</v>
      </c>
      <c r="F994" s="57" t="n">
        <v>20.69</v>
      </c>
      <c r="G994" s="56" t="n">
        <v>316.24</v>
      </c>
      <c r="H994" s="56" t="n">
        <v>20.69</v>
      </c>
      <c r="I994" s="58" t="n">
        <v>44498</v>
      </c>
      <c r="J994" s="54" t="s">
        <v>128</v>
      </c>
      <c r="K994" s="60" t="s">
        <v>129</v>
      </c>
      <c r="L994" s="60"/>
      <c r="M994" s="61"/>
      <c r="N994" s="61"/>
      <c r="O994" s="54" t="s">
        <v>1044</v>
      </c>
      <c r="P994" s="54" t="s">
        <v>1045</v>
      </c>
      <c r="Q994" s="60" t="s">
        <v>132</v>
      </c>
      <c r="R994" s="63"/>
      <c r="S994" s="64" t="str">
        <f aca="false">IF(ISBLANK(A994),"",CONCATENATE($BC$5,"-",MID($BC$3,3,2),"-M_",A994))</f>
        <v>PTUR-21-M_52021000004302</v>
      </c>
      <c r="T994" s="65" t="e">
        <f aca="false">IF(ISBLANK(B994),"",VLOOKUP(B994,$BI$2:$BJ$5,2,FALSE()))</f>
        <v>#N/A</v>
      </c>
      <c r="U994" s="66" t="str">
        <f aca="false">IF(ISBLANK(Q994),"ES",Q994)</f>
        <v>ES</v>
      </c>
      <c r="V994" s="64" t="n">
        <f aca="false">IF(ISBLANK(K994),"2",VLOOKUP(K994,$BG$2:$BH$3,2,FALSE()))</f>
        <v>2</v>
      </c>
      <c r="W994" s="66" t="str">
        <f aca="false">IF(ISBLANK(R994),"Sin observaciones",R994)</f>
        <v>Sin observaciones</v>
      </c>
      <c r="X994" s="64" t="n">
        <f aca="false">IF(ISERROR(VLOOKUP(J994,$BG$2:$BH$3,2,FALSE())),"",VLOOKUP(J994,$BG$2:$BH$3,2,FALSE()))</f>
        <v>1</v>
      </c>
      <c r="Z994" s="67"/>
    </row>
    <row r="995" customFormat="false" ht="39.6" hidden="false" customHeight="false" outlineLevel="0" collapsed="false">
      <c r="A995" s="54" t="s">
        <v>2643</v>
      </c>
      <c r="B995" s="54" t="s">
        <v>126</v>
      </c>
      <c r="C995" s="54" t="s">
        <v>2644</v>
      </c>
      <c r="D995" s="57" t="n">
        <v>0.15</v>
      </c>
      <c r="E995" s="56" t="n">
        <v>316.24</v>
      </c>
      <c r="F995" s="57" t="n">
        <v>20.69</v>
      </c>
      <c r="G995" s="56" t="n">
        <v>316.24</v>
      </c>
      <c r="H995" s="56" t="n">
        <v>20.69</v>
      </c>
      <c r="I995" s="58" t="n">
        <v>44498</v>
      </c>
      <c r="J995" s="54" t="s">
        <v>128</v>
      </c>
      <c r="K995" s="60" t="s">
        <v>129</v>
      </c>
      <c r="L995" s="60"/>
      <c r="M995" s="61"/>
      <c r="N995" s="61"/>
      <c r="O995" s="54" t="s">
        <v>1044</v>
      </c>
      <c r="P995" s="54" t="s">
        <v>1045</v>
      </c>
      <c r="Q995" s="60" t="s">
        <v>132</v>
      </c>
      <c r="R995" s="63"/>
      <c r="S995" s="64" t="str">
        <f aca="false">IF(ISBLANK(A995),"",CONCATENATE($BC$5,"-",MID($BC$3,3,2),"-M_",A995))</f>
        <v>PTUR-21-M_52021000004303</v>
      </c>
      <c r="T995" s="65" t="e">
        <f aca="false">IF(ISBLANK(B995),"",VLOOKUP(B995,$BI$2:$BJ$5,2,FALSE()))</f>
        <v>#N/A</v>
      </c>
      <c r="U995" s="66" t="str">
        <f aca="false">IF(ISBLANK(Q995),"ES",Q995)</f>
        <v>ES</v>
      </c>
      <c r="V995" s="64" t="n">
        <f aca="false">IF(ISBLANK(K995),"2",VLOOKUP(K995,$BG$2:$BH$3,2,FALSE()))</f>
        <v>2</v>
      </c>
      <c r="W995" s="66" t="str">
        <f aca="false">IF(ISBLANK(R995),"Sin observaciones",R995)</f>
        <v>Sin observaciones</v>
      </c>
      <c r="X995" s="64" t="n">
        <f aca="false">IF(ISERROR(VLOOKUP(J995,$BG$2:$BH$3,2,FALSE())),"",VLOOKUP(J995,$BG$2:$BH$3,2,FALSE()))</f>
        <v>1</v>
      </c>
      <c r="Z995" s="67"/>
    </row>
    <row r="996" customFormat="false" ht="39.6" hidden="false" customHeight="false" outlineLevel="0" collapsed="false">
      <c r="A996" s="54" t="s">
        <v>2645</v>
      </c>
      <c r="B996" s="54" t="s">
        <v>126</v>
      </c>
      <c r="C996" s="54" t="s">
        <v>2646</v>
      </c>
      <c r="D996" s="57" t="n">
        <v>0.15</v>
      </c>
      <c r="E996" s="56" t="n">
        <v>316.24</v>
      </c>
      <c r="F996" s="57" t="n">
        <v>20.69</v>
      </c>
      <c r="G996" s="56" t="n">
        <v>316.24</v>
      </c>
      <c r="H996" s="56" t="n">
        <v>20.69</v>
      </c>
      <c r="I996" s="58" t="n">
        <v>44498</v>
      </c>
      <c r="J996" s="54" t="s">
        <v>128</v>
      </c>
      <c r="K996" s="60" t="s">
        <v>129</v>
      </c>
      <c r="L996" s="60"/>
      <c r="M996" s="61"/>
      <c r="N996" s="61"/>
      <c r="O996" s="54" t="s">
        <v>1044</v>
      </c>
      <c r="P996" s="54" t="s">
        <v>1045</v>
      </c>
      <c r="Q996" s="60" t="s">
        <v>132</v>
      </c>
      <c r="R996" s="63"/>
      <c r="S996" s="64" t="str">
        <f aca="false">IF(ISBLANK(A996),"",CONCATENATE($BC$5,"-",MID($BC$3,3,2),"-M_",A996))</f>
        <v>PTUR-21-M_52021000004304</v>
      </c>
      <c r="T996" s="65" t="e">
        <f aca="false">IF(ISBLANK(B996),"",VLOOKUP(B996,$BI$2:$BJ$5,2,FALSE()))</f>
        <v>#N/A</v>
      </c>
      <c r="U996" s="66" t="str">
        <f aca="false">IF(ISBLANK(Q996),"ES",Q996)</f>
        <v>ES</v>
      </c>
      <c r="V996" s="64" t="n">
        <f aca="false">IF(ISBLANK(K996),"2",VLOOKUP(K996,$BG$2:$BH$3,2,FALSE()))</f>
        <v>2</v>
      </c>
      <c r="W996" s="66" t="str">
        <f aca="false">IF(ISBLANK(R996),"Sin observaciones",R996)</f>
        <v>Sin observaciones</v>
      </c>
      <c r="X996" s="64" t="n">
        <f aca="false">IF(ISERROR(VLOOKUP(J996,$BG$2:$BH$3,2,FALSE())),"",VLOOKUP(J996,$BG$2:$BH$3,2,FALSE()))</f>
        <v>1</v>
      </c>
      <c r="Z996" s="67"/>
    </row>
    <row r="997" customFormat="false" ht="39.6" hidden="false" customHeight="false" outlineLevel="0" collapsed="false">
      <c r="A997" s="54" t="s">
        <v>2647</v>
      </c>
      <c r="B997" s="54" t="s">
        <v>126</v>
      </c>
      <c r="C997" s="54" t="s">
        <v>2648</v>
      </c>
      <c r="D997" s="57" t="n">
        <v>0.15</v>
      </c>
      <c r="E997" s="56" t="n">
        <v>316.24</v>
      </c>
      <c r="F997" s="57" t="n">
        <v>20.69</v>
      </c>
      <c r="G997" s="56" t="n">
        <v>316.24</v>
      </c>
      <c r="H997" s="56" t="n">
        <v>20.69</v>
      </c>
      <c r="I997" s="58" t="n">
        <v>44498</v>
      </c>
      <c r="J997" s="54" t="s">
        <v>128</v>
      </c>
      <c r="K997" s="60" t="s">
        <v>129</v>
      </c>
      <c r="L997" s="60"/>
      <c r="M997" s="61"/>
      <c r="N997" s="61"/>
      <c r="O997" s="54" t="s">
        <v>1044</v>
      </c>
      <c r="P997" s="54" t="s">
        <v>1045</v>
      </c>
      <c r="Q997" s="60" t="s">
        <v>132</v>
      </c>
      <c r="R997" s="63"/>
      <c r="S997" s="64" t="str">
        <f aca="false">IF(ISBLANK(A997),"",CONCATENATE($BC$5,"-",MID($BC$3,3,2),"-M_",A997))</f>
        <v>PTUR-21-M_52021000004306</v>
      </c>
      <c r="T997" s="65" t="e">
        <f aca="false">IF(ISBLANK(B997),"",VLOOKUP(B997,$BI$2:$BJ$5,2,FALSE()))</f>
        <v>#N/A</v>
      </c>
      <c r="U997" s="66" t="str">
        <f aca="false">IF(ISBLANK(Q997),"ES",Q997)</f>
        <v>ES</v>
      </c>
      <c r="V997" s="64" t="n">
        <f aca="false">IF(ISBLANK(K997),"2",VLOOKUP(K997,$BG$2:$BH$3,2,FALSE()))</f>
        <v>2</v>
      </c>
      <c r="W997" s="66" t="str">
        <f aca="false">IF(ISBLANK(R997),"Sin observaciones",R997)</f>
        <v>Sin observaciones</v>
      </c>
      <c r="X997" s="64" t="n">
        <f aca="false">IF(ISERROR(VLOOKUP(J997,$BG$2:$BH$3,2,FALSE())),"",VLOOKUP(J997,$BG$2:$BH$3,2,FALSE()))</f>
        <v>1</v>
      </c>
      <c r="Z997" s="67"/>
    </row>
    <row r="998" customFormat="false" ht="26.4" hidden="false" customHeight="false" outlineLevel="0" collapsed="false">
      <c r="A998" s="54" t="s">
        <v>2649</v>
      </c>
      <c r="B998" s="54" t="s">
        <v>126</v>
      </c>
      <c r="C998" s="54" t="s">
        <v>2650</v>
      </c>
      <c r="D998" s="57" t="n">
        <v>0.15</v>
      </c>
      <c r="E998" s="56" t="n">
        <v>316.24</v>
      </c>
      <c r="F998" s="57" t="n">
        <v>20.69</v>
      </c>
      <c r="G998" s="56" t="n">
        <v>316.24</v>
      </c>
      <c r="H998" s="56" t="n">
        <v>20.69</v>
      </c>
      <c r="I998" s="58" t="n">
        <v>44498</v>
      </c>
      <c r="J998" s="54" t="s">
        <v>128</v>
      </c>
      <c r="K998" s="60" t="s">
        <v>129</v>
      </c>
      <c r="L998" s="60"/>
      <c r="M998" s="61"/>
      <c r="N998" s="61"/>
      <c r="O998" s="54" t="s">
        <v>1044</v>
      </c>
      <c r="P998" s="54" t="s">
        <v>1045</v>
      </c>
      <c r="Q998" s="60" t="s">
        <v>132</v>
      </c>
      <c r="R998" s="63"/>
      <c r="S998" s="64" t="str">
        <f aca="false">IF(ISBLANK(A998),"",CONCATENATE($BC$5,"-",MID($BC$3,3,2),"-M_",A998))</f>
        <v>PTUR-21-M_52021000004307</v>
      </c>
      <c r="T998" s="65" t="e">
        <f aca="false">IF(ISBLANK(B998),"",VLOOKUP(B998,$BI$2:$BJ$5,2,FALSE()))</f>
        <v>#N/A</v>
      </c>
      <c r="U998" s="66" t="str">
        <f aca="false">IF(ISBLANK(Q998),"ES",Q998)</f>
        <v>ES</v>
      </c>
      <c r="V998" s="64" t="n">
        <f aca="false">IF(ISBLANK(K998),"2",VLOOKUP(K998,$BG$2:$BH$3,2,FALSE()))</f>
        <v>2</v>
      </c>
      <c r="W998" s="66" t="str">
        <f aca="false">IF(ISBLANK(R998),"Sin observaciones",R998)</f>
        <v>Sin observaciones</v>
      </c>
      <c r="X998" s="64" t="n">
        <f aca="false">IF(ISERROR(VLOOKUP(J998,$BG$2:$BH$3,2,FALSE())),"",VLOOKUP(J998,$BG$2:$BH$3,2,FALSE()))</f>
        <v>1</v>
      </c>
      <c r="Z998" s="67"/>
    </row>
    <row r="999" customFormat="false" ht="26.4" hidden="false" customHeight="false" outlineLevel="0" collapsed="false">
      <c r="A999" s="54" t="s">
        <v>2651</v>
      </c>
      <c r="B999" s="54" t="s">
        <v>126</v>
      </c>
      <c r="C999" s="54" t="s">
        <v>2652</v>
      </c>
      <c r="D999" s="57" t="n">
        <v>0.15</v>
      </c>
      <c r="E999" s="56" t="n">
        <v>316.24</v>
      </c>
      <c r="F999" s="57" t="n">
        <v>20.69</v>
      </c>
      <c r="G999" s="56" t="n">
        <v>316.24</v>
      </c>
      <c r="H999" s="56" t="n">
        <v>20.69</v>
      </c>
      <c r="I999" s="58" t="n">
        <v>44498</v>
      </c>
      <c r="J999" s="54" t="s">
        <v>128</v>
      </c>
      <c r="K999" s="60" t="s">
        <v>129</v>
      </c>
      <c r="L999" s="60"/>
      <c r="M999" s="61"/>
      <c r="N999" s="61"/>
      <c r="O999" s="54" t="s">
        <v>1044</v>
      </c>
      <c r="P999" s="54" t="s">
        <v>1045</v>
      </c>
      <c r="Q999" s="60" t="s">
        <v>132</v>
      </c>
      <c r="R999" s="63"/>
      <c r="S999" s="64" t="str">
        <f aca="false">IF(ISBLANK(A999),"",CONCATENATE($BC$5,"-",MID($BC$3,3,2),"-M_",A999))</f>
        <v>PTUR-21-M_52021000004308</v>
      </c>
      <c r="T999" s="65" t="e">
        <f aca="false">IF(ISBLANK(B999),"",VLOOKUP(B999,$BI$2:$BJ$5,2,FALSE()))</f>
        <v>#N/A</v>
      </c>
      <c r="U999" s="66" t="str">
        <f aca="false">IF(ISBLANK(Q999),"ES",Q999)</f>
        <v>ES</v>
      </c>
      <c r="V999" s="64" t="n">
        <f aca="false">IF(ISBLANK(K999),"2",VLOOKUP(K999,$BG$2:$BH$3,2,FALSE()))</f>
        <v>2</v>
      </c>
      <c r="W999" s="66" t="str">
        <f aca="false">IF(ISBLANK(R999),"Sin observaciones",R999)</f>
        <v>Sin observaciones</v>
      </c>
      <c r="X999" s="64" t="n">
        <f aca="false">IF(ISERROR(VLOOKUP(J999,$BG$2:$BH$3,2,FALSE())),"",VLOOKUP(J999,$BG$2:$BH$3,2,FALSE()))</f>
        <v>1</v>
      </c>
      <c r="Z999" s="67"/>
    </row>
    <row r="1000" customFormat="false" ht="26.4" hidden="false" customHeight="false" outlineLevel="0" collapsed="false">
      <c r="A1000" s="54" t="s">
        <v>2653</v>
      </c>
      <c r="B1000" s="54" t="s">
        <v>126</v>
      </c>
      <c r="C1000" s="54" t="s">
        <v>2654</v>
      </c>
      <c r="D1000" s="57" t="n">
        <v>0.15</v>
      </c>
      <c r="E1000" s="56" t="n">
        <v>316.24</v>
      </c>
      <c r="F1000" s="57" t="n">
        <v>20.69</v>
      </c>
      <c r="G1000" s="56" t="n">
        <v>316.24</v>
      </c>
      <c r="H1000" s="56" t="n">
        <v>20.69</v>
      </c>
      <c r="I1000" s="58" t="n">
        <v>44498</v>
      </c>
      <c r="J1000" s="54" t="s">
        <v>128</v>
      </c>
      <c r="K1000" s="60" t="s">
        <v>129</v>
      </c>
      <c r="L1000" s="60"/>
      <c r="M1000" s="61"/>
      <c r="N1000" s="61"/>
      <c r="O1000" s="54" t="s">
        <v>1044</v>
      </c>
      <c r="P1000" s="54" t="s">
        <v>1045</v>
      </c>
      <c r="Q1000" s="60" t="s">
        <v>132</v>
      </c>
      <c r="R1000" s="63"/>
      <c r="S1000" s="64" t="str">
        <f aca="false">IF(ISBLANK(A1000),"",CONCATENATE($BC$5,"-",MID($BC$3,3,2),"-M_",A1000))</f>
        <v>PTUR-21-M_52021000004317</v>
      </c>
      <c r="T1000" s="65" t="e">
        <f aca="false">IF(ISBLANK(B1000),"",VLOOKUP(B1000,$BI$2:$BJ$5,2,FALSE()))</f>
        <v>#N/A</v>
      </c>
      <c r="U1000" s="66" t="str">
        <f aca="false">IF(ISBLANK(Q1000),"ES",Q1000)</f>
        <v>ES</v>
      </c>
      <c r="V1000" s="64" t="n">
        <f aca="false">IF(ISBLANK(K1000),"2",VLOOKUP(K1000,$BG$2:$BH$3,2,FALSE()))</f>
        <v>2</v>
      </c>
      <c r="W1000" s="66" t="str">
        <f aca="false">IF(ISBLANK(R1000),"Sin observaciones",R1000)</f>
        <v>Sin observaciones</v>
      </c>
      <c r="X1000" s="64" t="n">
        <f aca="false">IF(ISERROR(VLOOKUP(J1000,$BG$2:$BH$3,2,FALSE())),"",VLOOKUP(J1000,$BG$2:$BH$3,2,FALSE()))</f>
        <v>1</v>
      </c>
      <c r="Z1000" s="67"/>
    </row>
    <row r="1001" customFormat="false" ht="26.4" hidden="false" customHeight="false" outlineLevel="0" collapsed="false">
      <c r="A1001" s="54" t="s">
        <v>2655</v>
      </c>
      <c r="B1001" s="54" t="s">
        <v>126</v>
      </c>
      <c r="C1001" s="54" t="s">
        <v>2656</v>
      </c>
      <c r="D1001" s="57" t="n">
        <v>0.15</v>
      </c>
      <c r="E1001" s="56" t="n">
        <v>316.24</v>
      </c>
      <c r="F1001" s="57" t="n">
        <v>20.69</v>
      </c>
      <c r="G1001" s="56" t="n">
        <v>316.24</v>
      </c>
      <c r="H1001" s="56" t="n">
        <v>20.69</v>
      </c>
      <c r="I1001" s="58" t="n">
        <v>44498</v>
      </c>
      <c r="J1001" s="54" t="s">
        <v>128</v>
      </c>
      <c r="K1001" s="60" t="s">
        <v>129</v>
      </c>
      <c r="L1001" s="60"/>
      <c r="M1001" s="61"/>
      <c r="N1001" s="61"/>
      <c r="O1001" s="54" t="s">
        <v>1044</v>
      </c>
      <c r="P1001" s="54" t="s">
        <v>1045</v>
      </c>
      <c r="Q1001" s="60" t="s">
        <v>132</v>
      </c>
      <c r="R1001" s="63"/>
      <c r="S1001" s="64" t="str">
        <f aca="false">IF(ISBLANK(A1001),"",CONCATENATE($BC$5,"-",MID($BC$3,3,2),"-M_",A1001))</f>
        <v>PTUR-21-M_52021000004318</v>
      </c>
      <c r="T1001" s="65" t="e">
        <f aca="false">IF(ISBLANK(B1001),"",VLOOKUP(B1001,$BI$2:$BJ$5,2,FALSE()))</f>
        <v>#N/A</v>
      </c>
      <c r="U1001" s="66" t="str">
        <f aca="false">IF(ISBLANK(Q1001),"ES",Q1001)</f>
        <v>ES</v>
      </c>
      <c r="V1001" s="64" t="n">
        <f aca="false">IF(ISBLANK(K1001),"2",VLOOKUP(K1001,$BG$2:$BH$3,2,FALSE()))</f>
        <v>2</v>
      </c>
      <c r="W1001" s="66" t="str">
        <f aca="false">IF(ISBLANK(R1001),"Sin observaciones",R1001)</f>
        <v>Sin observaciones</v>
      </c>
      <c r="X1001" s="64" t="n">
        <f aca="false">IF(ISERROR(VLOOKUP(J1001,$BG$2:$BH$3,2,FALSE())),"",VLOOKUP(J1001,$BG$2:$BH$3,2,FALSE()))</f>
        <v>1</v>
      </c>
      <c r="Z1001" s="67"/>
    </row>
    <row r="1002" customFormat="false" ht="26.4" hidden="false" customHeight="false" outlineLevel="0" collapsed="false">
      <c r="A1002" s="54" t="s">
        <v>2657</v>
      </c>
      <c r="B1002" s="54" t="s">
        <v>126</v>
      </c>
      <c r="C1002" s="54" t="s">
        <v>2658</v>
      </c>
      <c r="D1002" s="57" t="n">
        <v>0.15</v>
      </c>
      <c r="E1002" s="56" t="n">
        <v>316.24</v>
      </c>
      <c r="F1002" s="57" t="n">
        <v>20.69</v>
      </c>
      <c r="G1002" s="56" t="n">
        <v>316.24</v>
      </c>
      <c r="H1002" s="56" t="n">
        <v>20.69</v>
      </c>
      <c r="I1002" s="58" t="n">
        <v>44498</v>
      </c>
      <c r="J1002" s="54" t="s">
        <v>128</v>
      </c>
      <c r="K1002" s="60" t="s">
        <v>129</v>
      </c>
      <c r="L1002" s="60"/>
      <c r="M1002" s="61"/>
      <c r="N1002" s="61"/>
      <c r="O1002" s="54" t="s">
        <v>1044</v>
      </c>
      <c r="P1002" s="54" t="s">
        <v>1045</v>
      </c>
      <c r="Q1002" s="60" t="s">
        <v>132</v>
      </c>
      <c r="R1002" s="63"/>
      <c r="S1002" s="64" t="str">
        <f aca="false">IF(ISBLANK(A1002),"",CONCATENATE($BC$5,"-",MID($BC$3,3,2),"-M_",A1002))</f>
        <v>PTUR-21-M_52021000004319</v>
      </c>
      <c r="T1002" s="65" t="e">
        <f aca="false">IF(ISBLANK(B1002),"",VLOOKUP(B1002,$BI$2:$BJ$5,2,FALSE()))</f>
        <v>#N/A</v>
      </c>
      <c r="U1002" s="66" t="str">
        <f aca="false">IF(ISBLANK(Q1002),"ES",Q1002)</f>
        <v>ES</v>
      </c>
      <c r="V1002" s="64" t="n">
        <f aca="false">IF(ISBLANK(K1002),"2",VLOOKUP(K1002,$BG$2:$BH$3,2,FALSE()))</f>
        <v>2</v>
      </c>
      <c r="W1002" s="66" t="str">
        <f aca="false">IF(ISBLANK(R1002),"Sin observaciones",R1002)</f>
        <v>Sin observaciones</v>
      </c>
      <c r="X1002" s="64" t="n">
        <f aca="false">IF(ISERROR(VLOOKUP(J1002,$BG$2:$BH$3,2,FALSE())),"",VLOOKUP(J1002,$BG$2:$BH$3,2,FALSE()))</f>
        <v>1</v>
      </c>
      <c r="Z1002" s="67"/>
    </row>
    <row r="1003" customFormat="false" ht="39.6" hidden="false" customHeight="false" outlineLevel="0" collapsed="false">
      <c r="A1003" s="54" t="s">
        <v>2659</v>
      </c>
      <c r="B1003" s="54" t="s">
        <v>126</v>
      </c>
      <c r="C1003" s="54" t="s">
        <v>2660</v>
      </c>
      <c r="D1003" s="57" t="n">
        <v>0.15</v>
      </c>
      <c r="E1003" s="56" t="n">
        <v>316.2</v>
      </c>
      <c r="F1003" s="57" t="n">
        <v>20.69</v>
      </c>
      <c r="G1003" s="56" t="n">
        <v>316.2</v>
      </c>
      <c r="H1003" s="56" t="n">
        <v>20.69</v>
      </c>
      <c r="I1003" s="58" t="n">
        <v>44498</v>
      </c>
      <c r="J1003" s="54" t="s">
        <v>128</v>
      </c>
      <c r="K1003" s="60" t="s">
        <v>129</v>
      </c>
      <c r="L1003" s="60"/>
      <c r="M1003" s="61"/>
      <c r="N1003" s="61"/>
      <c r="O1003" s="54" t="s">
        <v>1044</v>
      </c>
      <c r="P1003" s="54" t="s">
        <v>1045</v>
      </c>
      <c r="Q1003" s="60" t="s">
        <v>132</v>
      </c>
      <c r="R1003" s="63"/>
      <c r="S1003" s="64" t="str">
        <f aca="false">IF(ISBLANK(A1003),"",CONCATENATE($BC$5,"-",MID($BC$3,3,2),"-M_",A1003))</f>
        <v>PTUR-21-M_52021000004320</v>
      </c>
      <c r="T1003" s="65" t="e">
        <f aca="false">IF(ISBLANK(B1003),"",VLOOKUP(B1003,$BI$2:$BJ$5,2,FALSE()))</f>
        <v>#N/A</v>
      </c>
      <c r="U1003" s="66" t="str">
        <f aca="false">IF(ISBLANK(Q1003),"ES",Q1003)</f>
        <v>ES</v>
      </c>
      <c r="V1003" s="64" t="n">
        <f aca="false">IF(ISBLANK(K1003),"2",VLOOKUP(K1003,$BG$2:$BH$3,2,FALSE()))</f>
        <v>2</v>
      </c>
      <c r="W1003" s="66" t="str">
        <f aca="false">IF(ISBLANK(R1003),"Sin observaciones",R1003)</f>
        <v>Sin observaciones</v>
      </c>
      <c r="X1003" s="64" t="n">
        <f aca="false">IF(ISERROR(VLOOKUP(J1003,$BG$2:$BH$3,2,FALSE())),"",VLOOKUP(J1003,$BG$2:$BH$3,2,FALSE()))</f>
        <v>1</v>
      </c>
      <c r="Z1003" s="67"/>
    </row>
    <row r="1004" customFormat="false" ht="26.4" hidden="false" customHeight="false" outlineLevel="0" collapsed="false">
      <c r="A1004" s="54" t="s">
        <v>2661</v>
      </c>
      <c r="B1004" s="54" t="s">
        <v>2472</v>
      </c>
      <c r="C1004" s="54" t="s">
        <v>2662</v>
      </c>
      <c r="D1004" s="57" t="n">
        <v>0.15</v>
      </c>
      <c r="E1004" s="56" t="n">
        <v>316.24</v>
      </c>
      <c r="F1004" s="57" t="n">
        <v>20.69</v>
      </c>
      <c r="G1004" s="56" t="n">
        <v>316.24</v>
      </c>
      <c r="H1004" s="56" t="n">
        <v>20.69</v>
      </c>
      <c r="I1004" s="58" t="n">
        <v>44498</v>
      </c>
      <c r="J1004" s="54" t="s">
        <v>128</v>
      </c>
      <c r="K1004" s="60" t="s">
        <v>129</v>
      </c>
      <c r="L1004" s="60"/>
      <c r="M1004" s="61"/>
      <c r="N1004" s="61"/>
      <c r="O1004" s="54" t="s">
        <v>1044</v>
      </c>
      <c r="P1004" s="54" t="s">
        <v>1045</v>
      </c>
      <c r="Q1004" s="60" t="s">
        <v>132</v>
      </c>
      <c r="R1004" s="63"/>
      <c r="S1004" s="64" t="str">
        <f aca="false">IF(ISBLANK(A1004),"",CONCATENATE($BC$5,"-",MID($BC$3,3,2),"-M_",A1004))</f>
        <v>PTUR-21-M_52021000004321</v>
      </c>
      <c r="T1004" s="65" t="e">
        <f aca="false">IF(ISBLANK(B1004),"",VLOOKUP(B1004,$BI$2:$BJ$5,2,FALSE()))</f>
        <v>#N/A</v>
      </c>
      <c r="U1004" s="66" t="str">
        <f aca="false">IF(ISBLANK(Q1004),"ES",Q1004)</f>
        <v>ES</v>
      </c>
      <c r="V1004" s="64" t="n">
        <f aca="false">IF(ISBLANK(K1004),"2",VLOOKUP(K1004,$BG$2:$BH$3,2,FALSE()))</f>
        <v>2</v>
      </c>
      <c r="W1004" s="66" t="str">
        <f aca="false">IF(ISBLANK(R1004),"Sin observaciones",R1004)</f>
        <v>Sin observaciones</v>
      </c>
      <c r="X1004" s="64" t="n">
        <f aca="false">IF(ISERROR(VLOOKUP(J1004,$BG$2:$BH$3,2,FALSE())),"",VLOOKUP(J1004,$BG$2:$BH$3,2,FALSE()))</f>
        <v>1</v>
      </c>
      <c r="Z1004" s="67"/>
    </row>
    <row r="1005" customFormat="false" ht="26.4" hidden="false" customHeight="false" outlineLevel="0" collapsed="false">
      <c r="A1005" s="54" t="s">
        <v>2663</v>
      </c>
      <c r="B1005" s="54" t="s">
        <v>126</v>
      </c>
      <c r="C1005" s="54" t="s">
        <v>2664</v>
      </c>
      <c r="D1005" s="57" t="n">
        <v>0.15</v>
      </c>
      <c r="E1005" s="56" t="n">
        <v>316.24</v>
      </c>
      <c r="F1005" s="57" t="n">
        <v>20.69</v>
      </c>
      <c r="G1005" s="56" t="n">
        <v>316.24</v>
      </c>
      <c r="H1005" s="56" t="n">
        <v>20.69</v>
      </c>
      <c r="I1005" s="58" t="n">
        <v>44498</v>
      </c>
      <c r="J1005" s="54" t="s">
        <v>128</v>
      </c>
      <c r="K1005" s="60" t="s">
        <v>129</v>
      </c>
      <c r="L1005" s="60"/>
      <c r="M1005" s="61"/>
      <c r="N1005" s="61"/>
      <c r="O1005" s="54" t="s">
        <v>1044</v>
      </c>
      <c r="P1005" s="54" t="s">
        <v>1045</v>
      </c>
      <c r="Q1005" s="60" t="s">
        <v>132</v>
      </c>
      <c r="R1005" s="63"/>
      <c r="S1005" s="64" t="str">
        <f aca="false">IF(ISBLANK(A1005),"",CONCATENATE($BC$5,"-",MID($BC$3,3,2),"-M_",A1005))</f>
        <v>PTUR-21-M_52021000004322</v>
      </c>
      <c r="T1005" s="65" t="e">
        <f aca="false">IF(ISBLANK(B1005),"",VLOOKUP(B1005,$BI$2:$BJ$5,2,FALSE()))</f>
        <v>#N/A</v>
      </c>
      <c r="U1005" s="66" t="str">
        <f aca="false">IF(ISBLANK(Q1005),"ES",Q1005)</f>
        <v>ES</v>
      </c>
      <c r="V1005" s="64" t="n">
        <f aca="false">IF(ISBLANK(K1005),"2",VLOOKUP(K1005,$BG$2:$BH$3,2,FALSE()))</f>
        <v>2</v>
      </c>
      <c r="W1005" s="66" t="str">
        <f aca="false">IF(ISBLANK(R1005),"Sin observaciones",R1005)</f>
        <v>Sin observaciones</v>
      </c>
      <c r="X1005" s="64" t="n">
        <f aca="false">IF(ISERROR(VLOOKUP(J1005,$BG$2:$BH$3,2,FALSE())),"",VLOOKUP(J1005,$BG$2:$BH$3,2,FALSE()))</f>
        <v>1</v>
      </c>
      <c r="Z1005" s="67"/>
    </row>
    <row r="1006" customFormat="false" ht="26.4" hidden="false" customHeight="false" outlineLevel="0" collapsed="false">
      <c r="A1006" s="54" t="s">
        <v>2665</v>
      </c>
      <c r="B1006" s="54" t="s">
        <v>126</v>
      </c>
      <c r="C1006" s="54" t="s">
        <v>2666</v>
      </c>
      <c r="D1006" s="57" t="n">
        <v>0.15</v>
      </c>
      <c r="E1006" s="56" t="n">
        <v>316.24</v>
      </c>
      <c r="F1006" s="57" t="n">
        <v>20.69</v>
      </c>
      <c r="G1006" s="56" t="n">
        <v>316.24</v>
      </c>
      <c r="H1006" s="56" t="n">
        <v>20.69</v>
      </c>
      <c r="I1006" s="58" t="n">
        <v>44498</v>
      </c>
      <c r="J1006" s="54" t="s">
        <v>128</v>
      </c>
      <c r="K1006" s="60" t="s">
        <v>129</v>
      </c>
      <c r="L1006" s="60"/>
      <c r="M1006" s="61"/>
      <c r="N1006" s="61"/>
      <c r="O1006" s="54" t="s">
        <v>1044</v>
      </c>
      <c r="P1006" s="54" t="s">
        <v>1045</v>
      </c>
      <c r="Q1006" s="60" t="s">
        <v>132</v>
      </c>
      <c r="R1006" s="63"/>
      <c r="S1006" s="64" t="str">
        <f aca="false">IF(ISBLANK(A1006),"",CONCATENATE($BC$5,"-",MID($BC$3,3,2),"-M_",A1006))</f>
        <v>PTUR-21-M_52021000004323</v>
      </c>
      <c r="T1006" s="65" t="e">
        <f aca="false">IF(ISBLANK(B1006),"",VLOOKUP(B1006,$BI$2:$BJ$5,2,FALSE()))</f>
        <v>#N/A</v>
      </c>
      <c r="U1006" s="66" t="str">
        <f aca="false">IF(ISBLANK(Q1006),"ES",Q1006)</f>
        <v>ES</v>
      </c>
      <c r="V1006" s="64" t="n">
        <f aca="false">IF(ISBLANK(K1006),"2",VLOOKUP(K1006,$BG$2:$BH$3,2,FALSE()))</f>
        <v>2</v>
      </c>
      <c r="W1006" s="66" t="str">
        <f aca="false">IF(ISBLANK(R1006),"Sin observaciones",R1006)</f>
        <v>Sin observaciones</v>
      </c>
      <c r="X1006" s="64" t="n">
        <f aca="false">IF(ISERROR(VLOOKUP(J1006,$BG$2:$BH$3,2,FALSE())),"",VLOOKUP(J1006,$BG$2:$BH$3,2,FALSE()))</f>
        <v>1</v>
      </c>
      <c r="Z1006" s="67"/>
    </row>
    <row r="1007" customFormat="false" ht="26.4" hidden="false" customHeight="false" outlineLevel="0" collapsed="false">
      <c r="A1007" s="54" t="s">
        <v>2667</v>
      </c>
      <c r="B1007" s="54" t="s">
        <v>126</v>
      </c>
      <c r="C1007" s="54" t="s">
        <v>2668</v>
      </c>
      <c r="D1007" s="57" t="n">
        <v>0.15</v>
      </c>
      <c r="E1007" s="56" t="n">
        <v>316.24</v>
      </c>
      <c r="F1007" s="57" t="n">
        <v>20.69</v>
      </c>
      <c r="G1007" s="56" t="n">
        <v>316.24</v>
      </c>
      <c r="H1007" s="56" t="n">
        <v>20.69</v>
      </c>
      <c r="I1007" s="58" t="n">
        <v>44498</v>
      </c>
      <c r="J1007" s="54" t="s">
        <v>128</v>
      </c>
      <c r="K1007" s="60" t="s">
        <v>129</v>
      </c>
      <c r="L1007" s="60"/>
      <c r="M1007" s="61"/>
      <c r="N1007" s="61"/>
      <c r="O1007" s="54" t="s">
        <v>1044</v>
      </c>
      <c r="P1007" s="54" t="s">
        <v>1045</v>
      </c>
      <c r="Q1007" s="60" t="s">
        <v>132</v>
      </c>
      <c r="R1007" s="63"/>
      <c r="S1007" s="64" t="str">
        <f aca="false">IF(ISBLANK(A1007),"",CONCATENATE($BC$5,"-",MID($BC$3,3,2),"-M_",A1007))</f>
        <v>PTUR-21-M_52021000004324</v>
      </c>
      <c r="T1007" s="65" t="e">
        <f aca="false">IF(ISBLANK(B1007),"",VLOOKUP(B1007,$BI$2:$BJ$5,2,FALSE()))</f>
        <v>#N/A</v>
      </c>
      <c r="U1007" s="66" t="str">
        <f aca="false">IF(ISBLANK(Q1007),"ES",Q1007)</f>
        <v>ES</v>
      </c>
      <c r="V1007" s="64" t="n">
        <f aca="false">IF(ISBLANK(K1007),"2",VLOOKUP(K1007,$BG$2:$BH$3,2,FALSE()))</f>
        <v>2</v>
      </c>
      <c r="W1007" s="66" t="str">
        <f aca="false">IF(ISBLANK(R1007),"Sin observaciones",R1007)</f>
        <v>Sin observaciones</v>
      </c>
      <c r="X1007" s="64" t="n">
        <f aca="false">IF(ISERROR(VLOOKUP(J1007,$BG$2:$BH$3,2,FALSE())),"",VLOOKUP(J1007,$BG$2:$BH$3,2,FALSE()))</f>
        <v>1</v>
      </c>
      <c r="Z1007" s="67"/>
    </row>
    <row r="1008" customFormat="false" ht="26.4" hidden="false" customHeight="false" outlineLevel="0" collapsed="false">
      <c r="A1008" s="54" t="s">
        <v>2669</v>
      </c>
      <c r="B1008" s="54" t="s">
        <v>126</v>
      </c>
      <c r="C1008" s="54" t="s">
        <v>2670</v>
      </c>
      <c r="D1008" s="57" t="n">
        <v>0.15</v>
      </c>
      <c r="E1008" s="56" t="n">
        <v>316.24</v>
      </c>
      <c r="F1008" s="57" t="n">
        <v>20.69</v>
      </c>
      <c r="G1008" s="56" t="n">
        <v>316.24</v>
      </c>
      <c r="H1008" s="56" t="n">
        <v>20.69</v>
      </c>
      <c r="I1008" s="58" t="n">
        <v>44498</v>
      </c>
      <c r="J1008" s="54" t="s">
        <v>128</v>
      </c>
      <c r="K1008" s="60" t="s">
        <v>129</v>
      </c>
      <c r="L1008" s="60"/>
      <c r="M1008" s="61"/>
      <c r="N1008" s="61"/>
      <c r="O1008" s="54" t="s">
        <v>1044</v>
      </c>
      <c r="P1008" s="54" t="s">
        <v>1045</v>
      </c>
      <c r="Q1008" s="60" t="s">
        <v>132</v>
      </c>
      <c r="R1008" s="63"/>
      <c r="S1008" s="64" t="str">
        <f aca="false">IF(ISBLANK(A1008),"",CONCATENATE($BC$5,"-",MID($BC$3,3,2),"-M_",A1008))</f>
        <v>PTUR-21-M_52021000004325</v>
      </c>
      <c r="T1008" s="65" t="e">
        <f aca="false">IF(ISBLANK(B1008),"",VLOOKUP(B1008,$BI$2:$BJ$5,2,FALSE()))</f>
        <v>#N/A</v>
      </c>
      <c r="U1008" s="66" t="str">
        <f aca="false">IF(ISBLANK(Q1008),"ES",Q1008)</f>
        <v>ES</v>
      </c>
      <c r="V1008" s="64" t="n">
        <f aca="false">IF(ISBLANK(K1008),"2",VLOOKUP(K1008,$BG$2:$BH$3,2,FALSE()))</f>
        <v>2</v>
      </c>
      <c r="W1008" s="66" t="str">
        <f aca="false">IF(ISBLANK(R1008),"Sin observaciones",R1008)</f>
        <v>Sin observaciones</v>
      </c>
      <c r="X1008" s="64" t="n">
        <f aca="false">IF(ISERROR(VLOOKUP(J1008,$BG$2:$BH$3,2,FALSE())),"",VLOOKUP(J1008,$BG$2:$BH$3,2,FALSE()))</f>
        <v>1</v>
      </c>
      <c r="Z1008" s="67"/>
    </row>
    <row r="1009" customFormat="false" ht="26.4" hidden="false" customHeight="false" outlineLevel="0" collapsed="false">
      <c r="A1009" s="54" t="s">
        <v>2671</v>
      </c>
      <c r="B1009" s="54" t="s">
        <v>126</v>
      </c>
      <c r="C1009" s="54" t="s">
        <v>2672</v>
      </c>
      <c r="D1009" s="57" t="n">
        <v>0.15</v>
      </c>
      <c r="E1009" s="56" t="n">
        <v>316.24</v>
      </c>
      <c r="F1009" s="57" t="n">
        <v>20.69</v>
      </c>
      <c r="G1009" s="56" t="n">
        <v>316.24</v>
      </c>
      <c r="H1009" s="56" t="n">
        <v>20.69</v>
      </c>
      <c r="I1009" s="58" t="n">
        <v>44498</v>
      </c>
      <c r="J1009" s="54" t="s">
        <v>128</v>
      </c>
      <c r="K1009" s="60" t="s">
        <v>129</v>
      </c>
      <c r="L1009" s="60"/>
      <c r="M1009" s="61"/>
      <c r="N1009" s="61"/>
      <c r="O1009" s="54" t="s">
        <v>1044</v>
      </c>
      <c r="P1009" s="54" t="s">
        <v>1045</v>
      </c>
      <c r="Q1009" s="60" t="s">
        <v>132</v>
      </c>
      <c r="R1009" s="63"/>
      <c r="S1009" s="64" t="str">
        <f aca="false">IF(ISBLANK(A1009),"",CONCATENATE($BC$5,"-",MID($BC$3,3,2),"-M_",A1009))</f>
        <v>PTUR-21-M_52021000004367</v>
      </c>
      <c r="T1009" s="65" t="e">
        <f aca="false">IF(ISBLANK(B1009),"",VLOOKUP(B1009,$BI$2:$BJ$5,2,FALSE()))</f>
        <v>#N/A</v>
      </c>
      <c r="U1009" s="66" t="str">
        <f aca="false">IF(ISBLANK(Q1009),"ES",Q1009)</f>
        <v>ES</v>
      </c>
      <c r="V1009" s="64" t="n">
        <f aca="false">IF(ISBLANK(K1009),"2",VLOOKUP(K1009,$BG$2:$BH$3,2,FALSE()))</f>
        <v>2</v>
      </c>
      <c r="W1009" s="66" t="str">
        <f aca="false">IF(ISBLANK(R1009),"Sin observaciones",R1009)</f>
        <v>Sin observaciones</v>
      </c>
      <c r="X1009" s="64" t="n">
        <f aca="false">IF(ISERROR(VLOOKUP(J1009,$BG$2:$BH$3,2,FALSE())),"",VLOOKUP(J1009,$BG$2:$BH$3,2,FALSE()))</f>
        <v>1</v>
      </c>
      <c r="Z1009" s="67"/>
    </row>
    <row r="1010" customFormat="false" ht="118.8" hidden="false" customHeight="false" outlineLevel="0" collapsed="false">
      <c r="A1010" s="54" t="s">
        <v>2673</v>
      </c>
      <c r="B1010" s="54" t="s">
        <v>126</v>
      </c>
      <c r="C1010" s="54" t="s">
        <v>2674</v>
      </c>
      <c r="D1010" s="57" t="n">
        <v>0.09</v>
      </c>
      <c r="E1010" s="56" t="n">
        <v>521.1</v>
      </c>
      <c r="F1010" s="57" t="n">
        <v>34.1</v>
      </c>
      <c r="G1010" s="56" t="n">
        <v>521.1</v>
      </c>
      <c r="H1010" s="56" t="n">
        <v>34.1</v>
      </c>
      <c r="I1010" s="58" t="n">
        <v>44488</v>
      </c>
      <c r="J1010" s="54" t="s">
        <v>128</v>
      </c>
      <c r="K1010" s="60" t="s">
        <v>129</v>
      </c>
      <c r="L1010" s="60"/>
      <c r="M1010" s="61"/>
      <c r="N1010" s="61"/>
      <c r="O1010" s="54" t="s">
        <v>1074</v>
      </c>
      <c r="P1010" s="54" t="s">
        <v>1075</v>
      </c>
      <c r="Q1010" s="60" t="s">
        <v>132</v>
      </c>
      <c r="R1010" s="63"/>
      <c r="S1010" s="64" t="str">
        <f aca="false">IF(ISBLANK(A1010),"",CONCATENATE($BC$5,"-",MID($BC$3,3,2),"-M_",A1010))</f>
        <v>PTUR-21-M_52021000003865</v>
      </c>
      <c r="T1010" s="65" t="e">
        <f aca="false">IF(ISBLANK(B1010),"",VLOOKUP(B1010,$BI$2:$BJ$5,2,FALSE()))</f>
        <v>#N/A</v>
      </c>
      <c r="U1010" s="66" t="str">
        <f aca="false">IF(ISBLANK(Q1010),"ES",Q1010)</f>
        <v>ES</v>
      </c>
      <c r="V1010" s="64" t="n">
        <f aca="false">IF(ISBLANK(K1010),"2",VLOOKUP(K1010,$BG$2:$BH$3,2,FALSE()))</f>
        <v>2</v>
      </c>
      <c r="W1010" s="66" t="str">
        <f aca="false">IF(ISBLANK(R1010),"Sin observaciones",R1010)</f>
        <v>Sin observaciones</v>
      </c>
      <c r="X1010" s="64" t="n">
        <f aca="false">IF(ISERROR(VLOOKUP(J1010,$BG$2:$BH$3,2,FALSE())),"",VLOOKUP(J1010,$BG$2:$BH$3,2,FALSE()))</f>
        <v>1</v>
      </c>
      <c r="Z1010" s="67"/>
    </row>
    <row r="1011" customFormat="false" ht="39.6" hidden="false" customHeight="false" outlineLevel="0" collapsed="false">
      <c r="A1011" s="54" t="s">
        <v>2675</v>
      </c>
      <c r="B1011" s="54" t="s">
        <v>126</v>
      </c>
      <c r="C1011" s="54" t="s">
        <v>2676</v>
      </c>
      <c r="D1011" s="57" t="n">
        <v>0.03</v>
      </c>
      <c r="E1011" s="56" t="n">
        <v>3745</v>
      </c>
      <c r="F1011" s="57" t="n">
        <v>245</v>
      </c>
      <c r="G1011" s="56" t="n">
        <v>3745</v>
      </c>
      <c r="H1011" s="56" t="n">
        <v>245</v>
      </c>
      <c r="I1011" s="58" t="n">
        <v>44494</v>
      </c>
      <c r="J1011" s="54" t="s">
        <v>128</v>
      </c>
      <c r="K1011" s="60" t="s">
        <v>129</v>
      </c>
      <c r="L1011" s="60"/>
      <c r="M1011" s="61"/>
      <c r="N1011" s="61"/>
      <c r="O1011" s="54" t="s">
        <v>1829</v>
      </c>
      <c r="P1011" s="54" t="s">
        <v>1830</v>
      </c>
      <c r="Q1011" s="60" t="s">
        <v>132</v>
      </c>
      <c r="R1011" s="63"/>
      <c r="S1011" s="64" t="str">
        <f aca="false">IF(ISBLANK(A1011),"",CONCATENATE($BC$5,"-",MID($BC$3,3,2),"-M_",A1011))</f>
        <v>PTUR-21-M_52021000004056</v>
      </c>
      <c r="T1011" s="65" t="e">
        <f aca="false">IF(ISBLANK(B1011),"",VLOOKUP(B1011,$BI$2:$BJ$5,2,FALSE()))</f>
        <v>#N/A</v>
      </c>
      <c r="U1011" s="66" t="str">
        <f aca="false">IF(ISBLANK(Q1011),"ES",Q1011)</f>
        <v>ES</v>
      </c>
      <c r="V1011" s="64" t="n">
        <f aca="false">IF(ISBLANK(K1011),"2",VLOOKUP(K1011,$BG$2:$BH$3,2,FALSE()))</f>
        <v>2</v>
      </c>
      <c r="W1011" s="66" t="str">
        <f aca="false">IF(ISBLANK(R1011),"Sin observaciones",R1011)</f>
        <v>Sin observaciones</v>
      </c>
      <c r="X1011" s="64" t="n">
        <f aca="false">IF(ISERROR(VLOOKUP(J1011,$BG$2:$BH$3,2,FALSE())),"",VLOOKUP(J1011,$BG$2:$BH$3,2,FALSE()))</f>
        <v>1</v>
      </c>
      <c r="Z1011" s="67"/>
    </row>
    <row r="1012" customFormat="false" ht="39.6" hidden="false" customHeight="false" outlineLevel="0" collapsed="false">
      <c r="A1012" s="54" t="s">
        <v>2677</v>
      </c>
      <c r="B1012" s="54" t="s">
        <v>126</v>
      </c>
      <c r="C1012" s="54" t="s">
        <v>2678</v>
      </c>
      <c r="D1012" s="57" t="n">
        <v>1</v>
      </c>
      <c r="E1012" s="56" t="n">
        <v>405.96</v>
      </c>
      <c r="F1012" s="57" t="n">
        <v>0</v>
      </c>
      <c r="G1012" s="56" t="n">
        <v>405.96</v>
      </c>
      <c r="H1012" s="56" t="n">
        <v>0</v>
      </c>
      <c r="I1012" s="58" t="n">
        <v>44488</v>
      </c>
      <c r="J1012" s="54" t="s">
        <v>128</v>
      </c>
      <c r="K1012" s="60" t="s">
        <v>129</v>
      </c>
      <c r="L1012" s="60"/>
      <c r="M1012" s="61"/>
      <c r="N1012" s="61"/>
      <c r="O1012" s="54" t="s">
        <v>346</v>
      </c>
      <c r="P1012" s="54" t="s">
        <v>347</v>
      </c>
      <c r="Q1012" s="60" t="s">
        <v>132</v>
      </c>
      <c r="R1012" s="63"/>
      <c r="S1012" s="64" t="str">
        <f aca="false">IF(ISBLANK(A1012),"",CONCATENATE($BC$5,"-",MID($BC$3,3,2),"-M_",A1012))</f>
        <v>PTUR-21-M_52021000003874</v>
      </c>
      <c r="T1012" s="65" t="e">
        <f aca="false">IF(ISBLANK(B1012),"",VLOOKUP(B1012,$BI$2:$BJ$5,2,FALSE()))</f>
        <v>#N/A</v>
      </c>
      <c r="U1012" s="66" t="str">
        <f aca="false">IF(ISBLANK(Q1012),"ES",Q1012)</f>
        <v>ES</v>
      </c>
      <c r="V1012" s="64" t="n">
        <f aca="false">IF(ISBLANK(K1012),"2",VLOOKUP(K1012,$BG$2:$BH$3,2,FALSE()))</f>
        <v>2</v>
      </c>
      <c r="W1012" s="66" t="str">
        <f aca="false">IF(ISBLANK(R1012),"Sin observaciones",R1012)</f>
        <v>Sin observaciones</v>
      </c>
      <c r="X1012" s="64" t="n">
        <f aca="false">IF(ISERROR(VLOOKUP(J1012,$BG$2:$BH$3,2,FALSE())),"",VLOOKUP(J1012,$BG$2:$BH$3,2,FALSE()))</f>
        <v>1</v>
      </c>
      <c r="Z1012" s="67"/>
    </row>
    <row r="1013" customFormat="false" ht="26.4" hidden="false" customHeight="false" outlineLevel="0" collapsed="false">
      <c r="A1013" s="54" t="s">
        <v>2679</v>
      </c>
      <c r="B1013" s="54" t="s">
        <v>126</v>
      </c>
      <c r="C1013" s="54" t="s">
        <v>355</v>
      </c>
      <c r="D1013" s="57" t="n">
        <v>1</v>
      </c>
      <c r="E1013" s="56" t="n">
        <v>10.72</v>
      </c>
      <c r="F1013" s="57" t="n">
        <v>0.7</v>
      </c>
      <c r="G1013" s="56" t="n">
        <v>10.72</v>
      </c>
      <c r="H1013" s="56" t="n">
        <v>0.7</v>
      </c>
      <c r="I1013" s="58" t="n">
        <v>44488</v>
      </c>
      <c r="J1013" s="54" t="s">
        <v>128</v>
      </c>
      <c r="K1013" s="60" t="s">
        <v>129</v>
      </c>
      <c r="L1013" s="60"/>
      <c r="M1013" s="61"/>
      <c r="N1013" s="61"/>
      <c r="O1013" s="54" t="s">
        <v>346</v>
      </c>
      <c r="P1013" s="54" t="s">
        <v>347</v>
      </c>
      <c r="Q1013" s="60" t="s">
        <v>132</v>
      </c>
      <c r="R1013" s="63"/>
      <c r="S1013" s="64" t="str">
        <f aca="false">IF(ISBLANK(A1013),"",CONCATENATE($BC$5,"-",MID($BC$3,3,2),"-M_",A1013))</f>
        <v>PTUR-21-M_52021000003875</v>
      </c>
      <c r="T1013" s="65" t="e">
        <f aca="false">IF(ISBLANK(B1013),"",VLOOKUP(B1013,$BI$2:$BJ$5,2,FALSE()))</f>
        <v>#N/A</v>
      </c>
      <c r="U1013" s="66" t="str">
        <f aca="false">IF(ISBLANK(Q1013),"ES",Q1013)</f>
        <v>ES</v>
      </c>
      <c r="V1013" s="64" t="n">
        <f aca="false">IF(ISBLANK(K1013),"2",VLOOKUP(K1013,$BG$2:$BH$3,2,FALSE()))</f>
        <v>2</v>
      </c>
      <c r="W1013" s="66" t="str">
        <f aca="false">IF(ISBLANK(R1013),"Sin observaciones",R1013)</f>
        <v>Sin observaciones</v>
      </c>
      <c r="X1013" s="64" t="n">
        <f aca="false">IF(ISERROR(VLOOKUP(J1013,$BG$2:$BH$3,2,FALSE())),"",VLOOKUP(J1013,$BG$2:$BH$3,2,FALSE()))</f>
        <v>1</v>
      </c>
      <c r="Z1013" s="67"/>
    </row>
    <row r="1014" customFormat="false" ht="39.6" hidden="false" customHeight="false" outlineLevel="0" collapsed="false">
      <c r="A1014" s="54" t="s">
        <v>2680</v>
      </c>
      <c r="B1014" s="54" t="s">
        <v>126</v>
      </c>
      <c r="C1014" s="54" t="s">
        <v>2681</v>
      </c>
      <c r="D1014" s="57" t="n">
        <v>12</v>
      </c>
      <c r="E1014" s="56" t="n">
        <v>14000</v>
      </c>
      <c r="F1014" s="57" t="n">
        <v>0</v>
      </c>
      <c r="G1014" s="56" t="n">
        <v>14000</v>
      </c>
      <c r="H1014" s="56" t="n">
        <v>0</v>
      </c>
      <c r="I1014" s="58" t="n">
        <v>44497</v>
      </c>
      <c r="J1014" s="54" t="s">
        <v>128</v>
      </c>
      <c r="K1014" s="60" t="s">
        <v>129</v>
      </c>
      <c r="L1014" s="60"/>
      <c r="M1014" s="61"/>
      <c r="N1014" s="61"/>
      <c r="O1014" s="54" t="s">
        <v>358</v>
      </c>
      <c r="P1014" s="54" t="s">
        <v>359</v>
      </c>
      <c r="Q1014" s="60" t="s">
        <v>132</v>
      </c>
      <c r="R1014" s="63"/>
      <c r="S1014" s="64" t="str">
        <f aca="false">IF(ISBLANK(A1014),"",CONCATENATE($BC$5,"-",MID($BC$3,3,2),"-M_",A1014))</f>
        <v>PTUR-21-M_52021000004218</v>
      </c>
      <c r="T1014" s="65" t="e">
        <f aca="false">IF(ISBLANK(B1014),"",VLOOKUP(B1014,$BI$2:$BJ$5,2,FALSE()))</f>
        <v>#N/A</v>
      </c>
      <c r="U1014" s="66" t="str">
        <f aca="false">IF(ISBLANK(Q1014),"ES",Q1014)</f>
        <v>ES</v>
      </c>
      <c r="V1014" s="64" t="n">
        <f aca="false">IF(ISBLANK(K1014),"2",VLOOKUP(K1014,$BG$2:$BH$3,2,FALSE()))</f>
        <v>2</v>
      </c>
      <c r="W1014" s="66" t="str">
        <f aca="false">IF(ISBLANK(R1014),"Sin observaciones",R1014)</f>
        <v>Sin observaciones</v>
      </c>
      <c r="X1014" s="64" t="n">
        <f aca="false">IF(ISERROR(VLOOKUP(J1014,$BG$2:$BH$3,2,FALSE())),"",VLOOKUP(J1014,$BG$2:$BH$3,2,FALSE()))</f>
        <v>1</v>
      </c>
      <c r="Z1014" s="67"/>
    </row>
    <row r="1015" customFormat="false" ht="92.4" hidden="false" customHeight="false" outlineLevel="0" collapsed="false">
      <c r="A1015" s="54" t="s">
        <v>2682</v>
      </c>
      <c r="B1015" s="54" t="s">
        <v>126</v>
      </c>
      <c r="C1015" s="54" t="s">
        <v>2683</v>
      </c>
      <c r="D1015" s="57" t="n">
        <v>1</v>
      </c>
      <c r="E1015" s="56" t="n">
        <v>368.02</v>
      </c>
      <c r="F1015" s="57" t="n">
        <v>24.08</v>
      </c>
      <c r="G1015" s="56" t="n">
        <v>368.02</v>
      </c>
      <c r="H1015" s="56" t="n">
        <v>24.08</v>
      </c>
      <c r="I1015" s="58" t="n">
        <v>44477</v>
      </c>
      <c r="J1015" s="54" t="s">
        <v>128</v>
      </c>
      <c r="K1015" s="60" t="s">
        <v>129</v>
      </c>
      <c r="L1015" s="60"/>
      <c r="M1015" s="61"/>
      <c r="N1015" s="61"/>
      <c r="O1015" s="54" t="s">
        <v>362</v>
      </c>
      <c r="P1015" s="54" t="s">
        <v>363</v>
      </c>
      <c r="Q1015" s="60" t="s">
        <v>132</v>
      </c>
      <c r="R1015" s="63"/>
      <c r="S1015" s="64" t="str">
        <f aca="false">IF(ISBLANK(A1015),"",CONCATENATE($BC$5,"-",MID($BC$3,3,2),"-M_",A1015))</f>
        <v>PTUR-21-M_52021000003760</v>
      </c>
      <c r="T1015" s="65" t="e">
        <f aca="false">IF(ISBLANK(B1015),"",VLOOKUP(B1015,$BI$2:$BJ$5,2,FALSE()))</f>
        <v>#N/A</v>
      </c>
      <c r="U1015" s="66" t="str">
        <f aca="false">IF(ISBLANK(Q1015),"ES",Q1015)</f>
        <v>ES</v>
      </c>
      <c r="V1015" s="64" t="n">
        <f aca="false">IF(ISBLANK(K1015),"2",VLOOKUP(K1015,$BG$2:$BH$3,2,FALSE()))</f>
        <v>2</v>
      </c>
      <c r="W1015" s="66" t="str">
        <f aca="false">IF(ISBLANK(R1015),"Sin observaciones",R1015)</f>
        <v>Sin observaciones</v>
      </c>
      <c r="X1015" s="64" t="n">
        <f aca="false">IF(ISERROR(VLOOKUP(J1015,$BG$2:$BH$3,2,FALSE())),"",VLOOKUP(J1015,$BG$2:$BH$3,2,FALSE()))</f>
        <v>1</v>
      </c>
      <c r="Z1015" s="67"/>
    </row>
    <row r="1016" customFormat="false" ht="52.8" hidden="false" customHeight="false" outlineLevel="0" collapsed="false">
      <c r="A1016" s="54" t="s">
        <v>2684</v>
      </c>
      <c r="B1016" s="54" t="s">
        <v>126</v>
      </c>
      <c r="C1016" s="54" t="s">
        <v>2685</v>
      </c>
      <c r="D1016" s="57" t="n">
        <v>1</v>
      </c>
      <c r="E1016" s="56" t="n">
        <v>2027.69</v>
      </c>
      <c r="F1016" s="57" t="n">
        <v>132.65</v>
      </c>
      <c r="G1016" s="56" t="n">
        <v>2027.69</v>
      </c>
      <c r="H1016" s="56" t="n">
        <v>132.65</v>
      </c>
      <c r="I1016" s="58" t="n">
        <v>44470</v>
      </c>
      <c r="J1016" s="54" t="s">
        <v>128</v>
      </c>
      <c r="K1016" s="60" t="s">
        <v>129</v>
      </c>
      <c r="L1016" s="60"/>
      <c r="M1016" s="61"/>
      <c r="N1016" s="61"/>
      <c r="O1016" s="54" t="s">
        <v>372</v>
      </c>
      <c r="P1016" s="54" t="s">
        <v>373</v>
      </c>
      <c r="Q1016" s="60" t="s">
        <v>132</v>
      </c>
      <c r="R1016" s="63"/>
      <c r="S1016" s="64" t="str">
        <f aca="false">IF(ISBLANK(A1016),"",CONCATENATE($BC$5,"-",MID($BC$3,3,2),"-M_",A1016))</f>
        <v>PTUR-21-M_52021000003629</v>
      </c>
      <c r="T1016" s="65" t="e">
        <f aca="false">IF(ISBLANK(B1016),"",VLOOKUP(B1016,$BI$2:$BJ$5,2,FALSE()))</f>
        <v>#N/A</v>
      </c>
      <c r="U1016" s="66" t="str">
        <f aca="false">IF(ISBLANK(Q1016),"ES",Q1016)</f>
        <v>ES</v>
      </c>
      <c r="V1016" s="64" t="n">
        <f aca="false">IF(ISBLANK(K1016),"2",VLOOKUP(K1016,$BG$2:$BH$3,2,FALSE()))</f>
        <v>2</v>
      </c>
      <c r="W1016" s="66" t="str">
        <f aca="false">IF(ISBLANK(R1016),"Sin observaciones",R1016)</f>
        <v>Sin observaciones</v>
      </c>
      <c r="X1016" s="64" t="n">
        <f aca="false">IF(ISERROR(VLOOKUP(J1016,$BG$2:$BH$3,2,FALSE())),"",VLOOKUP(J1016,$BG$2:$BH$3,2,FALSE()))</f>
        <v>1</v>
      </c>
      <c r="Z1016" s="67"/>
    </row>
    <row r="1017" customFormat="false" ht="39.6" hidden="false" customHeight="false" outlineLevel="0" collapsed="false">
      <c r="A1017" s="54" t="s">
        <v>2686</v>
      </c>
      <c r="B1017" s="54" t="s">
        <v>126</v>
      </c>
      <c r="C1017" s="54" t="s">
        <v>2687</v>
      </c>
      <c r="D1017" s="57" t="n">
        <v>0.09</v>
      </c>
      <c r="E1017" s="56" t="n">
        <v>103.12</v>
      </c>
      <c r="F1017" s="57" t="n">
        <v>6.75</v>
      </c>
      <c r="G1017" s="56" t="n">
        <v>103.12</v>
      </c>
      <c r="H1017" s="56" t="n">
        <v>6.75</v>
      </c>
      <c r="I1017" s="58" t="n">
        <v>44498</v>
      </c>
      <c r="J1017" s="54" t="s">
        <v>128</v>
      </c>
      <c r="K1017" s="60" t="s">
        <v>129</v>
      </c>
      <c r="L1017" s="60"/>
      <c r="M1017" s="61"/>
      <c r="N1017" s="61"/>
      <c r="O1017" s="54" t="s">
        <v>1103</v>
      </c>
      <c r="P1017" s="54" t="s">
        <v>1104</v>
      </c>
      <c r="Q1017" s="60" t="s">
        <v>132</v>
      </c>
      <c r="R1017" s="63"/>
      <c r="S1017" s="64" t="str">
        <f aca="false">IF(ISBLANK(A1017),"",CONCATENATE($BC$5,"-",MID($BC$3,3,2),"-M_",A1017))</f>
        <v>PTUR-21-M_52021000004261</v>
      </c>
      <c r="T1017" s="65" t="e">
        <f aca="false">IF(ISBLANK(B1017),"",VLOOKUP(B1017,$BI$2:$BJ$5,2,FALSE()))</f>
        <v>#N/A</v>
      </c>
      <c r="U1017" s="66" t="str">
        <f aca="false">IF(ISBLANK(Q1017),"ES",Q1017)</f>
        <v>ES</v>
      </c>
      <c r="V1017" s="64" t="n">
        <f aca="false">IF(ISBLANK(K1017),"2",VLOOKUP(K1017,$BG$2:$BH$3,2,FALSE()))</f>
        <v>2</v>
      </c>
      <c r="W1017" s="66" t="str">
        <f aca="false">IF(ISBLANK(R1017),"Sin observaciones",R1017)</f>
        <v>Sin observaciones</v>
      </c>
      <c r="X1017" s="64" t="n">
        <f aca="false">IF(ISERROR(VLOOKUP(J1017,$BG$2:$BH$3,2,FALSE())),"",VLOOKUP(J1017,$BG$2:$BH$3,2,FALSE()))</f>
        <v>1</v>
      </c>
      <c r="Z1017" s="67"/>
    </row>
    <row r="1018" customFormat="false" ht="52.8" hidden="false" customHeight="false" outlineLevel="0" collapsed="false">
      <c r="A1018" s="54" t="s">
        <v>2688</v>
      </c>
      <c r="B1018" s="54" t="s">
        <v>126</v>
      </c>
      <c r="C1018" s="54" t="s">
        <v>2689</v>
      </c>
      <c r="D1018" s="57" t="n">
        <v>0.09</v>
      </c>
      <c r="E1018" s="56" t="n">
        <v>103.12</v>
      </c>
      <c r="F1018" s="57" t="n">
        <v>6.75</v>
      </c>
      <c r="G1018" s="56" t="n">
        <v>103.12</v>
      </c>
      <c r="H1018" s="56" t="n">
        <v>6.75</v>
      </c>
      <c r="I1018" s="58" t="n">
        <v>44498</v>
      </c>
      <c r="J1018" s="54" t="s">
        <v>128</v>
      </c>
      <c r="K1018" s="60" t="s">
        <v>129</v>
      </c>
      <c r="L1018" s="60"/>
      <c r="M1018" s="61"/>
      <c r="N1018" s="61"/>
      <c r="O1018" s="54" t="s">
        <v>1103</v>
      </c>
      <c r="P1018" s="54" t="s">
        <v>1104</v>
      </c>
      <c r="Q1018" s="60" t="s">
        <v>132</v>
      </c>
      <c r="R1018" s="63"/>
      <c r="S1018" s="64" t="str">
        <f aca="false">IF(ISBLANK(A1018),"",CONCATENATE($BC$5,"-",MID($BC$3,3,2),"-M_",A1018))</f>
        <v>PTUR-21-M_52021000004262</v>
      </c>
      <c r="T1018" s="65" t="e">
        <f aca="false">IF(ISBLANK(B1018),"",VLOOKUP(B1018,$BI$2:$BJ$5,2,FALSE()))</f>
        <v>#N/A</v>
      </c>
      <c r="U1018" s="66" t="str">
        <f aca="false">IF(ISBLANK(Q1018),"ES",Q1018)</f>
        <v>ES</v>
      </c>
      <c r="V1018" s="64" t="n">
        <f aca="false">IF(ISBLANK(K1018),"2",VLOOKUP(K1018,$BG$2:$BH$3,2,FALSE()))</f>
        <v>2</v>
      </c>
      <c r="W1018" s="66" t="str">
        <f aca="false">IF(ISBLANK(R1018),"Sin observaciones",R1018)</f>
        <v>Sin observaciones</v>
      </c>
      <c r="X1018" s="64" t="n">
        <f aca="false">IF(ISERROR(VLOOKUP(J1018,$BG$2:$BH$3,2,FALSE())),"",VLOOKUP(J1018,$BG$2:$BH$3,2,FALSE()))</f>
        <v>1</v>
      </c>
      <c r="Z1018" s="67"/>
    </row>
    <row r="1019" customFormat="false" ht="39.6" hidden="false" customHeight="false" outlineLevel="0" collapsed="false">
      <c r="A1019" s="54" t="s">
        <v>2690</v>
      </c>
      <c r="B1019" s="54" t="s">
        <v>126</v>
      </c>
      <c r="C1019" s="54" t="s">
        <v>2691</v>
      </c>
      <c r="D1019" s="57" t="n">
        <v>0.09</v>
      </c>
      <c r="E1019" s="56" t="n">
        <v>103.12</v>
      </c>
      <c r="F1019" s="57" t="n">
        <v>6.75</v>
      </c>
      <c r="G1019" s="56" t="n">
        <v>103.12</v>
      </c>
      <c r="H1019" s="56" t="n">
        <v>6.75</v>
      </c>
      <c r="I1019" s="58" t="n">
        <v>44498</v>
      </c>
      <c r="J1019" s="54" t="s">
        <v>128</v>
      </c>
      <c r="K1019" s="60" t="s">
        <v>129</v>
      </c>
      <c r="L1019" s="60"/>
      <c r="M1019" s="61"/>
      <c r="N1019" s="61"/>
      <c r="O1019" s="54" t="s">
        <v>1103</v>
      </c>
      <c r="P1019" s="54" t="s">
        <v>1104</v>
      </c>
      <c r="Q1019" s="60" t="s">
        <v>132</v>
      </c>
      <c r="R1019" s="63"/>
      <c r="S1019" s="64" t="str">
        <f aca="false">IF(ISBLANK(A1019),"",CONCATENATE($BC$5,"-",MID($BC$3,3,2),"-M_",A1019))</f>
        <v>PTUR-21-M_52021000004263</v>
      </c>
      <c r="T1019" s="65" t="e">
        <f aca="false">IF(ISBLANK(B1019),"",VLOOKUP(B1019,$BI$2:$BJ$5,2,FALSE()))</f>
        <v>#N/A</v>
      </c>
      <c r="U1019" s="66" t="str">
        <f aca="false">IF(ISBLANK(Q1019),"ES",Q1019)</f>
        <v>ES</v>
      </c>
      <c r="V1019" s="64" t="n">
        <f aca="false">IF(ISBLANK(K1019),"2",VLOOKUP(K1019,$BG$2:$BH$3,2,FALSE()))</f>
        <v>2</v>
      </c>
      <c r="W1019" s="66" t="str">
        <f aca="false">IF(ISBLANK(R1019),"Sin observaciones",R1019)</f>
        <v>Sin observaciones</v>
      </c>
      <c r="X1019" s="64" t="n">
        <f aca="false">IF(ISERROR(VLOOKUP(J1019,$BG$2:$BH$3,2,FALSE())),"",VLOOKUP(J1019,$BG$2:$BH$3,2,FALSE()))</f>
        <v>1</v>
      </c>
      <c r="Z1019" s="67"/>
    </row>
    <row r="1020" customFormat="false" ht="39.6" hidden="false" customHeight="false" outlineLevel="0" collapsed="false">
      <c r="A1020" s="54" t="s">
        <v>2692</v>
      </c>
      <c r="B1020" s="54" t="s">
        <v>126</v>
      </c>
      <c r="C1020" s="54" t="s">
        <v>2693</v>
      </c>
      <c r="D1020" s="57" t="n">
        <v>0.09</v>
      </c>
      <c r="E1020" s="56" t="n">
        <v>103.12</v>
      </c>
      <c r="F1020" s="57" t="n">
        <v>6.75</v>
      </c>
      <c r="G1020" s="56" t="n">
        <v>103.12</v>
      </c>
      <c r="H1020" s="56" t="n">
        <v>6.75</v>
      </c>
      <c r="I1020" s="58" t="n">
        <v>44498</v>
      </c>
      <c r="J1020" s="54" t="s">
        <v>128</v>
      </c>
      <c r="K1020" s="60" t="s">
        <v>129</v>
      </c>
      <c r="L1020" s="60"/>
      <c r="M1020" s="61"/>
      <c r="N1020" s="61"/>
      <c r="O1020" s="54" t="s">
        <v>1103</v>
      </c>
      <c r="P1020" s="54" t="s">
        <v>1104</v>
      </c>
      <c r="Q1020" s="60" t="s">
        <v>132</v>
      </c>
      <c r="R1020" s="63"/>
      <c r="S1020" s="64" t="str">
        <f aca="false">IF(ISBLANK(A1020),"",CONCATENATE($BC$5,"-",MID($BC$3,3,2),"-M_",A1020))</f>
        <v>PTUR-21-M_52021000004264</v>
      </c>
      <c r="T1020" s="65" t="e">
        <f aca="false">IF(ISBLANK(B1020),"",VLOOKUP(B1020,$BI$2:$BJ$5,2,FALSE()))</f>
        <v>#N/A</v>
      </c>
      <c r="U1020" s="66" t="str">
        <f aca="false">IF(ISBLANK(Q1020),"ES",Q1020)</f>
        <v>ES</v>
      </c>
      <c r="V1020" s="64" t="n">
        <f aca="false">IF(ISBLANK(K1020),"2",VLOOKUP(K1020,$BG$2:$BH$3,2,FALSE()))</f>
        <v>2</v>
      </c>
      <c r="W1020" s="66" t="str">
        <f aca="false">IF(ISBLANK(R1020),"Sin observaciones",R1020)</f>
        <v>Sin observaciones</v>
      </c>
      <c r="X1020" s="64" t="n">
        <f aca="false">IF(ISERROR(VLOOKUP(J1020,$BG$2:$BH$3,2,FALSE())),"",VLOOKUP(J1020,$BG$2:$BH$3,2,FALSE()))</f>
        <v>1</v>
      </c>
      <c r="Z1020" s="67"/>
    </row>
    <row r="1021" customFormat="false" ht="39.6" hidden="false" customHeight="false" outlineLevel="0" collapsed="false">
      <c r="A1021" s="54" t="s">
        <v>2694</v>
      </c>
      <c r="B1021" s="54" t="s">
        <v>126</v>
      </c>
      <c r="C1021" s="54" t="s">
        <v>2695</v>
      </c>
      <c r="D1021" s="57" t="n">
        <v>0.09</v>
      </c>
      <c r="E1021" s="56" t="n">
        <v>103.12</v>
      </c>
      <c r="F1021" s="57" t="n">
        <v>6.75</v>
      </c>
      <c r="G1021" s="56" t="n">
        <v>103.12</v>
      </c>
      <c r="H1021" s="56" t="n">
        <v>6.75</v>
      </c>
      <c r="I1021" s="58" t="n">
        <v>44498</v>
      </c>
      <c r="J1021" s="54" t="s">
        <v>128</v>
      </c>
      <c r="K1021" s="60" t="s">
        <v>129</v>
      </c>
      <c r="L1021" s="60"/>
      <c r="M1021" s="61"/>
      <c r="N1021" s="61"/>
      <c r="O1021" s="54" t="s">
        <v>1103</v>
      </c>
      <c r="P1021" s="54" t="s">
        <v>1104</v>
      </c>
      <c r="Q1021" s="60" t="s">
        <v>132</v>
      </c>
      <c r="R1021" s="63"/>
      <c r="S1021" s="64" t="str">
        <f aca="false">IF(ISBLANK(A1021),"",CONCATENATE($BC$5,"-",MID($BC$3,3,2),"-M_",A1021))</f>
        <v>PTUR-21-M_52021000004265</v>
      </c>
      <c r="T1021" s="65" t="e">
        <f aca="false">IF(ISBLANK(B1021),"",VLOOKUP(B1021,$BI$2:$BJ$5,2,FALSE()))</f>
        <v>#N/A</v>
      </c>
      <c r="U1021" s="66" t="str">
        <f aca="false">IF(ISBLANK(Q1021),"ES",Q1021)</f>
        <v>ES</v>
      </c>
      <c r="V1021" s="64" t="n">
        <f aca="false">IF(ISBLANK(K1021),"2",VLOOKUP(K1021,$BG$2:$BH$3,2,FALSE()))</f>
        <v>2</v>
      </c>
      <c r="W1021" s="66" t="str">
        <f aca="false">IF(ISBLANK(R1021),"Sin observaciones",R1021)</f>
        <v>Sin observaciones</v>
      </c>
      <c r="X1021" s="64" t="n">
        <f aca="false">IF(ISERROR(VLOOKUP(J1021,$BG$2:$BH$3,2,FALSE())),"",VLOOKUP(J1021,$BG$2:$BH$3,2,FALSE()))</f>
        <v>1</v>
      </c>
      <c r="Z1021" s="67"/>
    </row>
    <row r="1022" customFormat="false" ht="39.6" hidden="false" customHeight="false" outlineLevel="0" collapsed="false">
      <c r="A1022" s="54" t="s">
        <v>2696</v>
      </c>
      <c r="B1022" s="54" t="s">
        <v>126</v>
      </c>
      <c r="C1022" s="54" t="s">
        <v>2697</v>
      </c>
      <c r="D1022" s="57" t="n">
        <v>0.09</v>
      </c>
      <c r="E1022" s="56" t="n">
        <v>103.12</v>
      </c>
      <c r="F1022" s="57" t="n">
        <v>6.75</v>
      </c>
      <c r="G1022" s="56" t="n">
        <v>103.12</v>
      </c>
      <c r="H1022" s="56" t="n">
        <v>6.75</v>
      </c>
      <c r="I1022" s="58" t="n">
        <v>44498</v>
      </c>
      <c r="J1022" s="54" t="s">
        <v>128</v>
      </c>
      <c r="K1022" s="60" t="s">
        <v>129</v>
      </c>
      <c r="L1022" s="60"/>
      <c r="M1022" s="61"/>
      <c r="N1022" s="61"/>
      <c r="O1022" s="54" t="s">
        <v>1103</v>
      </c>
      <c r="P1022" s="54" t="s">
        <v>1104</v>
      </c>
      <c r="Q1022" s="60" t="s">
        <v>132</v>
      </c>
      <c r="R1022" s="63"/>
      <c r="S1022" s="64" t="str">
        <f aca="false">IF(ISBLANK(A1022),"",CONCATENATE($BC$5,"-",MID($BC$3,3,2),"-M_",A1022))</f>
        <v>PTUR-21-M_52021000004266</v>
      </c>
      <c r="T1022" s="65" t="e">
        <f aca="false">IF(ISBLANK(B1022),"",VLOOKUP(B1022,$BI$2:$BJ$5,2,FALSE()))</f>
        <v>#N/A</v>
      </c>
      <c r="U1022" s="66" t="str">
        <f aca="false">IF(ISBLANK(Q1022),"ES",Q1022)</f>
        <v>ES</v>
      </c>
      <c r="V1022" s="64" t="n">
        <f aca="false">IF(ISBLANK(K1022),"2",VLOOKUP(K1022,$BG$2:$BH$3,2,FALSE()))</f>
        <v>2</v>
      </c>
      <c r="W1022" s="66" t="str">
        <f aca="false">IF(ISBLANK(R1022),"Sin observaciones",R1022)</f>
        <v>Sin observaciones</v>
      </c>
      <c r="X1022" s="64" t="n">
        <f aca="false">IF(ISERROR(VLOOKUP(J1022,$BG$2:$BH$3,2,FALSE())),"",VLOOKUP(J1022,$BG$2:$BH$3,2,FALSE()))</f>
        <v>1</v>
      </c>
      <c r="Z1022" s="67"/>
    </row>
    <row r="1023" customFormat="false" ht="26.4" hidden="false" customHeight="false" outlineLevel="0" collapsed="false">
      <c r="A1023" s="54" t="s">
        <v>2698</v>
      </c>
      <c r="B1023" s="54" t="s">
        <v>126</v>
      </c>
      <c r="C1023" s="54" t="s">
        <v>2699</v>
      </c>
      <c r="D1023" s="57" t="n">
        <v>0.09</v>
      </c>
      <c r="E1023" s="56" t="n">
        <v>103.12</v>
      </c>
      <c r="F1023" s="57" t="n">
        <v>6.75</v>
      </c>
      <c r="G1023" s="56" t="n">
        <v>103.12</v>
      </c>
      <c r="H1023" s="56" t="n">
        <v>6.75</v>
      </c>
      <c r="I1023" s="58" t="n">
        <v>44498</v>
      </c>
      <c r="J1023" s="54" t="s">
        <v>128</v>
      </c>
      <c r="K1023" s="60" t="s">
        <v>129</v>
      </c>
      <c r="L1023" s="60"/>
      <c r="M1023" s="61"/>
      <c r="N1023" s="61"/>
      <c r="O1023" s="54" t="s">
        <v>1103</v>
      </c>
      <c r="P1023" s="54" t="s">
        <v>1104</v>
      </c>
      <c r="Q1023" s="60" t="s">
        <v>132</v>
      </c>
      <c r="R1023" s="63"/>
      <c r="S1023" s="64" t="str">
        <f aca="false">IF(ISBLANK(A1023),"",CONCATENATE($BC$5,"-",MID($BC$3,3,2),"-M_",A1023))</f>
        <v>PTUR-21-M_52021000004267</v>
      </c>
      <c r="T1023" s="65" t="e">
        <f aca="false">IF(ISBLANK(B1023),"",VLOOKUP(B1023,$BI$2:$BJ$5,2,FALSE()))</f>
        <v>#N/A</v>
      </c>
      <c r="U1023" s="66" t="str">
        <f aca="false">IF(ISBLANK(Q1023),"ES",Q1023)</f>
        <v>ES</v>
      </c>
      <c r="V1023" s="64" t="n">
        <f aca="false">IF(ISBLANK(K1023),"2",VLOOKUP(K1023,$BG$2:$BH$3,2,FALSE()))</f>
        <v>2</v>
      </c>
      <c r="W1023" s="66" t="str">
        <f aca="false">IF(ISBLANK(R1023),"Sin observaciones",R1023)</f>
        <v>Sin observaciones</v>
      </c>
      <c r="X1023" s="64" t="n">
        <f aca="false">IF(ISERROR(VLOOKUP(J1023,$BG$2:$BH$3,2,FALSE())),"",VLOOKUP(J1023,$BG$2:$BH$3,2,FALSE()))</f>
        <v>1</v>
      </c>
      <c r="Z1023" s="67"/>
    </row>
    <row r="1024" customFormat="false" ht="26.4" hidden="false" customHeight="false" outlineLevel="0" collapsed="false">
      <c r="A1024" s="54" t="s">
        <v>2700</v>
      </c>
      <c r="B1024" s="54" t="s">
        <v>126</v>
      </c>
      <c r="C1024" s="54" t="s">
        <v>2701</v>
      </c>
      <c r="D1024" s="57" t="n">
        <v>0.09</v>
      </c>
      <c r="E1024" s="56" t="n">
        <v>103.12</v>
      </c>
      <c r="F1024" s="57" t="n">
        <v>6.75</v>
      </c>
      <c r="G1024" s="56" t="n">
        <v>103.12</v>
      </c>
      <c r="H1024" s="56" t="n">
        <v>6.75</v>
      </c>
      <c r="I1024" s="58" t="n">
        <v>44498</v>
      </c>
      <c r="J1024" s="54" t="s">
        <v>128</v>
      </c>
      <c r="K1024" s="60" t="s">
        <v>129</v>
      </c>
      <c r="L1024" s="60"/>
      <c r="M1024" s="61"/>
      <c r="N1024" s="61"/>
      <c r="O1024" s="54" t="s">
        <v>1103</v>
      </c>
      <c r="P1024" s="54" t="s">
        <v>1104</v>
      </c>
      <c r="Q1024" s="60" t="s">
        <v>132</v>
      </c>
      <c r="R1024" s="63"/>
      <c r="S1024" s="64" t="str">
        <f aca="false">IF(ISBLANK(A1024),"",CONCATENATE($BC$5,"-",MID($BC$3,3,2),"-M_",A1024))</f>
        <v>PTUR-21-M_52021000004268</v>
      </c>
      <c r="T1024" s="65" t="e">
        <f aca="false">IF(ISBLANK(B1024),"",VLOOKUP(B1024,$BI$2:$BJ$5,2,FALSE()))</f>
        <v>#N/A</v>
      </c>
      <c r="U1024" s="66" t="str">
        <f aca="false">IF(ISBLANK(Q1024),"ES",Q1024)</f>
        <v>ES</v>
      </c>
      <c r="V1024" s="64" t="n">
        <f aca="false">IF(ISBLANK(K1024),"2",VLOOKUP(K1024,$BG$2:$BH$3,2,FALSE()))</f>
        <v>2</v>
      </c>
      <c r="W1024" s="66" t="str">
        <f aca="false">IF(ISBLANK(R1024),"Sin observaciones",R1024)</f>
        <v>Sin observaciones</v>
      </c>
      <c r="X1024" s="64" t="n">
        <f aca="false">IF(ISERROR(VLOOKUP(J1024,$BG$2:$BH$3,2,FALSE())),"",VLOOKUP(J1024,$BG$2:$BH$3,2,FALSE()))</f>
        <v>1</v>
      </c>
      <c r="Z1024" s="67"/>
    </row>
    <row r="1025" customFormat="false" ht="39.6" hidden="false" customHeight="false" outlineLevel="0" collapsed="false">
      <c r="A1025" s="54" t="s">
        <v>2702</v>
      </c>
      <c r="B1025" s="54" t="s">
        <v>126</v>
      </c>
      <c r="C1025" s="54" t="s">
        <v>2703</v>
      </c>
      <c r="D1025" s="57" t="n">
        <v>0.09</v>
      </c>
      <c r="E1025" s="56" t="n">
        <v>103.12</v>
      </c>
      <c r="F1025" s="57" t="n">
        <v>6.75</v>
      </c>
      <c r="G1025" s="56" t="n">
        <v>103.12</v>
      </c>
      <c r="H1025" s="56" t="n">
        <v>6.75</v>
      </c>
      <c r="I1025" s="58" t="n">
        <v>44498</v>
      </c>
      <c r="J1025" s="54" t="s">
        <v>128</v>
      </c>
      <c r="K1025" s="60" t="s">
        <v>129</v>
      </c>
      <c r="L1025" s="60"/>
      <c r="M1025" s="61"/>
      <c r="N1025" s="61"/>
      <c r="O1025" s="54" t="s">
        <v>1103</v>
      </c>
      <c r="P1025" s="54" t="s">
        <v>1104</v>
      </c>
      <c r="Q1025" s="60" t="s">
        <v>132</v>
      </c>
      <c r="R1025" s="63"/>
      <c r="S1025" s="64" t="str">
        <f aca="false">IF(ISBLANK(A1025),"",CONCATENATE($BC$5,"-",MID($BC$3,3,2),"-M_",A1025))</f>
        <v>PTUR-21-M_52021000004269</v>
      </c>
      <c r="T1025" s="65" t="e">
        <f aca="false">IF(ISBLANK(B1025),"",VLOOKUP(B1025,$BI$2:$BJ$5,2,FALSE()))</f>
        <v>#N/A</v>
      </c>
      <c r="U1025" s="66" t="str">
        <f aca="false">IF(ISBLANK(Q1025),"ES",Q1025)</f>
        <v>ES</v>
      </c>
      <c r="V1025" s="64" t="n">
        <f aca="false">IF(ISBLANK(K1025),"2",VLOOKUP(K1025,$BG$2:$BH$3,2,FALSE()))</f>
        <v>2</v>
      </c>
      <c r="W1025" s="66" t="str">
        <f aca="false">IF(ISBLANK(R1025),"Sin observaciones",R1025)</f>
        <v>Sin observaciones</v>
      </c>
      <c r="X1025" s="64" t="n">
        <f aca="false">IF(ISERROR(VLOOKUP(J1025,$BG$2:$BH$3,2,FALSE())),"",VLOOKUP(J1025,$BG$2:$BH$3,2,FALSE()))</f>
        <v>1</v>
      </c>
      <c r="Z1025" s="67"/>
    </row>
    <row r="1026" customFormat="false" ht="52.8" hidden="false" customHeight="false" outlineLevel="0" collapsed="false">
      <c r="A1026" s="54" t="s">
        <v>2704</v>
      </c>
      <c r="B1026" s="54" t="s">
        <v>126</v>
      </c>
      <c r="C1026" s="54" t="s">
        <v>2705</v>
      </c>
      <c r="D1026" s="57" t="n">
        <v>0.09</v>
      </c>
      <c r="E1026" s="56" t="n">
        <v>103.12</v>
      </c>
      <c r="F1026" s="57" t="n">
        <v>6.75</v>
      </c>
      <c r="G1026" s="56" t="n">
        <v>103.12</v>
      </c>
      <c r="H1026" s="56" t="n">
        <v>6.75</v>
      </c>
      <c r="I1026" s="58" t="n">
        <v>44498</v>
      </c>
      <c r="J1026" s="54" t="s">
        <v>128</v>
      </c>
      <c r="K1026" s="60" t="s">
        <v>129</v>
      </c>
      <c r="L1026" s="60"/>
      <c r="M1026" s="61"/>
      <c r="N1026" s="61"/>
      <c r="O1026" s="54" t="s">
        <v>1103</v>
      </c>
      <c r="P1026" s="54" t="s">
        <v>1104</v>
      </c>
      <c r="Q1026" s="60" t="s">
        <v>132</v>
      </c>
      <c r="R1026" s="63"/>
      <c r="S1026" s="64" t="str">
        <f aca="false">IF(ISBLANK(A1026),"",CONCATENATE($BC$5,"-",MID($BC$3,3,2),"-M_",A1026))</f>
        <v>PTUR-21-M_52021000004270</v>
      </c>
      <c r="T1026" s="65" t="e">
        <f aca="false">IF(ISBLANK(B1026),"",VLOOKUP(B1026,$BI$2:$BJ$5,2,FALSE()))</f>
        <v>#N/A</v>
      </c>
      <c r="U1026" s="66" t="str">
        <f aca="false">IF(ISBLANK(Q1026),"ES",Q1026)</f>
        <v>ES</v>
      </c>
      <c r="V1026" s="64" t="n">
        <f aca="false">IF(ISBLANK(K1026),"2",VLOOKUP(K1026,$BG$2:$BH$3,2,FALSE()))</f>
        <v>2</v>
      </c>
      <c r="W1026" s="66" t="str">
        <f aca="false">IF(ISBLANK(R1026),"Sin observaciones",R1026)</f>
        <v>Sin observaciones</v>
      </c>
      <c r="X1026" s="64" t="n">
        <f aca="false">IF(ISERROR(VLOOKUP(J1026,$BG$2:$BH$3,2,FALSE())),"",VLOOKUP(J1026,$BG$2:$BH$3,2,FALSE()))</f>
        <v>1</v>
      </c>
      <c r="Z1026" s="67"/>
    </row>
    <row r="1027" customFormat="false" ht="26.4" hidden="false" customHeight="false" outlineLevel="0" collapsed="false">
      <c r="A1027" s="54" t="s">
        <v>2706</v>
      </c>
      <c r="B1027" s="54" t="s">
        <v>126</v>
      </c>
      <c r="C1027" s="54" t="s">
        <v>2707</v>
      </c>
      <c r="D1027" s="57" t="n">
        <v>0.09</v>
      </c>
      <c r="E1027" s="56" t="n">
        <v>103.12</v>
      </c>
      <c r="F1027" s="57" t="n">
        <v>6.75</v>
      </c>
      <c r="G1027" s="56" t="n">
        <v>103.12</v>
      </c>
      <c r="H1027" s="56" t="n">
        <v>6.75</v>
      </c>
      <c r="I1027" s="58" t="n">
        <v>44498</v>
      </c>
      <c r="J1027" s="54" t="s">
        <v>128</v>
      </c>
      <c r="K1027" s="60" t="s">
        <v>129</v>
      </c>
      <c r="L1027" s="60"/>
      <c r="M1027" s="61"/>
      <c r="N1027" s="61"/>
      <c r="O1027" s="54" t="s">
        <v>1103</v>
      </c>
      <c r="P1027" s="54" t="s">
        <v>1104</v>
      </c>
      <c r="Q1027" s="60" t="s">
        <v>132</v>
      </c>
      <c r="R1027" s="63"/>
      <c r="S1027" s="64" t="str">
        <f aca="false">IF(ISBLANK(A1027),"",CONCATENATE($BC$5,"-",MID($BC$3,3,2),"-M_",A1027))</f>
        <v>PTUR-21-M_52021000004271</v>
      </c>
      <c r="T1027" s="65" t="e">
        <f aca="false">IF(ISBLANK(B1027),"",VLOOKUP(B1027,$BI$2:$BJ$5,2,FALSE()))</f>
        <v>#N/A</v>
      </c>
      <c r="U1027" s="66" t="str">
        <f aca="false">IF(ISBLANK(Q1027),"ES",Q1027)</f>
        <v>ES</v>
      </c>
      <c r="V1027" s="64" t="n">
        <f aca="false">IF(ISBLANK(K1027),"2",VLOOKUP(K1027,$BG$2:$BH$3,2,FALSE()))</f>
        <v>2</v>
      </c>
      <c r="W1027" s="66" t="str">
        <f aca="false">IF(ISBLANK(R1027),"Sin observaciones",R1027)</f>
        <v>Sin observaciones</v>
      </c>
      <c r="X1027" s="64" t="n">
        <f aca="false">IF(ISERROR(VLOOKUP(J1027,$BG$2:$BH$3,2,FALSE())),"",VLOOKUP(J1027,$BG$2:$BH$3,2,FALSE()))</f>
        <v>1</v>
      </c>
      <c r="Z1027" s="67"/>
    </row>
    <row r="1028" customFormat="false" ht="39.6" hidden="false" customHeight="false" outlineLevel="0" collapsed="false">
      <c r="A1028" s="54" t="s">
        <v>2708</v>
      </c>
      <c r="B1028" s="54" t="s">
        <v>126</v>
      </c>
      <c r="C1028" s="54" t="s">
        <v>2709</v>
      </c>
      <c r="D1028" s="57" t="n">
        <v>0.12</v>
      </c>
      <c r="E1028" s="56" t="n">
        <v>256.56</v>
      </c>
      <c r="F1028" s="57" t="n">
        <v>16.78</v>
      </c>
      <c r="G1028" s="56" t="n">
        <v>256.56</v>
      </c>
      <c r="H1028" s="56" t="n">
        <v>16.78</v>
      </c>
      <c r="I1028" s="58" t="n">
        <v>44498</v>
      </c>
      <c r="J1028" s="54" t="s">
        <v>128</v>
      </c>
      <c r="K1028" s="60" t="s">
        <v>129</v>
      </c>
      <c r="L1028" s="60"/>
      <c r="M1028" s="61"/>
      <c r="N1028" s="61"/>
      <c r="O1028" s="54" t="s">
        <v>1103</v>
      </c>
      <c r="P1028" s="54" t="s">
        <v>1104</v>
      </c>
      <c r="Q1028" s="60" t="s">
        <v>132</v>
      </c>
      <c r="R1028" s="63"/>
      <c r="S1028" s="64" t="str">
        <f aca="false">IF(ISBLANK(A1028),"",CONCATENATE($BC$5,"-",MID($BC$3,3,2),"-M_",A1028))</f>
        <v>PTUR-21-M_52021000004272</v>
      </c>
      <c r="T1028" s="65" t="e">
        <f aca="false">IF(ISBLANK(B1028),"",VLOOKUP(B1028,$BI$2:$BJ$5,2,FALSE()))</f>
        <v>#N/A</v>
      </c>
      <c r="U1028" s="66" t="str">
        <f aca="false">IF(ISBLANK(Q1028),"ES",Q1028)</f>
        <v>ES</v>
      </c>
      <c r="V1028" s="64" t="n">
        <f aca="false">IF(ISBLANK(K1028),"2",VLOOKUP(K1028,$BG$2:$BH$3,2,FALSE()))</f>
        <v>2</v>
      </c>
      <c r="W1028" s="66" t="str">
        <f aca="false">IF(ISBLANK(R1028),"Sin observaciones",R1028)</f>
        <v>Sin observaciones</v>
      </c>
      <c r="X1028" s="64" t="n">
        <f aca="false">IF(ISERROR(VLOOKUP(J1028,$BG$2:$BH$3,2,FALSE())),"",VLOOKUP(J1028,$BG$2:$BH$3,2,FALSE()))</f>
        <v>1</v>
      </c>
      <c r="Z1028" s="67"/>
    </row>
    <row r="1029" customFormat="false" ht="26.4" hidden="false" customHeight="false" outlineLevel="0" collapsed="false">
      <c r="A1029" s="54" t="s">
        <v>2710</v>
      </c>
      <c r="B1029" s="54" t="s">
        <v>2472</v>
      </c>
      <c r="C1029" s="54" t="s">
        <v>2711</v>
      </c>
      <c r="D1029" s="57" t="n">
        <v>0.09</v>
      </c>
      <c r="E1029" s="56" t="n">
        <v>206.24</v>
      </c>
      <c r="F1029" s="57" t="n">
        <v>13.49</v>
      </c>
      <c r="G1029" s="56" t="n">
        <v>206.24</v>
      </c>
      <c r="H1029" s="56" t="n">
        <v>13.49</v>
      </c>
      <c r="I1029" s="58" t="n">
        <v>44498</v>
      </c>
      <c r="J1029" s="54" t="s">
        <v>128</v>
      </c>
      <c r="K1029" s="60" t="s">
        <v>129</v>
      </c>
      <c r="L1029" s="60"/>
      <c r="M1029" s="61"/>
      <c r="N1029" s="61"/>
      <c r="O1029" s="54" t="s">
        <v>1103</v>
      </c>
      <c r="P1029" s="54" t="s">
        <v>1104</v>
      </c>
      <c r="Q1029" s="60" t="s">
        <v>132</v>
      </c>
      <c r="R1029" s="63"/>
      <c r="S1029" s="64" t="str">
        <f aca="false">IF(ISBLANK(A1029),"",CONCATENATE($BC$5,"-",MID($BC$3,3,2),"-M_",A1029))</f>
        <v>PTUR-21-M_52021000004273</v>
      </c>
      <c r="T1029" s="65" t="e">
        <f aca="false">IF(ISBLANK(B1029),"",VLOOKUP(B1029,$BI$2:$BJ$5,2,FALSE()))</f>
        <v>#N/A</v>
      </c>
      <c r="U1029" s="66" t="str">
        <f aca="false">IF(ISBLANK(Q1029),"ES",Q1029)</f>
        <v>ES</v>
      </c>
      <c r="V1029" s="64" t="n">
        <f aca="false">IF(ISBLANK(K1029),"2",VLOOKUP(K1029,$BG$2:$BH$3,2,FALSE()))</f>
        <v>2</v>
      </c>
      <c r="W1029" s="66" t="str">
        <f aca="false">IF(ISBLANK(R1029),"Sin observaciones",R1029)</f>
        <v>Sin observaciones</v>
      </c>
      <c r="X1029" s="64" t="n">
        <f aca="false">IF(ISERROR(VLOOKUP(J1029,$BG$2:$BH$3,2,FALSE())),"",VLOOKUP(J1029,$BG$2:$BH$3,2,FALSE()))</f>
        <v>1</v>
      </c>
      <c r="Z1029" s="67"/>
    </row>
    <row r="1030" customFormat="false" ht="79.2" hidden="false" customHeight="false" outlineLevel="0" collapsed="false">
      <c r="A1030" s="54" t="s">
        <v>2712</v>
      </c>
      <c r="B1030" s="54" t="s">
        <v>126</v>
      </c>
      <c r="C1030" s="54" t="s">
        <v>2713</v>
      </c>
      <c r="D1030" s="57" t="n">
        <v>12</v>
      </c>
      <c r="E1030" s="56" t="n">
        <v>646.99</v>
      </c>
      <c r="F1030" s="57" t="n">
        <v>42.33</v>
      </c>
      <c r="G1030" s="56" t="n">
        <v>646.99</v>
      </c>
      <c r="H1030" s="56" t="n">
        <v>42.33</v>
      </c>
      <c r="I1030" s="58" t="n">
        <v>44497</v>
      </c>
      <c r="J1030" s="54" t="s">
        <v>128</v>
      </c>
      <c r="K1030" s="60" t="s">
        <v>129</v>
      </c>
      <c r="L1030" s="60"/>
      <c r="M1030" s="61"/>
      <c r="N1030" s="61"/>
      <c r="O1030" s="54" t="s">
        <v>1107</v>
      </c>
      <c r="P1030" s="54" t="s">
        <v>1108</v>
      </c>
      <c r="Q1030" s="60" t="s">
        <v>132</v>
      </c>
      <c r="R1030" s="63"/>
      <c r="S1030" s="64" t="str">
        <f aca="false">IF(ISBLANK(A1030),"",CONCATENATE($BC$5,"-",MID($BC$3,3,2),"-M_",A1030))</f>
        <v>PTUR-21-M_52021000004216</v>
      </c>
      <c r="T1030" s="65" t="e">
        <f aca="false">IF(ISBLANK(B1030),"",VLOOKUP(B1030,$BI$2:$BJ$5,2,FALSE()))</f>
        <v>#N/A</v>
      </c>
      <c r="U1030" s="66" t="str">
        <f aca="false">IF(ISBLANK(Q1030),"ES",Q1030)</f>
        <v>ES</v>
      </c>
      <c r="V1030" s="64" t="n">
        <f aca="false">IF(ISBLANK(K1030),"2",VLOOKUP(K1030,$BG$2:$BH$3,2,FALSE()))</f>
        <v>2</v>
      </c>
      <c r="W1030" s="66" t="str">
        <f aca="false">IF(ISBLANK(R1030),"Sin observaciones",R1030)</f>
        <v>Sin observaciones</v>
      </c>
      <c r="X1030" s="64" t="n">
        <f aca="false">IF(ISERROR(VLOOKUP(J1030,$BG$2:$BH$3,2,FALSE())),"",VLOOKUP(J1030,$BG$2:$BH$3,2,FALSE()))</f>
        <v>1</v>
      </c>
      <c r="Z1030" s="67"/>
    </row>
    <row r="1031" customFormat="false" ht="17.4" hidden="false" customHeight="false" outlineLevel="0" collapsed="false">
      <c r="A1031" s="54" t="s">
        <v>2714</v>
      </c>
      <c r="B1031" s="54" t="s">
        <v>126</v>
      </c>
      <c r="C1031" s="54" t="s">
        <v>2715</v>
      </c>
      <c r="D1031" s="57" t="n">
        <v>1</v>
      </c>
      <c r="E1031" s="56" t="n">
        <v>3543</v>
      </c>
      <c r="F1031" s="57" t="n">
        <v>0</v>
      </c>
      <c r="G1031" s="56" t="n">
        <v>3543</v>
      </c>
      <c r="H1031" s="56" t="n">
        <v>0</v>
      </c>
      <c r="I1031" s="58" t="n">
        <v>44488</v>
      </c>
      <c r="J1031" s="54" t="s">
        <v>128</v>
      </c>
      <c r="K1031" s="60" t="s">
        <v>129</v>
      </c>
      <c r="L1031" s="60"/>
      <c r="M1031" s="61"/>
      <c r="N1031" s="61"/>
      <c r="O1031" s="54" t="s">
        <v>1849</v>
      </c>
      <c r="P1031" s="54" t="s">
        <v>1850</v>
      </c>
      <c r="Q1031" s="60" t="s">
        <v>132</v>
      </c>
      <c r="R1031" s="63"/>
      <c r="S1031" s="64" t="str">
        <f aca="false">IF(ISBLANK(A1031),"",CONCATENATE($BC$5,"-",MID($BC$3,3,2),"-M_",A1031))</f>
        <v>PTUR-21-M_52021000003978</v>
      </c>
      <c r="T1031" s="65" t="e">
        <f aca="false">IF(ISBLANK(B1031),"",VLOOKUP(B1031,$BI$2:$BJ$5,2,FALSE()))</f>
        <v>#N/A</v>
      </c>
      <c r="U1031" s="66" t="str">
        <f aca="false">IF(ISBLANK(Q1031),"ES",Q1031)</f>
        <v>ES</v>
      </c>
      <c r="V1031" s="64" t="n">
        <f aca="false">IF(ISBLANK(K1031),"2",VLOOKUP(K1031,$BG$2:$BH$3,2,FALSE()))</f>
        <v>2</v>
      </c>
      <c r="W1031" s="66" t="str">
        <f aca="false">IF(ISBLANK(R1031),"Sin observaciones",R1031)</f>
        <v>Sin observaciones</v>
      </c>
      <c r="X1031" s="64" t="n">
        <f aca="false">IF(ISERROR(VLOOKUP(J1031,$BG$2:$BH$3,2,FALSE())),"",VLOOKUP(J1031,$BG$2:$BH$3,2,FALSE()))</f>
        <v>1</v>
      </c>
      <c r="Z1031" s="67"/>
    </row>
    <row r="1032" customFormat="false" ht="17.4" hidden="false" customHeight="false" outlineLevel="0" collapsed="false">
      <c r="A1032" s="54" t="s">
        <v>2716</v>
      </c>
      <c r="B1032" s="54" t="s">
        <v>126</v>
      </c>
      <c r="C1032" s="54" t="s">
        <v>2717</v>
      </c>
      <c r="D1032" s="57" t="n">
        <v>0.03</v>
      </c>
      <c r="E1032" s="56" t="n">
        <v>11491.76</v>
      </c>
      <c r="F1032" s="57" t="n">
        <v>0</v>
      </c>
      <c r="G1032" s="56" t="n">
        <v>11491.76</v>
      </c>
      <c r="H1032" s="56" t="n">
        <v>0</v>
      </c>
      <c r="I1032" s="58" t="n">
        <v>44480</v>
      </c>
      <c r="J1032" s="54" t="s">
        <v>128</v>
      </c>
      <c r="K1032" s="60" t="s">
        <v>129</v>
      </c>
      <c r="L1032" s="60"/>
      <c r="M1032" s="61"/>
      <c r="N1032" s="61"/>
      <c r="O1032" s="54" t="s">
        <v>2718</v>
      </c>
      <c r="P1032" s="54" t="s">
        <v>2719</v>
      </c>
      <c r="Q1032" s="60" t="s">
        <v>132</v>
      </c>
      <c r="R1032" s="63"/>
      <c r="S1032" s="64" t="str">
        <f aca="false">IF(ISBLANK(A1032),"",CONCATENATE($BC$5,"-",MID($BC$3,3,2),"-M_",A1032))</f>
        <v>PTUR-21-M_52021000003820</v>
      </c>
      <c r="T1032" s="65" t="e">
        <f aca="false">IF(ISBLANK(B1032),"",VLOOKUP(B1032,$BI$2:$BJ$5,2,FALSE()))</f>
        <v>#N/A</v>
      </c>
      <c r="U1032" s="66" t="str">
        <f aca="false">IF(ISBLANK(Q1032),"ES",Q1032)</f>
        <v>ES</v>
      </c>
      <c r="V1032" s="64" t="n">
        <f aca="false">IF(ISBLANK(K1032),"2",VLOOKUP(K1032,$BG$2:$BH$3,2,FALSE()))</f>
        <v>2</v>
      </c>
      <c r="W1032" s="66" t="str">
        <f aca="false">IF(ISBLANK(R1032),"Sin observaciones",R1032)</f>
        <v>Sin observaciones</v>
      </c>
      <c r="X1032" s="64" t="n">
        <f aca="false">IF(ISERROR(VLOOKUP(J1032,$BG$2:$BH$3,2,FALSE())),"",VLOOKUP(J1032,$BG$2:$BH$3,2,FALSE()))</f>
        <v>1</v>
      </c>
      <c r="Z1032" s="67"/>
    </row>
    <row r="1033" customFormat="false" ht="17.4" hidden="false" customHeight="false" outlineLevel="0" collapsed="false">
      <c r="A1033" s="54" t="s">
        <v>2720</v>
      </c>
      <c r="B1033" s="54" t="s">
        <v>126</v>
      </c>
      <c r="C1033" s="54" t="s">
        <v>2721</v>
      </c>
      <c r="D1033" s="57" t="n">
        <v>0.03</v>
      </c>
      <c r="E1033" s="56" t="n">
        <v>13338.51</v>
      </c>
      <c r="F1033" s="57" t="n">
        <v>0</v>
      </c>
      <c r="G1033" s="56" t="n">
        <v>13338.51</v>
      </c>
      <c r="H1033" s="56" t="n">
        <v>0</v>
      </c>
      <c r="I1033" s="58" t="n">
        <v>44498</v>
      </c>
      <c r="J1033" s="54" t="s">
        <v>128</v>
      </c>
      <c r="K1033" s="60" t="s">
        <v>129</v>
      </c>
      <c r="L1033" s="60"/>
      <c r="M1033" s="61"/>
      <c r="N1033" s="61"/>
      <c r="O1033" s="54" t="s">
        <v>2718</v>
      </c>
      <c r="P1033" s="54" t="s">
        <v>2719</v>
      </c>
      <c r="Q1033" s="60" t="s">
        <v>132</v>
      </c>
      <c r="R1033" s="63"/>
      <c r="S1033" s="64" t="str">
        <f aca="false">IF(ISBLANK(A1033),"",CONCATENATE($BC$5,"-",MID($BC$3,3,2),"-M_",A1033))</f>
        <v>PTUR-21-M_52021000004371</v>
      </c>
      <c r="T1033" s="65" t="e">
        <f aca="false">IF(ISBLANK(B1033),"",VLOOKUP(B1033,$BI$2:$BJ$5,2,FALSE()))</f>
        <v>#N/A</v>
      </c>
      <c r="U1033" s="66" t="str">
        <f aca="false">IF(ISBLANK(Q1033),"ES",Q1033)</f>
        <v>ES</v>
      </c>
      <c r="V1033" s="64" t="n">
        <f aca="false">IF(ISBLANK(K1033),"2",VLOOKUP(K1033,$BG$2:$BH$3,2,FALSE()))</f>
        <v>2</v>
      </c>
      <c r="W1033" s="66" t="str">
        <f aca="false">IF(ISBLANK(R1033),"Sin observaciones",R1033)</f>
        <v>Sin observaciones</v>
      </c>
      <c r="X1033" s="64" t="n">
        <f aca="false">IF(ISERROR(VLOOKUP(J1033,$BG$2:$BH$3,2,FALSE())),"",VLOOKUP(J1033,$BG$2:$BH$3,2,FALSE()))</f>
        <v>1</v>
      </c>
      <c r="Z1033" s="67"/>
    </row>
    <row r="1034" customFormat="false" ht="118.8" hidden="false" customHeight="false" outlineLevel="0" collapsed="false">
      <c r="A1034" s="54" t="n">
        <v>52021000003869</v>
      </c>
      <c r="B1034" s="54" t="s">
        <v>126</v>
      </c>
      <c r="C1034" s="54" t="s">
        <v>2722</v>
      </c>
      <c r="D1034" s="57" t="n">
        <v>1</v>
      </c>
      <c r="E1034" s="56" t="n">
        <v>2166.75</v>
      </c>
      <c r="F1034" s="57" t="n">
        <v>141.75</v>
      </c>
      <c r="G1034" s="56" t="n">
        <v>2166.75</v>
      </c>
      <c r="H1034" s="56" t="n">
        <v>141.75</v>
      </c>
      <c r="I1034" s="58" t="n">
        <v>44488</v>
      </c>
      <c r="J1034" s="54" t="s">
        <v>128</v>
      </c>
      <c r="K1034" s="60" t="s">
        <v>129</v>
      </c>
      <c r="L1034" s="60"/>
      <c r="M1034" s="61"/>
      <c r="N1034" s="61"/>
      <c r="O1034" s="54" t="s">
        <v>1138</v>
      </c>
      <c r="P1034" s="54" t="s">
        <v>1139</v>
      </c>
      <c r="Q1034" s="60" t="s">
        <v>132</v>
      </c>
      <c r="R1034" s="63"/>
      <c r="S1034" s="64" t="str">
        <f aca="false">IF(ISBLANK(A1034),"",CONCATENATE($BC$5,"-",MID($BC$3,3,2),"-M_",A1034))</f>
        <v>PTUR-21-M_52021000003869</v>
      </c>
      <c r="T1034" s="65" t="e">
        <f aca="false">IF(ISBLANK(B1034),"",VLOOKUP(B1034,$BI$2:$BJ$5,2,FALSE()))</f>
        <v>#N/A</v>
      </c>
      <c r="U1034" s="66" t="str">
        <f aca="false">IF(ISBLANK(Q1034),"ES",Q1034)</f>
        <v>ES</v>
      </c>
      <c r="V1034" s="64" t="n">
        <f aca="false">IF(ISBLANK(K1034),"2",VLOOKUP(K1034,$BG$2:$BH$3,2,FALSE()))</f>
        <v>2</v>
      </c>
      <c r="W1034" s="66" t="str">
        <f aca="false">IF(ISBLANK(R1034),"Sin observaciones",R1034)</f>
        <v>Sin observaciones</v>
      </c>
      <c r="X1034" s="64" t="n">
        <f aca="false">IF(ISERROR(VLOOKUP(J1034,$BG$2:$BH$3,2,FALSE())),"",VLOOKUP(J1034,$BG$2:$BH$3,2,FALSE()))</f>
        <v>1</v>
      </c>
      <c r="Z1034" s="67"/>
    </row>
    <row r="1035" customFormat="false" ht="171.6" hidden="false" customHeight="false" outlineLevel="0" collapsed="false">
      <c r="A1035" s="54" t="s">
        <v>2723</v>
      </c>
      <c r="B1035" s="54" t="s">
        <v>126</v>
      </c>
      <c r="C1035" s="54" t="s">
        <v>2724</v>
      </c>
      <c r="D1035" s="57" t="n">
        <v>1</v>
      </c>
      <c r="E1035" s="56" t="n">
        <v>3678.4</v>
      </c>
      <c r="F1035" s="57" t="n">
        <v>638.4</v>
      </c>
      <c r="G1035" s="56" t="n">
        <v>3678.4</v>
      </c>
      <c r="H1035" s="56" t="n">
        <v>638.4</v>
      </c>
      <c r="I1035" s="58" t="n">
        <v>44475</v>
      </c>
      <c r="J1035" s="54" t="s">
        <v>128</v>
      </c>
      <c r="K1035" s="60" t="s">
        <v>129</v>
      </c>
      <c r="L1035" s="60"/>
      <c r="M1035" s="61"/>
      <c r="N1035" s="61"/>
      <c r="O1035" s="54" t="s">
        <v>1883</v>
      </c>
      <c r="P1035" s="54" t="s">
        <v>1884</v>
      </c>
      <c r="Q1035" s="60" t="s">
        <v>132</v>
      </c>
      <c r="R1035" s="63"/>
      <c r="S1035" s="64" t="str">
        <f aca="false">IF(ISBLANK(A1035),"",CONCATENATE($BC$5,"-",MID($BC$3,3,2),"-M_",A1035))</f>
        <v>PTUR-21-M_52021000003686</v>
      </c>
      <c r="T1035" s="65" t="e">
        <f aca="false">IF(ISBLANK(B1035),"",VLOOKUP(B1035,$BI$2:$BJ$5,2,FALSE()))</f>
        <v>#N/A</v>
      </c>
      <c r="U1035" s="66" t="str">
        <f aca="false">IF(ISBLANK(Q1035),"ES",Q1035)</f>
        <v>ES</v>
      </c>
      <c r="V1035" s="64" t="n">
        <f aca="false">IF(ISBLANK(K1035),"2",VLOOKUP(K1035,$BG$2:$BH$3,2,FALSE()))</f>
        <v>2</v>
      </c>
      <c r="W1035" s="66" t="str">
        <f aca="false">IF(ISBLANK(R1035),"Sin observaciones",R1035)</f>
        <v>Sin observaciones</v>
      </c>
      <c r="X1035" s="64" t="n">
        <f aca="false">IF(ISERROR(VLOOKUP(J1035,$BG$2:$BH$3,2,FALSE())),"",VLOOKUP(J1035,$BG$2:$BH$3,2,FALSE()))</f>
        <v>1</v>
      </c>
      <c r="Z1035" s="67"/>
    </row>
    <row r="1036" customFormat="false" ht="66" hidden="false" customHeight="false" outlineLevel="0" collapsed="false">
      <c r="A1036" s="54" t="s">
        <v>2725</v>
      </c>
      <c r="B1036" s="54" t="s">
        <v>126</v>
      </c>
      <c r="C1036" s="54" t="s">
        <v>2726</v>
      </c>
      <c r="D1036" s="57" t="n">
        <v>0.03</v>
      </c>
      <c r="E1036" s="56" t="n">
        <v>3500</v>
      </c>
      <c r="F1036" s="57" t="n">
        <v>0</v>
      </c>
      <c r="G1036" s="56" t="n">
        <v>3500</v>
      </c>
      <c r="H1036" s="56" t="n">
        <v>0</v>
      </c>
      <c r="I1036" s="58" t="n">
        <v>44488</v>
      </c>
      <c r="J1036" s="54" t="s">
        <v>128</v>
      </c>
      <c r="K1036" s="60" t="s">
        <v>129</v>
      </c>
      <c r="L1036" s="60"/>
      <c r="M1036" s="61"/>
      <c r="N1036" s="61"/>
      <c r="O1036" s="54" t="s">
        <v>2727</v>
      </c>
      <c r="P1036" s="54" t="s">
        <v>2728</v>
      </c>
      <c r="Q1036" s="60" t="s">
        <v>132</v>
      </c>
      <c r="R1036" s="63"/>
      <c r="S1036" s="64" t="str">
        <f aca="false">IF(ISBLANK(A1036),"",CONCATENATE($BC$5,"-",MID($BC$3,3,2),"-M_",A1036))</f>
        <v>PTUR-21-M_52021000003987</v>
      </c>
      <c r="T1036" s="65" t="e">
        <f aca="false">IF(ISBLANK(B1036),"",VLOOKUP(B1036,$BI$2:$BJ$5,2,FALSE()))</f>
        <v>#N/A</v>
      </c>
      <c r="U1036" s="66" t="str">
        <f aca="false">IF(ISBLANK(Q1036),"ES",Q1036)</f>
        <v>ES</v>
      </c>
      <c r="V1036" s="64" t="n">
        <f aca="false">IF(ISBLANK(K1036),"2",VLOOKUP(K1036,$BG$2:$BH$3,2,FALSE()))</f>
        <v>2</v>
      </c>
      <c r="W1036" s="66" t="str">
        <f aca="false">IF(ISBLANK(R1036),"Sin observaciones",R1036)</f>
        <v>Sin observaciones</v>
      </c>
      <c r="X1036" s="64" t="n">
        <f aca="false">IF(ISERROR(VLOOKUP(J1036,$BG$2:$BH$3,2,FALSE())),"",VLOOKUP(J1036,$BG$2:$BH$3,2,FALSE()))</f>
        <v>1</v>
      </c>
      <c r="Z1036" s="67"/>
    </row>
    <row r="1037" customFormat="false" ht="52.8" hidden="false" customHeight="false" outlineLevel="0" collapsed="false">
      <c r="A1037" s="54" t="s">
        <v>2729</v>
      </c>
      <c r="B1037" s="54" t="s">
        <v>143</v>
      </c>
      <c r="C1037" s="54" t="s">
        <v>2730</v>
      </c>
      <c r="D1037" s="57" t="n">
        <v>0.03</v>
      </c>
      <c r="E1037" s="56" t="n">
        <v>398.31</v>
      </c>
      <c r="F1037" s="57" t="n">
        <v>26.06</v>
      </c>
      <c r="G1037" s="56" t="n">
        <v>398.31</v>
      </c>
      <c r="H1037" s="56" t="n">
        <v>26.06</v>
      </c>
      <c r="I1037" s="58" t="n">
        <v>44498</v>
      </c>
      <c r="J1037" s="54" t="s">
        <v>128</v>
      </c>
      <c r="K1037" s="60" t="s">
        <v>129</v>
      </c>
      <c r="L1037" s="60"/>
      <c r="M1037" s="61"/>
      <c r="N1037" s="61"/>
      <c r="O1037" s="54" t="s">
        <v>1160</v>
      </c>
      <c r="P1037" s="54" t="s">
        <v>1161</v>
      </c>
      <c r="Q1037" s="60" t="s">
        <v>132</v>
      </c>
      <c r="R1037" s="63"/>
      <c r="S1037" s="64" t="str">
        <f aca="false">IF(ISBLANK(A1037),"",CONCATENATE($BC$5,"-",MID($BC$3,3,2),"-M_",A1037))</f>
        <v>PTUR-21-M_52021000004235</v>
      </c>
      <c r="T1037" s="65" t="str">
        <f aca="false">IF(ISBLANK(B1037),"",VLOOKUP(B1037,$BI$2:$BJ$5,2,FALSE()))</f>
        <v>C</v>
      </c>
      <c r="U1037" s="66" t="str">
        <f aca="false">IF(ISBLANK(Q1037),"ES",Q1037)</f>
        <v>ES</v>
      </c>
      <c r="V1037" s="64" t="n">
        <f aca="false">IF(ISBLANK(K1037),"2",VLOOKUP(K1037,$BG$2:$BH$3,2,FALSE()))</f>
        <v>2</v>
      </c>
      <c r="W1037" s="66" t="str">
        <f aca="false">IF(ISBLANK(R1037),"Sin observaciones",R1037)</f>
        <v>Sin observaciones</v>
      </c>
      <c r="X1037" s="64" t="n">
        <f aca="false">IF(ISERROR(VLOOKUP(J1037,$BG$2:$BH$3,2,FALSE())),"",VLOOKUP(J1037,$BG$2:$BH$3,2,FALSE()))</f>
        <v>1</v>
      </c>
      <c r="Z1037" s="67"/>
    </row>
    <row r="1038" customFormat="false" ht="52.8" hidden="false" customHeight="false" outlineLevel="0" collapsed="false">
      <c r="A1038" s="54" t="s">
        <v>2731</v>
      </c>
      <c r="B1038" s="54" t="s">
        <v>143</v>
      </c>
      <c r="C1038" s="54" t="s">
        <v>2730</v>
      </c>
      <c r="D1038" s="57" t="n">
        <v>0.03</v>
      </c>
      <c r="E1038" s="56" t="n">
        <v>6.19</v>
      </c>
      <c r="F1038" s="57" t="n">
        <v>0.18</v>
      </c>
      <c r="G1038" s="56" t="n">
        <v>6.19</v>
      </c>
      <c r="H1038" s="56" t="n">
        <v>0.18</v>
      </c>
      <c r="I1038" s="58" t="n">
        <v>44498</v>
      </c>
      <c r="J1038" s="54" t="s">
        <v>128</v>
      </c>
      <c r="K1038" s="60" t="s">
        <v>129</v>
      </c>
      <c r="L1038" s="60"/>
      <c r="M1038" s="61"/>
      <c r="N1038" s="61"/>
      <c r="O1038" s="54" t="s">
        <v>1160</v>
      </c>
      <c r="P1038" s="54" t="s">
        <v>1161</v>
      </c>
      <c r="Q1038" s="60" t="s">
        <v>132</v>
      </c>
      <c r="R1038" s="63"/>
      <c r="S1038" s="64" t="str">
        <f aca="false">IF(ISBLANK(A1038),"",CONCATENATE($BC$5,"-",MID($BC$3,3,2),"-M_",A1038))</f>
        <v>PTUR-21-M_5202100000423 5</v>
      </c>
      <c r="T1038" s="65" t="str">
        <f aca="false">IF(ISBLANK(B1038),"",VLOOKUP(B1038,$BI$2:$BJ$5,2,FALSE()))</f>
        <v>C</v>
      </c>
      <c r="U1038" s="66" t="str">
        <f aca="false">IF(ISBLANK(Q1038),"ES",Q1038)</f>
        <v>ES</v>
      </c>
      <c r="V1038" s="64" t="n">
        <f aca="false">IF(ISBLANK(K1038),"2",VLOOKUP(K1038,$BG$2:$BH$3,2,FALSE()))</f>
        <v>2</v>
      </c>
      <c r="W1038" s="66" t="str">
        <f aca="false">IF(ISBLANK(R1038),"Sin observaciones",R1038)</f>
        <v>Sin observaciones</v>
      </c>
      <c r="X1038" s="64" t="n">
        <f aca="false">IF(ISERROR(VLOOKUP(J1038,$BG$2:$BH$3,2,FALSE())),"",VLOOKUP(J1038,$BG$2:$BH$3,2,FALSE()))</f>
        <v>1</v>
      </c>
      <c r="Z1038" s="67"/>
    </row>
    <row r="1039" customFormat="false" ht="17.4" hidden="false" customHeight="false" outlineLevel="0" collapsed="false">
      <c r="A1039" s="54" t="s">
        <v>2732</v>
      </c>
      <c r="B1039" s="54" t="s">
        <v>143</v>
      </c>
      <c r="C1039" s="54" t="s">
        <v>2733</v>
      </c>
      <c r="D1039" s="57" t="n">
        <v>0.03</v>
      </c>
      <c r="E1039" s="56" t="n">
        <v>10.56</v>
      </c>
      <c r="F1039" s="57" t="n">
        <v>0.31</v>
      </c>
      <c r="G1039" s="56" t="n">
        <v>10.56</v>
      </c>
      <c r="H1039" s="56" t="n">
        <v>0.31</v>
      </c>
      <c r="I1039" s="58" t="n">
        <v>44498</v>
      </c>
      <c r="J1039" s="54" t="s">
        <v>128</v>
      </c>
      <c r="K1039" s="60" t="s">
        <v>129</v>
      </c>
      <c r="L1039" s="60"/>
      <c r="M1039" s="61"/>
      <c r="N1039" s="61"/>
      <c r="O1039" s="54" t="s">
        <v>1160</v>
      </c>
      <c r="P1039" s="54" t="s">
        <v>1161</v>
      </c>
      <c r="Q1039" s="60" t="s">
        <v>132</v>
      </c>
      <c r="R1039" s="63"/>
      <c r="S1039" s="64" t="str">
        <f aca="false">IF(ISBLANK(A1039),"",CONCATENATE($BC$5,"-",MID($BC$3,3,2),"-M_",A1039))</f>
        <v>PTUR-21-M_52021000004236</v>
      </c>
      <c r="T1039" s="65" t="str">
        <f aca="false">IF(ISBLANK(B1039),"",VLOOKUP(B1039,$BI$2:$BJ$5,2,FALSE()))</f>
        <v>C</v>
      </c>
      <c r="U1039" s="66" t="str">
        <f aca="false">IF(ISBLANK(Q1039),"ES",Q1039)</f>
        <v>ES</v>
      </c>
      <c r="V1039" s="64" t="n">
        <f aca="false">IF(ISBLANK(K1039),"2",VLOOKUP(K1039,$BG$2:$BH$3,2,FALSE()))</f>
        <v>2</v>
      </c>
      <c r="W1039" s="66" t="str">
        <f aca="false">IF(ISBLANK(R1039),"Sin observaciones",R1039)</f>
        <v>Sin observaciones</v>
      </c>
      <c r="X1039" s="64" t="n">
        <f aca="false">IF(ISERROR(VLOOKUP(J1039,$BG$2:$BH$3,2,FALSE())),"",VLOOKUP(J1039,$BG$2:$BH$3,2,FALSE()))</f>
        <v>1</v>
      </c>
      <c r="Z1039" s="67"/>
    </row>
    <row r="1040" customFormat="false" ht="66" hidden="false" customHeight="false" outlineLevel="0" collapsed="false">
      <c r="A1040" s="54" t="s">
        <v>2734</v>
      </c>
      <c r="B1040" s="54" t="s">
        <v>143</v>
      </c>
      <c r="C1040" s="54" t="s">
        <v>2735</v>
      </c>
      <c r="D1040" s="57" t="n">
        <v>0.03</v>
      </c>
      <c r="E1040" s="56" t="n">
        <v>81.66</v>
      </c>
      <c r="F1040" s="57" t="n">
        <v>2.38</v>
      </c>
      <c r="G1040" s="56" t="n">
        <v>81.66</v>
      </c>
      <c r="H1040" s="56" t="n">
        <v>2.38</v>
      </c>
      <c r="I1040" s="58" t="n">
        <v>44498</v>
      </c>
      <c r="J1040" s="54" t="s">
        <v>128</v>
      </c>
      <c r="K1040" s="60" t="s">
        <v>129</v>
      </c>
      <c r="L1040" s="60"/>
      <c r="M1040" s="61"/>
      <c r="N1040" s="61"/>
      <c r="O1040" s="54" t="s">
        <v>1160</v>
      </c>
      <c r="P1040" s="54" t="s">
        <v>1161</v>
      </c>
      <c r="Q1040" s="60" t="s">
        <v>132</v>
      </c>
      <c r="R1040" s="63"/>
      <c r="S1040" s="64" t="str">
        <f aca="false">IF(ISBLANK(A1040),"",CONCATENATE($BC$5,"-",MID($BC$3,3,2),"-M_",A1040))</f>
        <v>PTUR-21-M_52021000004237</v>
      </c>
      <c r="T1040" s="65" t="str">
        <f aca="false">IF(ISBLANK(B1040),"",VLOOKUP(B1040,$BI$2:$BJ$5,2,FALSE()))</f>
        <v>C</v>
      </c>
      <c r="U1040" s="66" t="str">
        <f aca="false">IF(ISBLANK(Q1040),"ES",Q1040)</f>
        <v>ES</v>
      </c>
      <c r="V1040" s="64" t="n">
        <f aca="false">IF(ISBLANK(K1040),"2",VLOOKUP(K1040,$BG$2:$BH$3,2,FALSE()))</f>
        <v>2</v>
      </c>
      <c r="W1040" s="66" t="str">
        <f aca="false">IF(ISBLANK(R1040),"Sin observaciones",R1040)</f>
        <v>Sin observaciones</v>
      </c>
      <c r="X1040" s="64" t="n">
        <f aca="false">IF(ISERROR(VLOOKUP(J1040,$BG$2:$BH$3,2,FALSE())),"",VLOOKUP(J1040,$BG$2:$BH$3,2,FALSE()))</f>
        <v>1</v>
      </c>
      <c r="Z1040" s="67"/>
    </row>
    <row r="1041" customFormat="false" ht="66" hidden="false" customHeight="false" outlineLevel="0" collapsed="false">
      <c r="A1041" s="54" t="s">
        <v>2736</v>
      </c>
      <c r="B1041" s="54" t="s">
        <v>143</v>
      </c>
      <c r="C1041" s="54" t="s">
        <v>2735</v>
      </c>
      <c r="D1041" s="57" t="n">
        <v>0.03</v>
      </c>
      <c r="E1041" s="56" t="n">
        <v>32.12</v>
      </c>
      <c r="F1041" s="57" t="n">
        <v>2.1</v>
      </c>
      <c r="G1041" s="56" t="n">
        <v>32.12</v>
      </c>
      <c r="H1041" s="56" t="n">
        <v>2.1</v>
      </c>
      <c r="I1041" s="58" t="n">
        <v>44498</v>
      </c>
      <c r="J1041" s="54" t="s">
        <v>128</v>
      </c>
      <c r="K1041" s="60" t="s">
        <v>129</v>
      </c>
      <c r="L1041" s="60"/>
      <c r="M1041" s="61"/>
      <c r="N1041" s="61"/>
      <c r="O1041" s="54" t="s">
        <v>1160</v>
      </c>
      <c r="P1041" s="54" t="s">
        <v>1161</v>
      </c>
      <c r="Q1041" s="60" t="s">
        <v>132</v>
      </c>
      <c r="R1041" s="63"/>
      <c r="S1041" s="64" t="str">
        <f aca="false">IF(ISBLANK(A1041),"",CONCATENATE($BC$5,"-",MID($BC$3,3,2),"-M_",A1041))</f>
        <v>PTUR-21-M_5202100000423 7</v>
      </c>
      <c r="T1041" s="65" t="str">
        <f aca="false">IF(ISBLANK(B1041),"",VLOOKUP(B1041,$BI$2:$BJ$5,2,FALSE()))</f>
        <v>C</v>
      </c>
      <c r="U1041" s="66" t="str">
        <f aca="false">IF(ISBLANK(Q1041),"ES",Q1041)</f>
        <v>ES</v>
      </c>
      <c r="V1041" s="64" t="n">
        <f aca="false">IF(ISBLANK(K1041),"2",VLOOKUP(K1041,$BG$2:$BH$3,2,FALSE()))</f>
        <v>2</v>
      </c>
      <c r="W1041" s="66" t="str">
        <f aca="false">IF(ISBLANK(R1041),"Sin observaciones",R1041)</f>
        <v>Sin observaciones</v>
      </c>
      <c r="X1041" s="64" t="n">
        <f aca="false">IF(ISERROR(VLOOKUP(J1041,$BG$2:$BH$3,2,FALSE())),"",VLOOKUP(J1041,$BG$2:$BH$3,2,FALSE()))</f>
        <v>1</v>
      </c>
      <c r="Z1041" s="67"/>
    </row>
    <row r="1042" customFormat="false" ht="39.6" hidden="false" customHeight="false" outlineLevel="0" collapsed="false">
      <c r="A1042" s="54" t="s">
        <v>2737</v>
      </c>
      <c r="B1042" s="54" t="s">
        <v>143</v>
      </c>
      <c r="C1042" s="54" t="s">
        <v>2738</v>
      </c>
      <c r="D1042" s="57" t="n">
        <v>0.03</v>
      </c>
      <c r="E1042" s="56" t="n">
        <v>105.61</v>
      </c>
      <c r="F1042" s="57" t="n">
        <v>6.91</v>
      </c>
      <c r="G1042" s="56" t="n">
        <v>105.61</v>
      </c>
      <c r="H1042" s="56" t="n">
        <v>6.91</v>
      </c>
      <c r="I1042" s="58" t="n">
        <v>44498</v>
      </c>
      <c r="J1042" s="54" t="s">
        <v>128</v>
      </c>
      <c r="K1042" s="60" t="s">
        <v>129</v>
      </c>
      <c r="L1042" s="60"/>
      <c r="M1042" s="61"/>
      <c r="N1042" s="61"/>
      <c r="O1042" s="54" t="s">
        <v>1160</v>
      </c>
      <c r="P1042" s="54" t="s">
        <v>1161</v>
      </c>
      <c r="Q1042" s="60" t="s">
        <v>132</v>
      </c>
      <c r="R1042" s="63"/>
      <c r="S1042" s="64" t="str">
        <f aca="false">IF(ISBLANK(A1042),"",CONCATENATE($BC$5,"-",MID($BC$3,3,2),"-M_",A1042))</f>
        <v>PTUR-21-M_52021000004332</v>
      </c>
      <c r="T1042" s="65" t="str">
        <f aca="false">IF(ISBLANK(B1042),"",VLOOKUP(B1042,$BI$2:$BJ$5,2,FALSE()))</f>
        <v>C</v>
      </c>
      <c r="U1042" s="66" t="str">
        <f aca="false">IF(ISBLANK(Q1042),"ES",Q1042)</f>
        <v>ES</v>
      </c>
      <c r="V1042" s="64" t="n">
        <f aca="false">IF(ISBLANK(K1042),"2",VLOOKUP(K1042,$BG$2:$BH$3,2,FALSE()))</f>
        <v>2</v>
      </c>
      <c r="W1042" s="66" t="str">
        <f aca="false">IF(ISBLANK(R1042),"Sin observaciones",R1042)</f>
        <v>Sin observaciones</v>
      </c>
      <c r="X1042" s="64" t="n">
        <f aca="false">IF(ISERROR(VLOOKUP(J1042,$BG$2:$BH$3,2,FALSE())),"",VLOOKUP(J1042,$BG$2:$BH$3,2,FALSE()))</f>
        <v>1</v>
      </c>
      <c r="Z1042" s="67"/>
    </row>
    <row r="1043" customFormat="false" ht="132" hidden="false" customHeight="false" outlineLevel="0" collapsed="false">
      <c r="A1043" s="54" t="s">
        <v>2739</v>
      </c>
      <c r="B1043" s="54" t="s">
        <v>126</v>
      </c>
      <c r="C1043" s="54" t="s">
        <v>2740</v>
      </c>
      <c r="D1043" s="57" t="n">
        <v>0.03</v>
      </c>
      <c r="E1043" s="56" t="n">
        <v>449.4</v>
      </c>
      <c r="F1043" s="57" t="n">
        <v>29.4</v>
      </c>
      <c r="G1043" s="56" t="n">
        <v>449.4</v>
      </c>
      <c r="H1043" s="56" t="n">
        <v>29.4</v>
      </c>
      <c r="I1043" s="58" t="n">
        <v>44477</v>
      </c>
      <c r="J1043" s="54" t="s">
        <v>128</v>
      </c>
      <c r="K1043" s="60" t="s">
        <v>129</v>
      </c>
      <c r="L1043" s="60"/>
      <c r="M1043" s="61"/>
      <c r="N1043" s="61"/>
      <c r="O1043" s="54" t="s">
        <v>2741</v>
      </c>
      <c r="P1043" s="54" t="s">
        <v>2742</v>
      </c>
      <c r="Q1043" s="60" t="s">
        <v>132</v>
      </c>
      <c r="R1043" s="63"/>
      <c r="S1043" s="64" t="str">
        <f aca="false">IF(ISBLANK(A1043),"",CONCATENATE($BC$5,"-",MID($BC$3,3,2),"-M_",A1043))</f>
        <v>PTUR-21-M_52021000003763</v>
      </c>
      <c r="T1043" s="65" t="e">
        <f aca="false">IF(ISBLANK(B1043),"",VLOOKUP(B1043,$BI$2:$BJ$5,2,FALSE()))</f>
        <v>#N/A</v>
      </c>
      <c r="U1043" s="66" t="str">
        <f aca="false">IF(ISBLANK(Q1043),"ES",Q1043)</f>
        <v>ES</v>
      </c>
      <c r="V1043" s="64" t="n">
        <f aca="false">IF(ISBLANK(K1043),"2",VLOOKUP(K1043,$BG$2:$BH$3,2,FALSE()))</f>
        <v>2</v>
      </c>
      <c r="W1043" s="66" t="str">
        <f aca="false">IF(ISBLANK(R1043),"Sin observaciones",R1043)</f>
        <v>Sin observaciones</v>
      </c>
      <c r="X1043" s="64" t="n">
        <f aca="false">IF(ISERROR(VLOOKUP(J1043,$BG$2:$BH$3,2,FALSE())),"",VLOOKUP(J1043,$BG$2:$BH$3,2,FALSE()))</f>
        <v>1</v>
      </c>
      <c r="Z1043" s="67"/>
    </row>
    <row r="1044" customFormat="false" ht="26.4" hidden="false" customHeight="false" outlineLevel="0" collapsed="false">
      <c r="A1044" s="54" t="s">
        <v>2743</v>
      </c>
      <c r="B1044" s="54" t="s">
        <v>143</v>
      </c>
      <c r="C1044" s="54" t="s">
        <v>2744</v>
      </c>
      <c r="D1044" s="57" t="n">
        <v>0.03</v>
      </c>
      <c r="E1044" s="56" t="n">
        <v>27.21</v>
      </c>
      <c r="F1044" s="57" t="n">
        <v>1.78</v>
      </c>
      <c r="G1044" s="56" t="n">
        <v>27.21</v>
      </c>
      <c r="H1044" s="56" t="n">
        <v>1.78</v>
      </c>
      <c r="I1044" s="58" t="n">
        <v>44477</v>
      </c>
      <c r="J1044" s="54" t="s">
        <v>128</v>
      </c>
      <c r="K1044" s="60" t="s">
        <v>129</v>
      </c>
      <c r="L1044" s="60"/>
      <c r="M1044" s="61"/>
      <c r="N1044" s="61"/>
      <c r="O1044" s="54" t="s">
        <v>2745</v>
      </c>
      <c r="P1044" s="54" t="s">
        <v>2746</v>
      </c>
      <c r="Q1044" s="60" t="s">
        <v>132</v>
      </c>
      <c r="R1044" s="63"/>
      <c r="S1044" s="64" t="str">
        <f aca="false">IF(ISBLANK(A1044),"",CONCATENATE($BC$5,"-",MID($BC$3,3,2),"-M_",A1044))</f>
        <v>PTUR-21-M_52021000003758</v>
      </c>
      <c r="T1044" s="65" t="str">
        <f aca="false">IF(ISBLANK(B1044),"",VLOOKUP(B1044,$BI$2:$BJ$5,2,FALSE()))</f>
        <v>C</v>
      </c>
      <c r="U1044" s="66" t="str">
        <f aca="false">IF(ISBLANK(Q1044),"ES",Q1044)</f>
        <v>ES</v>
      </c>
      <c r="V1044" s="64" t="n">
        <f aca="false">IF(ISBLANK(K1044),"2",VLOOKUP(K1044,$BG$2:$BH$3,2,FALSE()))</f>
        <v>2</v>
      </c>
      <c r="W1044" s="66" t="str">
        <f aca="false">IF(ISBLANK(R1044),"Sin observaciones",R1044)</f>
        <v>Sin observaciones</v>
      </c>
      <c r="X1044" s="64" t="n">
        <f aca="false">IF(ISERROR(VLOOKUP(J1044,$BG$2:$BH$3,2,FALSE())),"",VLOOKUP(J1044,$BG$2:$BH$3,2,FALSE()))</f>
        <v>1</v>
      </c>
      <c r="Z1044" s="67"/>
    </row>
    <row r="1045" customFormat="false" ht="26.4" hidden="false" customHeight="false" outlineLevel="0" collapsed="false">
      <c r="A1045" s="54" t="s">
        <v>2747</v>
      </c>
      <c r="B1045" s="54" t="s">
        <v>143</v>
      </c>
      <c r="C1045" s="54" t="s">
        <v>2748</v>
      </c>
      <c r="D1045" s="57" t="n">
        <v>0.03</v>
      </c>
      <c r="E1045" s="56" t="n">
        <v>10.34</v>
      </c>
      <c r="F1045" s="57" t="n">
        <v>0.68</v>
      </c>
      <c r="G1045" s="56" t="n">
        <v>10.34</v>
      </c>
      <c r="H1045" s="56" t="n">
        <v>0.68</v>
      </c>
      <c r="I1045" s="58" t="n">
        <v>44477</v>
      </c>
      <c r="J1045" s="54" t="s">
        <v>128</v>
      </c>
      <c r="K1045" s="60" t="s">
        <v>129</v>
      </c>
      <c r="L1045" s="60"/>
      <c r="M1045" s="61"/>
      <c r="N1045" s="61"/>
      <c r="O1045" s="54" t="s">
        <v>2745</v>
      </c>
      <c r="P1045" s="54" t="s">
        <v>2746</v>
      </c>
      <c r="Q1045" s="60" t="s">
        <v>132</v>
      </c>
      <c r="R1045" s="63"/>
      <c r="S1045" s="64" t="str">
        <f aca="false">IF(ISBLANK(A1045),"",CONCATENATE($BC$5,"-",MID($BC$3,3,2),"-M_",A1045))</f>
        <v>PTUR-21-M_52021000003759</v>
      </c>
      <c r="T1045" s="65" t="str">
        <f aca="false">IF(ISBLANK(B1045),"",VLOOKUP(B1045,$BI$2:$BJ$5,2,FALSE()))</f>
        <v>C</v>
      </c>
      <c r="U1045" s="66" t="str">
        <f aca="false">IF(ISBLANK(Q1045),"ES",Q1045)</f>
        <v>ES</v>
      </c>
      <c r="V1045" s="64" t="n">
        <f aca="false">IF(ISBLANK(K1045),"2",VLOOKUP(K1045,$BG$2:$BH$3,2,FALSE()))</f>
        <v>2</v>
      </c>
      <c r="W1045" s="66" t="str">
        <f aca="false">IF(ISBLANK(R1045),"Sin observaciones",R1045)</f>
        <v>Sin observaciones</v>
      </c>
      <c r="X1045" s="64" t="n">
        <f aca="false">IF(ISERROR(VLOOKUP(J1045,$BG$2:$BH$3,2,FALSE())),"",VLOOKUP(J1045,$BG$2:$BH$3,2,FALSE()))</f>
        <v>1</v>
      </c>
      <c r="Z1045" s="67"/>
    </row>
    <row r="1046" customFormat="false" ht="79.2" hidden="false" customHeight="false" outlineLevel="0" collapsed="false">
      <c r="A1046" s="54" t="s">
        <v>2749</v>
      </c>
      <c r="B1046" s="54" t="s">
        <v>143</v>
      </c>
      <c r="C1046" s="54" t="s">
        <v>2750</v>
      </c>
      <c r="D1046" s="57" t="n">
        <v>0.03</v>
      </c>
      <c r="E1046" s="56" t="n">
        <v>3.86</v>
      </c>
      <c r="F1046" s="57" t="n">
        <v>0.11</v>
      </c>
      <c r="G1046" s="56" t="n">
        <v>3.86</v>
      </c>
      <c r="H1046" s="56" t="n">
        <v>0.11</v>
      </c>
      <c r="I1046" s="58" t="n">
        <v>44494</v>
      </c>
      <c r="J1046" s="54" t="s">
        <v>128</v>
      </c>
      <c r="K1046" s="60" t="s">
        <v>129</v>
      </c>
      <c r="L1046" s="60"/>
      <c r="M1046" s="61"/>
      <c r="N1046" s="61"/>
      <c r="O1046" s="54" t="s">
        <v>446</v>
      </c>
      <c r="P1046" s="54" t="s">
        <v>447</v>
      </c>
      <c r="Q1046" s="60" t="s">
        <v>132</v>
      </c>
      <c r="R1046" s="63"/>
      <c r="S1046" s="64" t="str">
        <f aca="false">IF(ISBLANK(A1046),"",CONCATENATE($BC$5,"-",MID($BC$3,3,2),"-M_",A1046))</f>
        <v>PTUR-21-M_52021000004059</v>
      </c>
      <c r="T1046" s="65" t="str">
        <f aca="false">IF(ISBLANK(B1046),"",VLOOKUP(B1046,$BI$2:$BJ$5,2,FALSE()))</f>
        <v>C</v>
      </c>
      <c r="U1046" s="66" t="str">
        <f aca="false">IF(ISBLANK(Q1046),"ES",Q1046)</f>
        <v>ES</v>
      </c>
      <c r="V1046" s="64" t="n">
        <f aca="false">IF(ISBLANK(K1046),"2",VLOOKUP(K1046,$BG$2:$BH$3,2,FALSE()))</f>
        <v>2</v>
      </c>
      <c r="W1046" s="66" t="str">
        <f aca="false">IF(ISBLANK(R1046),"Sin observaciones",R1046)</f>
        <v>Sin observaciones</v>
      </c>
      <c r="X1046" s="64" t="n">
        <f aca="false">IF(ISERROR(VLOOKUP(J1046,$BG$2:$BH$3,2,FALSE())),"",VLOOKUP(J1046,$BG$2:$BH$3,2,FALSE()))</f>
        <v>1</v>
      </c>
      <c r="Z1046" s="67"/>
    </row>
    <row r="1047" customFormat="false" ht="79.2" hidden="false" customHeight="false" outlineLevel="0" collapsed="false">
      <c r="A1047" s="54" t="s">
        <v>2751</v>
      </c>
      <c r="B1047" s="54" t="s">
        <v>143</v>
      </c>
      <c r="C1047" s="54" t="s">
        <v>2750</v>
      </c>
      <c r="D1047" s="57" t="n">
        <v>0.03</v>
      </c>
      <c r="E1047" s="56" t="n">
        <v>21.43</v>
      </c>
      <c r="F1047" s="57" t="n">
        <v>1.4</v>
      </c>
      <c r="G1047" s="56" t="n">
        <v>21.43</v>
      </c>
      <c r="H1047" s="56" t="n">
        <v>1.4</v>
      </c>
      <c r="I1047" s="58" t="n">
        <v>44494</v>
      </c>
      <c r="J1047" s="54" t="s">
        <v>128</v>
      </c>
      <c r="K1047" s="60" t="s">
        <v>129</v>
      </c>
      <c r="L1047" s="60"/>
      <c r="M1047" s="61"/>
      <c r="N1047" s="61"/>
      <c r="O1047" s="54" t="s">
        <v>446</v>
      </c>
      <c r="P1047" s="54" t="s">
        <v>447</v>
      </c>
      <c r="Q1047" s="60" t="s">
        <v>132</v>
      </c>
      <c r="R1047" s="63"/>
      <c r="S1047" s="64" t="str">
        <f aca="false">IF(ISBLANK(A1047),"",CONCATENATE($BC$5,"-",MID($BC$3,3,2),"-M_",A1047))</f>
        <v>PTUR-21-M_5202100000405 9</v>
      </c>
      <c r="T1047" s="65" t="str">
        <f aca="false">IF(ISBLANK(B1047),"",VLOOKUP(B1047,$BI$2:$BJ$5,2,FALSE()))</f>
        <v>C</v>
      </c>
      <c r="U1047" s="66" t="str">
        <f aca="false">IF(ISBLANK(Q1047),"ES",Q1047)</f>
        <v>ES</v>
      </c>
      <c r="V1047" s="64" t="n">
        <f aca="false">IF(ISBLANK(K1047),"2",VLOOKUP(K1047,$BG$2:$BH$3,2,FALSE()))</f>
        <v>2</v>
      </c>
      <c r="W1047" s="66" t="str">
        <f aca="false">IF(ISBLANK(R1047),"Sin observaciones",R1047)</f>
        <v>Sin observaciones</v>
      </c>
      <c r="X1047" s="64" t="n">
        <f aca="false">IF(ISERROR(VLOOKUP(J1047,$BG$2:$BH$3,2,FALSE())),"",VLOOKUP(J1047,$BG$2:$BH$3,2,FALSE()))</f>
        <v>1</v>
      </c>
      <c r="Z1047" s="67"/>
    </row>
    <row r="1048" customFormat="false" ht="39.6" hidden="false" customHeight="false" outlineLevel="0" collapsed="false">
      <c r="A1048" s="54" t="s">
        <v>2752</v>
      </c>
      <c r="B1048" s="54" t="s">
        <v>126</v>
      </c>
      <c r="C1048" s="54" t="s">
        <v>2753</v>
      </c>
      <c r="D1048" s="57" t="n">
        <v>1</v>
      </c>
      <c r="E1048" s="56" t="n">
        <v>3745</v>
      </c>
      <c r="F1048" s="57" t="n">
        <v>245</v>
      </c>
      <c r="G1048" s="56" t="n">
        <v>3745</v>
      </c>
      <c r="H1048" s="56" t="n">
        <v>245</v>
      </c>
      <c r="I1048" s="58" t="n">
        <v>44488</v>
      </c>
      <c r="J1048" s="54" t="s">
        <v>128</v>
      </c>
      <c r="K1048" s="60" t="s">
        <v>129</v>
      </c>
      <c r="L1048" s="60"/>
      <c r="M1048" s="61"/>
      <c r="N1048" s="61"/>
      <c r="O1048" s="54" t="s">
        <v>2754</v>
      </c>
      <c r="P1048" s="54" t="s">
        <v>2755</v>
      </c>
      <c r="Q1048" s="60" t="s">
        <v>132</v>
      </c>
      <c r="R1048" s="63"/>
      <c r="S1048" s="64" t="str">
        <f aca="false">IF(ISBLANK(A1048),"",CONCATENATE($BC$5,"-",MID($BC$3,3,2),"-M_",A1048))</f>
        <v>PTUR-21-M_52021000003980</v>
      </c>
      <c r="T1048" s="65" t="e">
        <f aca="false">IF(ISBLANK(B1048),"",VLOOKUP(B1048,$BI$2:$BJ$5,2,FALSE()))</f>
        <v>#N/A</v>
      </c>
      <c r="U1048" s="66" t="str">
        <f aca="false">IF(ISBLANK(Q1048),"ES",Q1048)</f>
        <v>ES</v>
      </c>
      <c r="V1048" s="64" t="n">
        <f aca="false">IF(ISBLANK(K1048),"2",VLOOKUP(K1048,$BG$2:$BH$3,2,FALSE()))</f>
        <v>2</v>
      </c>
      <c r="W1048" s="66" t="str">
        <f aca="false">IF(ISBLANK(R1048),"Sin observaciones",R1048)</f>
        <v>Sin observaciones</v>
      </c>
      <c r="X1048" s="64" t="n">
        <f aca="false">IF(ISERROR(VLOOKUP(J1048,$BG$2:$BH$3,2,FALSE())),"",VLOOKUP(J1048,$BG$2:$BH$3,2,FALSE()))</f>
        <v>1</v>
      </c>
      <c r="Z1048" s="67"/>
    </row>
    <row r="1049" customFormat="false" ht="26.4" hidden="false" customHeight="false" outlineLevel="0" collapsed="false">
      <c r="A1049" s="54" t="s">
        <v>2756</v>
      </c>
      <c r="B1049" s="54" t="s">
        <v>126</v>
      </c>
      <c r="C1049" s="54" t="s">
        <v>2757</v>
      </c>
      <c r="D1049" s="57" t="n">
        <v>1</v>
      </c>
      <c r="E1049" s="56" t="n">
        <v>3745</v>
      </c>
      <c r="F1049" s="57" t="n">
        <v>245</v>
      </c>
      <c r="G1049" s="56" t="n">
        <v>3745</v>
      </c>
      <c r="H1049" s="56" t="n">
        <v>245</v>
      </c>
      <c r="I1049" s="58" t="n">
        <v>44498</v>
      </c>
      <c r="J1049" s="54" t="s">
        <v>128</v>
      </c>
      <c r="K1049" s="60" t="s">
        <v>129</v>
      </c>
      <c r="L1049" s="60"/>
      <c r="M1049" s="61"/>
      <c r="N1049" s="61"/>
      <c r="O1049" s="54" t="s">
        <v>2754</v>
      </c>
      <c r="P1049" s="54" t="s">
        <v>2755</v>
      </c>
      <c r="Q1049" s="60" t="s">
        <v>132</v>
      </c>
      <c r="R1049" s="63"/>
      <c r="S1049" s="64" t="str">
        <f aca="false">IF(ISBLANK(A1049),"",CONCATENATE($BC$5,"-",MID($BC$3,3,2),"-M_",A1049))</f>
        <v>PTUR-21-M_52021000004248</v>
      </c>
      <c r="T1049" s="65" t="e">
        <f aca="false">IF(ISBLANK(B1049),"",VLOOKUP(B1049,$BI$2:$BJ$5,2,FALSE()))</f>
        <v>#N/A</v>
      </c>
      <c r="U1049" s="66" t="str">
        <f aca="false">IF(ISBLANK(Q1049),"ES",Q1049)</f>
        <v>ES</v>
      </c>
      <c r="V1049" s="64" t="n">
        <f aca="false">IF(ISBLANK(K1049),"2",VLOOKUP(K1049,$BG$2:$BH$3,2,FALSE()))</f>
        <v>2</v>
      </c>
      <c r="W1049" s="66" t="str">
        <f aca="false">IF(ISBLANK(R1049),"Sin observaciones",R1049)</f>
        <v>Sin observaciones</v>
      </c>
      <c r="X1049" s="64" t="n">
        <f aca="false">IF(ISERROR(VLOOKUP(J1049,$BG$2:$BH$3,2,FALSE())),"",VLOOKUP(J1049,$BG$2:$BH$3,2,FALSE()))</f>
        <v>1</v>
      </c>
      <c r="Z1049" s="67"/>
    </row>
    <row r="1050" customFormat="false" ht="39.6" hidden="false" customHeight="false" outlineLevel="0" collapsed="false">
      <c r="A1050" s="54" t="s">
        <v>2758</v>
      </c>
      <c r="B1050" s="54" t="s">
        <v>126</v>
      </c>
      <c r="C1050" s="54" t="s">
        <v>2759</v>
      </c>
      <c r="D1050" s="57" t="n">
        <v>0.03</v>
      </c>
      <c r="E1050" s="56" t="n">
        <v>1235.85</v>
      </c>
      <c r="F1050" s="57" t="n">
        <v>80.85</v>
      </c>
      <c r="G1050" s="56" t="n">
        <v>1235.85</v>
      </c>
      <c r="H1050" s="56" t="n">
        <v>80.85</v>
      </c>
      <c r="I1050" s="58" t="n">
        <v>44488</v>
      </c>
      <c r="J1050" s="54" t="s">
        <v>128</v>
      </c>
      <c r="K1050" s="60" t="s">
        <v>129</v>
      </c>
      <c r="L1050" s="60"/>
      <c r="M1050" s="61"/>
      <c r="N1050" s="61"/>
      <c r="O1050" s="54" t="s">
        <v>2760</v>
      </c>
      <c r="P1050" s="54" t="s">
        <v>2761</v>
      </c>
      <c r="Q1050" s="60" t="s">
        <v>132</v>
      </c>
      <c r="R1050" s="63"/>
      <c r="S1050" s="64" t="str">
        <f aca="false">IF(ISBLANK(A1050),"",CONCATENATE($BC$5,"-",MID($BC$3,3,2),"-M_",A1050))</f>
        <v>PTUR-21-M_52021000003866</v>
      </c>
      <c r="T1050" s="65" t="e">
        <f aca="false">IF(ISBLANK(B1050),"",VLOOKUP(B1050,$BI$2:$BJ$5,2,FALSE()))</f>
        <v>#N/A</v>
      </c>
      <c r="U1050" s="66" t="str">
        <f aca="false">IF(ISBLANK(Q1050),"ES",Q1050)</f>
        <v>ES</v>
      </c>
      <c r="V1050" s="64" t="n">
        <f aca="false">IF(ISBLANK(K1050),"2",VLOOKUP(K1050,$BG$2:$BH$3,2,FALSE()))</f>
        <v>2</v>
      </c>
      <c r="W1050" s="66" t="str">
        <f aca="false">IF(ISBLANK(R1050),"Sin observaciones",R1050)</f>
        <v>Sin observaciones</v>
      </c>
      <c r="X1050" s="64" t="n">
        <f aca="false">IF(ISERROR(VLOOKUP(J1050,$BG$2:$BH$3,2,FALSE())),"",VLOOKUP(J1050,$BG$2:$BH$3,2,FALSE()))</f>
        <v>1</v>
      </c>
      <c r="Z1050" s="67"/>
    </row>
    <row r="1051" customFormat="false" ht="52.8" hidden="false" customHeight="false" outlineLevel="0" collapsed="false">
      <c r="A1051" s="54" t="s">
        <v>2762</v>
      </c>
      <c r="B1051" s="54" t="s">
        <v>126</v>
      </c>
      <c r="C1051" s="54" t="s">
        <v>2763</v>
      </c>
      <c r="D1051" s="57" t="n">
        <v>0.03</v>
      </c>
      <c r="E1051" s="56" t="n">
        <v>139.1</v>
      </c>
      <c r="F1051" s="57" t="n">
        <v>9.1</v>
      </c>
      <c r="G1051" s="56" t="n">
        <v>139.1</v>
      </c>
      <c r="H1051" s="56" t="n">
        <v>9.1</v>
      </c>
      <c r="I1051" s="58" t="n">
        <v>44488</v>
      </c>
      <c r="J1051" s="54" t="s">
        <v>128</v>
      </c>
      <c r="K1051" s="60" t="s">
        <v>129</v>
      </c>
      <c r="L1051" s="60"/>
      <c r="M1051" s="61"/>
      <c r="N1051" s="61"/>
      <c r="O1051" s="54" t="s">
        <v>2764</v>
      </c>
      <c r="P1051" s="54" t="s">
        <v>2765</v>
      </c>
      <c r="Q1051" s="60" t="s">
        <v>132</v>
      </c>
      <c r="R1051" s="63"/>
      <c r="S1051" s="64" t="str">
        <f aca="false">IF(ISBLANK(A1051),"",CONCATENATE($BC$5,"-",MID($BC$3,3,2),"-M_",A1051))</f>
        <v>PTUR-21-M_52021000003884</v>
      </c>
      <c r="T1051" s="65" t="e">
        <f aca="false">IF(ISBLANK(B1051),"",VLOOKUP(B1051,$BI$2:$BJ$5,2,FALSE()))</f>
        <v>#N/A</v>
      </c>
      <c r="U1051" s="66" t="str">
        <f aca="false">IF(ISBLANK(Q1051),"ES",Q1051)</f>
        <v>ES</v>
      </c>
      <c r="V1051" s="64" t="n">
        <f aca="false">IF(ISBLANK(K1051),"2",VLOOKUP(K1051,$BG$2:$BH$3,2,FALSE()))</f>
        <v>2</v>
      </c>
      <c r="W1051" s="66" t="str">
        <f aca="false">IF(ISBLANK(R1051),"Sin observaciones",R1051)</f>
        <v>Sin observaciones</v>
      </c>
      <c r="X1051" s="64" t="n">
        <f aca="false">IF(ISERROR(VLOOKUP(J1051,$BG$2:$BH$3,2,FALSE())),"",VLOOKUP(J1051,$BG$2:$BH$3,2,FALSE()))</f>
        <v>1</v>
      </c>
      <c r="Z1051" s="67"/>
    </row>
    <row r="1052" customFormat="false" ht="79.2" hidden="false" customHeight="false" outlineLevel="0" collapsed="false">
      <c r="A1052" s="54" t="s">
        <v>2766</v>
      </c>
      <c r="B1052" s="54" t="s">
        <v>2472</v>
      </c>
      <c r="C1052" s="54" t="s">
        <v>2767</v>
      </c>
      <c r="D1052" s="57" t="n">
        <v>0.06</v>
      </c>
      <c r="E1052" s="56" t="n">
        <v>96.3</v>
      </c>
      <c r="F1052" s="57" t="n">
        <v>6.3</v>
      </c>
      <c r="G1052" s="56" t="n">
        <v>96.3</v>
      </c>
      <c r="H1052" s="56" t="n">
        <v>6.3</v>
      </c>
      <c r="I1052" s="58" t="n">
        <v>44488</v>
      </c>
      <c r="J1052" s="54" t="s">
        <v>128</v>
      </c>
      <c r="K1052" s="60" t="s">
        <v>129</v>
      </c>
      <c r="L1052" s="60"/>
      <c r="M1052" s="61"/>
      <c r="N1052" s="61"/>
      <c r="O1052" s="54" t="s">
        <v>2764</v>
      </c>
      <c r="P1052" s="54" t="s">
        <v>2765</v>
      </c>
      <c r="Q1052" s="60" t="s">
        <v>132</v>
      </c>
      <c r="R1052" s="63"/>
      <c r="S1052" s="64" t="str">
        <f aca="false">IF(ISBLANK(A1052),"",CONCATENATE($BC$5,"-",MID($BC$3,3,2),"-M_",A1052))</f>
        <v>PTUR-21-M_52021000003986</v>
      </c>
      <c r="T1052" s="65" t="e">
        <f aca="false">IF(ISBLANK(B1052),"",VLOOKUP(B1052,$BI$2:$BJ$5,2,FALSE()))</f>
        <v>#N/A</v>
      </c>
      <c r="U1052" s="66" t="str">
        <f aca="false">IF(ISBLANK(Q1052),"ES",Q1052)</f>
        <v>ES</v>
      </c>
      <c r="V1052" s="64" t="n">
        <f aca="false">IF(ISBLANK(K1052),"2",VLOOKUP(K1052,$BG$2:$BH$3,2,FALSE()))</f>
        <v>2</v>
      </c>
      <c r="W1052" s="66" t="str">
        <f aca="false">IF(ISBLANK(R1052),"Sin observaciones",R1052)</f>
        <v>Sin observaciones</v>
      </c>
      <c r="X1052" s="64" t="n">
        <f aca="false">IF(ISERROR(VLOOKUP(J1052,$BG$2:$BH$3,2,FALSE())),"",VLOOKUP(J1052,$BG$2:$BH$3,2,FALSE()))</f>
        <v>1</v>
      </c>
      <c r="Z1052" s="67"/>
    </row>
    <row r="1053" customFormat="false" ht="158.4" hidden="false" customHeight="false" outlineLevel="0" collapsed="false">
      <c r="A1053" s="54" t="s">
        <v>2768</v>
      </c>
      <c r="B1053" s="54" t="s">
        <v>126</v>
      </c>
      <c r="C1053" s="54" t="s">
        <v>2769</v>
      </c>
      <c r="D1053" s="57" t="n">
        <v>0.18</v>
      </c>
      <c r="E1053" s="56" t="n">
        <v>650.85</v>
      </c>
      <c r="F1053" s="57" t="n">
        <v>42.57</v>
      </c>
      <c r="G1053" s="56" t="n">
        <v>650.85</v>
      </c>
      <c r="H1053" s="56" t="n">
        <v>42.57</v>
      </c>
      <c r="I1053" s="58" t="n">
        <v>44494</v>
      </c>
      <c r="J1053" s="54" t="s">
        <v>128</v>
      </c>
      <c r="K1053" s="60" t="s">
        <v>129</v>
      </c>
      <c r="L1053" s="60"/>
      <c r="M1053" s="61"/>
      <c r="N1053" s="61"/>
      <c r="O1053" s="54" t="s">
        <v>2764</v>
      </c>
      <c r="P1053" s="54" t="s">
        <v>2765</v>
      </c>
      <c r="Q1053" s="60" t="s">
        <v>132</v>
      </c>
      <c r="R1053" s="63"/>
      <c r="S1053" s="64" t="str">
        <f aca="false">IF(ISBLANK(A1053),"",CONCATENATE($BC$5,"-",MID($BC$3,3,2),"-M_",A1053))</f>
        <v>PTUR-21-M_52021000004055</v>
      </c>
      <c r="T1053" s="65" t="e">
        <f aca="false">IF(ISBLANK(B1053),"",VLOOKUP(B1053,$BI$2:$BJ$5,2,FALSE()))</f>
        <v>#N/A</v>
      </c>
      <c r="U1053" s="66" t="str">
        <f aca="false">IF(ISBLANK(Q1053),"ES",Q1053)</f>
        <v>ES</v>
      </c>
      <c r="V1053" s="64" t="n">
        <f aca="false">IF(ISBLANK(K1053),"2",VLOOKUP(K1053,$BG$2:$BH$3,2,FALSE()))</f>
        <v>2</v>
      </c>
      <c r="W1053" s="66" t="str">
        <f aca="false">IF(ISBLANK(R1053),"Sin observaciones",R1053)</f>
        <v>Sin observaciones</v>
      </c>
      <c r="X1053" s="64" t="n">
        <f aca="false">IF(ISERROR(VLOOKUP(J1053,$BG$2:$BH$3,2,FALSE())),"",VLOOKUP(J1053,$BG$2:$BH$3,2,FALSE()))</f>
        <v>1</v>
      </c>
      <c r="Z1053" s="67"/>
    </row>
    <row r="1054" customFormat="false" ht="237.6" hidden="false" customHeight="false" outlineLevel="0" collapsed="false">
      <c r="A1054" s="54" t="s">
        <v>2770</v>
      </c>
      <c r="B1054" s="54" t="s">
        <v>126</v>
      </c>
      <c r="C1054" s="54" t="s">
        <v>2771</v>
      </c>
      <c r="D1054" s="57" t="n">
        <v>0.18</v>
      </c>
      <c r="E1054" s="56" t="n">
        <v>941.71</v>
      </c>
      <c r="F1054" s="57" t="n">
        <v>61.61</v>
      </c>
      <c r="G1054" s="56" t="n">
        <v>941.71</v>
      </c>
      <c r="H1054" s="56" t="n">
        <v>61.61</v>
      </c>
      <c r="I1054" s="58" t="n">
        <v>44494</v>
      </c>
      <c r="J1054" s="54" t="s">
        <v>128</v>
      </c>
      <c r="K1054" s="60" t="s">
        <v>129</v>
      </c>
      <c r="L1054" s="60"/>
      <c r="M1054" s="61"/>
      <c r="N1054" s="61"/>
      <c r="O1054" s="54" t="s">
        <v>2764</v>
      </c>
      <c r="P1054" s="54" t="s">
        <v>2765</v>
      </c>
      <c r="Q1054" s="60" t="s">
        <v>132</v>
      </c>
      <c r="R1054" s="63"/>
      <c r="S1054" s="64" t="str">
        <f aca="false">IF(ISBLANK(A1054),"",CONCATENATE($BC$5,"-",MID($BC$3,3,2),"-M_",A1054))</f>
        <v>PTUR-21-M_52021000004057</v>
      </c>
      <c r="T1054" s="65" t="e">
        <f aca="false">IF(ISBLANK(B1054),"",VLOOKUP(B1054,$BI$2:$BJ$5,2,FALSE()))</f>
        <v>#N/A</v>
      </c>
      <c r="U1054" s="66" t="str">
        <f aca="false">IF(ISBLANK(Q1054),"ES",Q1054)</f>
        <v>ES</v>
      </c>
      <c r="V1054" s="64" t="n">
        <f aca="false">IF(ISBLANK(K1054),"2",VLOOKUP(K1054,$BG$2:$BH$3,2,FALSE()))</f>
        <v>2</v>
      </c>
      <c r="W1054" s="66" t="str">
        <f aca="false">IF(ISBLANK(R1054),"Sin observaciones",R1054)</f>
        <v>Sin observaciones</v>
      </c>
      <c r="X1054" s="64" t="n">
        <f aca="false">IF(ISERROR(VLOOKUP(J1054,$BG$2:$BH$3,2,FALSE())),"",VLOOKUP(J1054,$BG$2:$BH$3,2,FALSE()))</f>
        <v>1</v>
      </c>
      <c r="Z1054" s="67"/>
    </row>
    <row r="1055" customFormat="false" ht="277.2" hidden="false" customHeight="false" outlineLevel="0" collapsed="false">
      <c r="A1055" s="54" t="s">
        <v>2772</v>
      </c>
      <c r="B1055" s="54" t="s">
        <v>126</v>
      </c>
      <c r="C1055" s="54" t="s">
        <v>2773</v>
      </c>
      <c r="D1055" s="57" t="n">
        <v>0.09</v>
      </c>
      <c r="E1055" s="56" t="n">
        <v>609.9</v>
      </c>
      <c r="F1055" s="57" t="n">
        <v>39.9</v>
      </c>
      <c r="G1055" s="56" t="n">
        <v>609.9</v>
      </c>
      <c r="H1055" s="56" t="n">
        <v>39.9</v>
      </c>
      <c r="I1055" s="58" t="n">
        <v>44494</v>
      </c>
      <c r="J1055" s="54" t="s">
        <v>128</v>
      </c>
      <c r="K1055" s="60" t="s">
        <v>129</v>
      </c>
      <c r="L1055" s="60"/>
      <c r="M1055" s="61"/>
      <c r="N1055" s="61"/>
      <c r="O1055" s="54" t="s">
        <v>2764</v>
      </c>
      <c r="P1055" s="54" t="s">
        <v>2765</v>
      </c>
      <c r="Q1055" s="60" t="s">
        <v>132</v>
      </c>
      <c r="R1055" s="63"/>
      <c r="S1055" s="64" t="str">
        <f aca="false">IF(ISBLANK(A1055),"",CONCATENATE($BC$5,"-",MID($BC$3,3,2),"-M_",A1055))</f>
        <v>PTUR-21-M_52021000004061</v>
      </c>
      <c r="T1055" s="65" t="e">
        <f aca="false">IF(ISBLANK(B1055),"",VLOOKUP(B1055,$BI$2:$BJ$5,2,FALSE()))</f>
        <v>#N/A</v>
      </c>
      <c r="U1055" s="66" t="str">
        <f aca="false">IF(ISBLANK(Q1055),"ES",Q1055)</f>
        <v>ES</v>
      </c>
      <c r="V1055" s="64" t="n">
        <f aca="false">IF(ISBLANK(K1055),"2",VLOOKUP(K1055,$BG$2:$BH$3,2,FALSE()))</f>
        <v>2</v>
      </c>
      <c r="W1055" s="66" t="str">
        <f aca="false">IF(ISBLANK(R1055),"Sin observaciones",R1055)</f>
        <v>Sin observaciones</v>
      </c>
      <c r="X1055" s="64" t="n">
        <f aca="false">IF(ISERROR(VLOOKUP(J1055,$BG$2:$BH$3,2,FALSE())),"",VLOOKUP(J1055,$BG$2:$BH$3,2,FALSE()))</f>
        <v>1</v>
      </c>
      <c r="Z1055" s="67"/>
    </row>
    <row r="1056" customFormat="false" ht="26.4" hidden="false" customHeight="false" outlineLevel="0" collapsed="false">
      <c r="A1056" s="54" t="s">
        <v>2774</v>
      </c>
      <c r="B1056" s="54" t="s">
        <v>126</v>
      </c>
      <c r="C1056" s="54" t="s">
        <v>2775</v>
      </c>
      <c r="D1056" s="57" t="n">
        <v>0.03</v>
      </c>
      <c r="E1056" s="56" t="n">
        <v>588.5</v>
      </c>
      <c r="F1056" s="57" t="n">
        <v>38.5</v>
      </c>
      <c r="G1056" s="56" t="n">
        <v>588.5</v>
      </c>
      <c r="H1056" s="56" t="n">
        <v>38.5</v>
      </c>
      <c r="I1056" s="58" t="n">
        <v>44498</v>
      </c>
      <c r="J1056" s="54" t="s">
        <v>128</v>
      </c>
      <c r="K1056" s="60" t="s">
        <v>129</v>
      </c>
      <c r="L1056" s="60"/>
      <c r="M1056" s="61"/>
      <c r="N1056" s="61"/>
      <c r="O1056" s="54" t="s">
        <v>2776</v>
      </c>
      <c r="P1056" s="54" t="s">
        <v>2777</v>
      </c>
      <c r="Q1056" s="60" t="s">
        <v>132</v>
      </c>
      <c r="R1056" s="63"/>
      <c r="S1056" s="64" t="str">
        <f aca="false">IF(ISBLANK(A1056),"",CONCATENATE($BC$5,"-",MID($BC$3,3,2),"-M_",A1056))</f>
        <v>PTUR-21-M_52021000004331</v>
      </c>
      <c r="T1056" s="65" t="e">
        <f aca="false">IF(ISBLANK(B1056),"",VLOOKUP(B1056,$BI$2:$BJ$5,2,FALSE()))</f>
        <v>#N/A</v>
      </c>
      <c r="U1056" s="66" t="str">
        <f aca="false">IF(ISBLANK(Q1056),"ES",Q1056)</f>
        <v>ES</v>
      </c>
      <c r="V1056" s="64" t="n">
        <f aca="false">IF(ISBLANK(K1056),"2",VLOOKUP(K1056,$BG$2:$BH$3,2,FALSE()))</f>
        <v>2</v>
      </c>
      <c r="W1056" s="66" t="str">
        <f aca="false">IF(ISBLANK(R1056),"Sin observaciones",R1056)</f>
        <v>Sin observaciones</v>
      </c>
      <c r="X1056" s="64" t="n">
        <f aca="false">IF(ISERROR(VLOOKUP(J1056,$BG$2:$BH$3,2,FALSE())),"",VLOOKUP(J1056,$BG$2:$BH$3,2,FALSE()))</f>
        <v>1</v>
      </c>
      <c r="Z1056" s="67"/>
    </row>
    <row r="1057" customFormat="false" ht="105.6" hidden="false" customHeight="false" outlineLevel="0" collapsed="false">
      <c r="A1057" s="54" t="s">
        <v>2778</v>
      </c>
      <c r="B1057" s="54" t="s">
        <v>126</v>
      </c>
      <c r="C1057" s="54" t="s">
        <v>2779</v>
      </c>
      <c r="D1057" s="57" t="n">
        <v>0.12</v>
      </c>
      <c r="E1057" s="56" t="n">
        <v>1447.24</v>
      </c>
      <c r="F1057" s="57" t="n">
        <v>94.68</v>
      </c>
      <c r="G1057" s="56" t="n">
        <v>1447.24</v>
      </c>
      <c r="H1057" s="56" t="n">
        <v>94.68</v>
      </c>
      <c r="I1057" s="58" t="n">
        <v>44498</v>
      </c>
      <c r="J1057" s="54" t="s">
        <v>128</v>
      </c>
      <c r="K1057" s="60" t="s">
        <v>129</v>
      </c>
      <c r="L1057" s="60"/>
      <c r="M1057" s="61"/>
      <c r="N1057" s="61"/>
      <c r="O1057" s="54" t="s">
        <v>1980</v>
      </c>
      <c r="P1057" s="54" t="s">
        <v>1981</v>
      </c>
      <c r="Q1057" s="60" t="s">
        <v>132</v>
      </c>
      <c r="R1057" s="63"/>
      <c r="S1057" s="64" t="str">
        <f aca="false">IF(ISBLANK(A1057),"",CONCATENATE($BC$5,"-",MID($BC$3,3,2),"-M_",A1057))</f>
        <v>PTUR-21-M_52021000004275</v>
      </c>
      <c r="T1057" s="65" t="e">
        <f aca="false">IF(ISBLANK(B1057),"",VLOOKUP(B1057,$BI$2:$BJ$5,2,FALSE()))</f>
        <v>#N/A</v>
      </c>
      <c r="U1057" s="66" t="str">
        <f aca="false">IF(ISBLANK(Q1057),"ES",Q1057)</f>
        <v>ES</v>
      </c>
      <c r="V1057" s="64" t="n">
        <f aca="false">IF(ISBLANK(K1057),"2",VLOOKUP(K1057,$BG$2:$BH$3,2,FALSE()))</f>
        <v>2</v>
      </c>
      <c r="W1057" s="66" t="str">
        <f aca="false">IF(ISBLANK(R1057),"Sin observaciones",R1057)</f>
        <v>Sin observaciones</v>
      </c>
      <c r="X1057" s="64" t="n">
        <f aca="false">IF(ISERROR(VLOOKUP(J1057,$BG$2:$BH$3,2,FALSE())),"",VLOOKUP(J1057,$BG$2:$BH$3,2,FALSE()))</f>
        <v>1</v>
      </c>
      <c r="Z1057" s="67"/>
    </row>
    <row r="1058" customFormat="false" ht="39.6" hidden="false" customHeight="false" outlineLevel="0" collapsed="false">
      <c r="A1058" s="54" t="s">
        <v>2780</v>
      </c>
      <c r="B1058" s="54" t="s">
        <v>126</v>
      </c>
      <c r="C1058" s="54" t="s">
        <v>2781</v>
      </c>
      <c r="D1058" s="57" t="n">
        <v>0.09</v>
      </c>
      <c r="E1058" s="56" t="n">
        <v>3213.18</v>
      </c>
      <c r="F1058" s="57" t="n">
        <v>210.21</v>
      </c>
      <c r="G1058" s="56" t="n">
        <v>3213.18</v>
      </c>
      <c r="H1058" s="56" t="n">
        <v>210.21</v>
      </c>
      <c r="I1058" s="58" t="n">
        <v>44488</v>
      </c>
      <c r="J1058" s="54" t="s">
        <v>128</v>
      </c>
      <c r="K1058" s="60" t="s">
        <v>129</v>
      </c>
      <c r="L1058" s="60"/>
      <c r="M1058" s="61"/>
      <c r="N1058" s="61"/>
      <c r="O1058" s="54" t="s">
        <v>471</v>
      </c>
      <c r="P1058" s="54" t="s">
        <v>472</v>
      </c>
      <c r="Q1058" s="60" t="s">
        <v>132</v>
      </c>
      <c r="R1058" s="63"/>
      <c r="S1058" s="64" t="str">
        <f aca="false">IF(ISBLANK(A1058),"",CONCATENATE($BC$5,"-",MID($BC$3,3,2),"-M_",A1058))</f>
        <v>PTUR-21-M_52021000003870</v>
      </c>
      <c r="T1058" s="65" t="e">
        <f aca="false">IF(ISBLANK(B1058),"",VLOOKUP(B1058,$BI$2:$BJ$5,2,FALSE()))</f>
        <v>#N/A</v>
      </c>
      <c r="U1058" s="66" t="str">
        <f aca="false">IF(ISBLANK(Q1058),"ES",Q1058)</f>
        <v>ES</v>
      </c>
      <c r="V1058" s="64" t="n">
        <f aca="false">IF(ISBLANK(K1058),"2",VLOOKUP(K1058,$BG$2:$BH$3,2,FALSE()))</f>
        <v>2</v>
      </c>
      <c r="W1058" s="66" t="str">
        <f aca="false">IF(ISBLANK(R1058),"Sin observaciones",R1058)</f>
        <v>Sin observaciones</v>
      </c>
      <c r="X1058" s="64" t="n">
        <f aca="false">IF(ISERROR(VLOOKUP(J1058,$BG$2:$BH$3,2,FALSE())),"",VLOOKUP(J1058,$BG$2:$BH$3,2,FALSE()))</f>
        <v>1</v>
      </c>
      <c r="Z1058" s="67"/>
    </row>
    <row r="1059" customFormat="false" ht="66" hidden="false" customHeight="false" outlineLevel="0" collapsed="false">
      <c r="A1059" s="54" t="s">
        <v>2782</v>
      </c>
      <c r="B1059" s="54" t="s">
        <v>126</v>
      </c>
      <c r="C1059" s="54" t="s">
        <v>2783</v>
      </c>
      <c r="D1059" s="57" t="n">
        <v>0.03</v>
      </c>
      <c r="E1059" s="56" t="n">
        <v>2247</v>
      </c>
      <c r="F1059" s="57" t="n">
        <v>147</v>
      </c>
      <c r="G1059" s="56" t="n">
        <v>2247</v>
      </c>
      <c r="H1059" s="56" t="n">
        <v>147</v>
      </c>
      <c r="I1059" s="58" t="n">
        <v>44480</v>
      </c>
      <c r="J1059" s="54" t="s">
        <v>128</v>
      </c>
      <c r="K1059" s="60" t="s">
        <v>129</v>
      </c>
      <c r="L1059" s="60"/>
      <c r="M1059" s="61"/>
      <c r="N1059" s="61"/>
      <c r="O1059" s="54" t="s">
        <v>2784</v>
      </c>
      <c r="P1059" s="54" t="s">
        <v>2785</v>
      </c>
      <c r="Q1059" s="60" t="s">
        <v>132</v>
      </c>
      <c r="R1059" s="63"/>
      <c r="S1059" s="64" t="str">
        <f aca="false">IF(ISBLANK(A1059),"",CONCATENATE($BC$5,"-",MID($BC$3,3,2),"-M_",A1059))</f>
        <v>PTUR-21-M_52021000003807</v>
      </c>
      <c r="T1059" s="65" t="e">
        <f aca="false">IF(ISBLANK(B1059),"",VLOOKUP(B1059,$BI$2:$BJ$5,2,FALSE()))</f>
        <v>#N/A</v>
      </c>
      <c r="U1059" s="66" t="str">
        <f aca="false">IF(ISBLANK(Q1059),"ES",Q1059)</f>
        <v>ES</v>
      </c>
      <c r="V1059" s="64" t="n">
        <f aca="false">IF(ISBLANK(K1059),"2",VLOOKUP(K1059,$BG$2:$BH$3,2,FALSE()))</f>
        <v>2</v>
      </c>
      <c r="W1059" s="66" t="str">
        <f aca="false">IF(ISBLANK(R1059),"Sin observaciones",R1059)</f>
        <v>Sin observaciones</v>
      </c>
      <c r="X1059" s="64" t="n">
        <f aca="false">IF(ISERROR(VLOOKUP(J1059,$BG$2:$BH$3,2,FALSE())),"",VLOOKUP(J1059,$BG$2:$BH$3,2,FALSE()))</f>
        <v>1</v>
      </c>
      <c r="Z1059" s="67"/>
    </row>
    <row r="1060" customFormat="false" ht="26.4" hidden="false" customHeight="false" outlineLevel="0" collapsed="false">
      <c r="A1060" s="54" t="s">
        <v>2786</v>
      </c>
      <c r="B1060" s="54" t="s">
        <v>126</v>
      </c>
      <c r="C1060" s="54" t="s">
        <v>2787</v>
      </c>
      <c r="D1060" s="57" t="n">
        <v>0.03</v>
      </c>
      <c r="E1060" s="56" t="n">
        <v>309.23</v>
      </c>
      <c r="F1060" s="57" t="n">
        <v>20.23</v>
      </c>
      <c r="G1060" s="56" t="n">
        <v>309.23</v>
      </c>
      <c r="H1060" s="56" t="n">
        <v>20.23</v>
      </c>
      <c r="I1060" s="58" t="n">
        <v>44494</v>
      </c>
      <c r="J1060" s="54" t="s">
        <v>128</v>
      </c>
      <c r="K1060" s="60" t="s">
        <v>129</v>
      </c>
      <c r="L1060" s="60"/>
      <c r="M1060" s="61"/>
      <c r="N1060" s="61"/>
      <c r="O1060" s="54" t="s">
        <v>485</v>
      </c>
      <c r="P1060" s="54" t="s">
        <v>486</v>
      </c>
      <c r="Q1060" s="60" t="s">
        <v>132</v>
      </c>
      <c r="R1060" s="63"/>
      <c r="S1060" s="64" t="str">
        <f aca="false">IF(ISBLANK(A1060),"",CONCATENATE($BC$5,"-",MID($BC$3,3,2),"-M_",A1060))</f>
        <v>PTUR-21-M_52021000004064</v>
      </c>
      <c r="T1060" s="65" t="e">
        <f aca="false">IF(ISBLANK(B1060),"",VLOOKUP(B1060,$BI$2:$BJ$5,2,FALSE()))</f>
        <v>#N/A</v>
      </c>
      <c r="U1060" s="66" t="str">
        <f aca="false">IF(ISBLANK(Q1060),"ES",Q1060)</f>
        <v>ES</v>
      </c>
      <c r="V1060" s="64" t="n">
        <f aca="false">IF(ISBLANK(K1060),"2",VLOOKUP(K1060,$BG$2:$BH$3,2,FALSE()))</f>
        <v>2</v>
      </c>
      <c r="W1060" s="66" t="str">
        <f aca="false">IF(ISBLANK(R1060),"Sin observaciones",R1060)</f>
        <v>Sin observaciones</v>
      </c>
      <c r="X1060" s="64" t="n">
        <f aca="false">IF(ISERROR(VLOOKUP(J1060,$BG$2:$BH$3,2,FALSE())),"",VLOOKUP(J1060,$BG$2:$BH$3,2,FALSE()))</f>
        <v>1</v>
      </c>
      <c r="Z1060" s="67"/>
    </row>
    <row r="1061" customFormat="false" ht="52.8" hidden="false" customHeight="false" outlineLevel="0" collapsed="false">
      <c r="A1061" s="54" t="s">
        <v>2788</v>
      </c>
      <c r="B1061" s="54" t="s">
        <v>126</v>
      </c>
      <c r="C1061" s="54" t="s">
        <v>2789</v>
      </c>
      <c r="D1061" s="57" t="n">
        <v>0.06</v>
      </c>
      <c r="E1061" s="56" t="n">
        <v>3188.6</v>
      </c>
      <c r="F1061" s="57" t="n">
        <v>208.6</v>
      </c>
      <c r="G1061" s="56" t="n">
        <v>3188.6</v>
      </c>
      <c r="H1061" s="56" t="n">
        <v>208.6</v>
      </c>
      <c r="I1061" s="58" t="n">
        <v>44475</v>
      </c>
      <c r="J1061" s="54" t="s">
        <v>128</v>
      </c>
      <c r="K1061" s="60" t="s">
        <v>129</v>
      </c>
      <c r="L1061" s="60"/>
      <c r="M1061" s="61"/>
      <c r="N1061" s="61"/>
      <c r="O1061" s="54" t="s">
        <v>1194</v>
      </c>
      <c r="P1061" s="54" t="s">
        <v>1195</v>
      </c>
      <c r="Q1061" s="60" t="s">
        <v>132</v>
      </c>
      <c r="R1061" s="63"/>
      <c r="S1061" s="64" t="str">
        <f aca="false">IF(ISBLANK(A1061),"",CONCATENATE($BC$5,"-",MID($BC$3,3,2),"-M_",A1061))</f>
        <v>PTUR-21-M_52021000003687</v>
      </c>
      <c r="T1061" s="65" t="e">
        <f aca="false">IF(ISBLANK(B1061),"",VLOOKUP(B1061,$BI$2:$BJ$5,2,FALSE()))</f>
        <v>#N/A</v>
      </c>
      <c r="U1061" s="66" t="str">
        <f aca="false">IF(ISBLANK(Q1061),"ES",Q1061)</f>
        <v>ES</v>
      </c>
      <c r="V1061" s="64" t="n">
        <f aca="false">IF(ISBLANK(K1061),"2",VLOOKUP(K1061,$BG$2:$BH$3,2,FALSE()))</f>
        <v>2</v>
      </c>
      <c r="W1061" s="66" t="str">
        <f aca="false">IF(ISBLANK(R1061),"Sin observaciones",R1061)</f>
        <v>Sin observaciones</v>
      </c>
      <c r="X1061" s="64" t="n">
        <f aca="false">IF(ISERROR(VLOOKUP(J1061,$BG$2:$BH$3,2,FALSE())),"",VLOOKUP(J1061,$BG$2:$BH$3,2,FALSE()))</f>
        <v>1</v>
      </c>
      <c r="Z1061" s="67"/>
    </row>
    <row r="1062" customFormat="false" ht="145.2" hidden="false" customHeight="false" outlineLevel="0" collapsed="false">
      <c r="A1062" s="54" t="s">
        <v>2790</v>
      </c>
      <c r="B1062" s="54" t="s">
        <v>126</v>
      </c>
      <c r="C1062" s="54" t="s">
        <v>2791</v>
      </c>
      <c r="D1062" s="57" t="n">
        <v>0.03</v>
      </c>
      <c r="E1062" s="56" t="n">
        <v>67.97</v>
      </c>
      <c r="F1062" s="57" t="n">
        <v>4.48</v>
      </c>
      <c r="G1062" s="56" t="n">
        <v>67.97</v>
      </c>
      <c r="H1062" s="56" t="n">
        <v>4.48</v>
      </c>
      <c r="I1062" s="58" t="n">
        <v>44480</v>
      </c>
      <c r="J1062" s="54" t="s">
        <v>128</v>
      </c>
      <c r="K1062" s="60" t="s">
        <v>129</v>
      </c>
      <c r="L1062" s="60"/>
      <c r="M1062" s="61"/>
      <c r="N1062" s="61"/>
      <c r="O1062" s="54" t="s">
        <v>2020</v>
      </c>
      <c r="P1062" s="54" t="s">
        <v>2021</v>
      </c>
      <c r="Q1062" s="60" t="s">
        <v>132</v>
      </c>
      <c r="R1062" s="63"/>
      <c r="S1062" s="64" t="str">
        <f aca="false">IF(ISBLANK(A1062),"",CONCATENATE($BC$5,"-",MID($BC$3,3,2),"-M_",A1062))</f>
        <v>PTUR-21-M_52021000003821</v>
      </c>
      <c r="T1062" s="65" t="e">
        <f aca="false">IF(ISBLANK(B1062),"",VLOOKUP(B1062,$BI$2:$BJ$5,2,FALSE()))</f>
        <v>#N/A</v>
      </c>
      <c r="U1062" s="66" t="str">
        <f aca="false">IF(ISBLANK(Q1062),"ES",Q1062)</f>
        <v>ES</v>
      </c>
      <c r="V1062" s="64" t="n">
        <f aca="false">IF(ISBLANK(K1062),"2",VLOOKUP(K1062,$BG$2:$BH$3,2,FALSE()))</f>
        <v>2</v>
      </c>
      <c r="W1062" s="66" t="str">
        <f aca="false">IF(ISBLANK(R1062),"Sin observaciones",R1062)</f>
        <v>Sin observaciones</v>
      </c>
      <c r="X1062" s="64" t="n">
        <f aca="false">IF(ISERROR(VLOOKUP(J1062,$BG$2:$BH$3,2,FALSE())),"",VLOOKUP(J1062,$BG$2:$BH$3,2,FALSE()))</f>
        <v>1</v>
      </c>
      <c r="Z1062" s="67"/>
    </row>
    <row r="1063" customFormat="false" ht="39.6" hidden="false" customHeight="false" outlineLevel="0" collapsed="false">
      <c r="A1063" s="54" t="s">
        <v>2792</v>
      </c>
      <c r="B1063" s="54" t="s">
        <v>126</v>
      </c>
      <c r="C1063" s="54" t="s">
        <v>2793</v>
      </c>
      <c r="D1063" s="57" t="n">
        <v>0.03</v>
      </c>
      <c r="E1063" s="56" t="n">
        <v>420</v>
      </c>
      <c r="F1063" s="57" t="n">
        <v>27.48</v>
      </c>
      <c r="G1063" s="56" t="n">
        <v>420</v>
      </c>
      <c r="H1063" s="56" t="n">
        <v>27.48</v>
      </c>
      <c r="I1063" s="58" t="n">
        <v>44480</v>
      </c>
      <c r="J1063" s="54" t="s">
        <v>128</v>
      </c>
      <c r="K1063" s="60" t="s">
        <v>129</v>
      </c>
      <c r="L1063" s="60"/>
      <c r="M1063" s="61"/>
      <c r="N1063" s="61"/>
      <c r="O1063" s="54" t="s">
        <v>2024</v>
      </c>
      <c r="P1063" s="54" t="s">
        <v>2025</v>
      </c>
      <c r="Q1063" s="60" t="s">
        <v>132</v>
      </c>
      <c r="R1063" s="63"/>
      <c r="S1063" s="64" t="str">
        <f aca="false">IF(ISBLANK(A1063),"",CONCATENATE($BC$5,"-",MID($BC$3,3,2),"-M_",A1063))</f>
        <v>PTUR-21-M_52021000003809</v>
      </c>
      <c r="T1063" s="65" t="e">
        <f aca="false">IF(ISBLANK(B1063),"",VLOOKUP(B1063,$BI$2:$BJ$5,2,FALSE()))</f>
        <v>#N/A</v>
      </c>
      <c r="U1063" s="66" t="str">
        <f aca="false">IF(ISBLANK(Q1063),"ES",Q1063)</f>
        <v>ES</v>
      </c>
      <c r="V1063" s="64" t="n">
        <f aca="false">IF(ISBLANK(K1063),"2",VLOOKUP(K1063,$BG$2:$BH$3,2,FALSE()))</f>
        <v>2</v>
      </c>
      <c r="W1063" s="66" t="str">
        <f aca="false">IF(ISBLANK(R1063),"Sin observaciones",R1063)</f>
        <v>Sin observaciones</v>
      </c>
      <c r="X1063" s="64" t="n">
        <f aca="false">IF(ISERROR(VLOOKUP(J1063,$BG$2:$BH$3,2,FALSE())),"",VLOOKUP(J1063,$BG$2:$BH$3,2,FALSE()))</f>
        <v>1</v>
      </c>
      <c r="Z1063" s="67"/>
    </row>
    <row r="1064" customFormat="false" ht="264" hidden="false" customHeight="false" outlineLevel="0" collapsed="false">
      <c r="A1064" s="54" t="s">
        <v>2794</v>
      </c>
      <c r="B1064" s="54" t="s">
        <v>126</v>
      </c>
      <c r="C1064" s="54" t="s">
        <v>2795</v>
      </c>
      <c r="D1064" s="57" t="n">
        <v>0.03</v>
      </c>
      <c r="E1064" s="56" t="n">
        <v>4001.65</v>
      </c>
      <c r="F1064" s="57" t="n">
        <v>261.79</v>
      </c>
      <c r="G1064" s="56" t="n">
        <v>4001.65</v>
      </c>
      <c r="H1064" s="56" t="n">
        <v>261.79</v>
      </c>
      <c r="I1064" s="58" t="n">
        <v>44480</v>
      </c>
      <c r="J1064" s="54" t="s">
        <v>128</v>
      </c>
      <c r="K1064" s="60" t="s">
        <v>129</v>
      </c>
      <c r="L1064" s="60"/>
      <c r="M1064" s="61"/>
      <c r="N1064" s="61"/>
      <c r="O1064" s="54" t="s">
        <v>2796</v>
      </c>
      <c r="P1064" s="54" t="s">
        <v>2797</v>
      </c>
      <c r="Q1064" s="60" t="s">
        <v>132</v>
      </c>
      <c r="R1064" s="63"/>
      <c r="S1064" s="64" t="str">
        <f aca="false">IF(ISBLANK(A1064),"",CONCATENATE($BC$5,"-",MID($BC$3,3,2),"-M_",A1064))</f>
        <v>PTUR-21-M_52021000003822</v>
      </c>
      <c r="T1064" s="65" t="e">
        <f aca="false">IF(ISBLANK(B1064),"",VLOOKUP(B1064,$BI$2:$BJ$5,2,FALSE()))</f>
        <v>#N/A</v>
      </c>
      <c r="U1064" s="66" t="str">
        <f aca="false">IF(ISBLANK(Q1064),"ES",Q1064)</f>
        <v>ES</v>
      </c>
      <c r="V1064" s="64" t="n">
        <f aca="false">IF(ISBLANK(K1064),"2",VLOOKUP(K1064,$BG$2:$BH$3,2,FALSE()))</f>
        <v>2</v>
      </c>
      <c r="W1064" s="66" t="str">
        <f aca="false">IF(ISBLANK(R1064),"Sin observaciones",R1064)</f>
        <v>Sin observaciones</v>
      </c>
      <c r="X1064" s="64" t="n">
        <f aca="false">IF(ISERROR(VLOOKUP(J1064,$BG$2:$BH$3,2,FALSE())),"",VLOOKUP(J1064,$BG$2:$BH$3,2,FALSE()))</f>
        <v>1</v>
      </c>
      <c r="Z1064" s="67"/>
    </row>
    <row r="1065" customFormat="false" ht="39.6" hidden="false" customHeight="false" outlineLevel="0" collapsed="false">
      <c r="A1065" s="54" t="s">
        <v>2798</v>
      </c>
      <c r="B1065" s="54" t="s">
        <v>126</v>
      </c>
      <c r="C1065" s="54" t="s">
        <v>2799</v>
      </c>
      <c r="D1065" s="57" t="n">
        <v>1</v>
      </c>
      <c r="E1065" s="56" t="n">
        <v>175.3</v>
      </c>
      <c r="F1065" s="57" t="n">
        <v>11.47</v>
      </c>
      <c r="G1065" s="56" t="n">
        <v>175.3</v>
      </c>
      <c r="H1065" s="56" t="n">
        <v>11.47</v>
      </c>
      <c r="I1065" s="58" t="n">
        <v>44498</v>
      </c>
      <c r="J1065" s="54" t="s">
        <v>128</v>
      </c>
      <c r="K1065" s="60" t="s">
        <v>129</v>
      </c>
      <c r="L1065" s="60"/>
      <c r="M1065" s="61"/>
      <c r="N1065" s="61"/>
      <c r="O1065" s="54" t="s">
        <v>499</v>
      </c>
      <c r="P1065" s="54" t="s">
        <v>500</v>
      </c>
      <c r="Q1065" s="60" t="s">
        <v>132</v>
      </c>
      <c r="R1065" s="63"/>
      <c r="S1065" s="64" t="str">
        <f aca="false">IF(ISBLANK(A1065),"",CONCATENATE($BC$5,"-",MID($BC$3,3,2),"-M_",A1065))</f>
        <v>PTUR-21-M_52021000004239</v>
      </c>
      <c r="T1065" s="65" t="e">
        <f aca="false">IF(ISBLANK(B1065),"",VLOOKUP(B1065,$BI$2:$BJ$5,2,FALSE()))</f>
        <v>#N/A</v>
      </c>
      <c r="U1065" s="66" t="str">
        <f aca="false">IF(ISBLANK(Q1065),"ES",Q1065)</f>
        <v>ES</v>
      </c>
      <c r="V1065" s="64" t="n">
        <f aca="false">IF(ISBLANK(K1065),"2",VLOOKUP(K1065,$BG$2:$BH$3,2,FALSE()))</f>
        <v>2</v>
      </c>
      <c r="W1065" s="66" t="str">
        <f aca="false">IF(ISBLANK(R1065),"Sin observaciones",R1065)</f>
        <v>Sin observaciones</v>
      </c>
      <c r="X1065" s="64" t="n">
        <f aca="false">IF(ISERROR(VLOOKUP(J1065,$BG$2:$BH$3,2,FALSE())),"",VLOOKUP(J1065,$BG$2:$BH$3,2,FALSE()))</f>
        <v>1</v>
      </c>
      <c r="Z1065" s="67"/>
    </row>
    <row r="1066" customFormat="false" ht="52.8" hidden="false" customHeight="false" outlineLevel="0" collapsed="false">
      <c r="A1066" s="54" t="s">
        <v>2800</v>
      </c>
      <c r="B1066" s="54" t="s">
        <v>126</v>
      </c>
      <c r="C1066" s="54" t="s">
        <v>2801</v>
      </c>
      <c r="D1066" s="57" t="n">
        <v>0.53</v>
      </c>
      <c r="E1066" s="56" t="n">
        <v>400</v>
      </c>
      <c r="F1066" s="57" t="n">
        <v>52.17</v>
      </c>
      <c r="G1066" s="56" t="n">
        <v>400</v>
      </c>
      <c r="H1066" s="56" t="n">
        <v>52.17</v>
      </c>
      <c r="I1066" s="58" t="n">
        <v>44488</v>
      </c>
      <c r="J1066" s="54" t="s">
        <v>128</v>
      </c>
      <c r="K1066" s="60" t="s">
        <v>129</v>
      </c>
      <c r="L1066" s="60"/>
      <c r="M1066" s="61"/>
      <c r="N1066" s="61"/>
      <c r="O1066" s="54" t="s">
        <v>517</v>
      </c>
      <c r="P1066" s="54" t="s">
        <v>518</v>
      </c>
      <c r="Q1066" s="60" t="s">
        <v>132</v>
      </c>
      <c r="R1066" s="63"/>
      <c r="S1066" s="64" t="str">
        <f aca="false">IF(ISBLANK(A1066),"",CONCATENATE($BC$5,"-",MID($BC$3,3,2),"-M_",A1066))</f>
        <v>PTUR-21-M_52021000003879</v>
      </c>
      <c r="T1066" s="65" t="e">
        <f aca="false">IF(ISBLANK(B1066),"",VLOOKUP(B1066,$BI$2:$BJ$5,2,FALSE()))</f>
        <v>#N/A</v>
      </c>
      <c r="U1066" s="66" t="str">
        <f aca="false">IF(ISBLANK(Q1066),"ES",Q1066)</f>
        <v>ES</v>
      </c>
      <c r="V1066" s="64" t="n">
        <f aca="false">IF(ISBLANK(K1066),"2",VLOOKUP(K1066,$BG$2:$BH$3,2,FALSE()))</f>
        <v>2</v>
      </c>
      <c r="W1066" s="66" t="str">
        <f aca="false">IF(ISBLANK(R1066),"Sin observaciones",R1066)</f>
        <v>Sin observaciones</v>
      </c>
      <c r="X1066" s="64" t="n">
        <f aca="false">IF(ISERROR(VLOOKUP(J1066,$BG$2:$BH$3,2,FALSE())),"",VLOOKUP(J1066,$BG$2:$BH$3,2,FALSE()))</f>
        <v>1</v>
      </c>
      <c r="Z1066" s="67"/>
    </row>
    <row r="1067" customFormat="false" ht="66" hidden="false" customHeight="false" outlineLevel="0" collapsed="false">
      <c r="A1067" s="54" t="s">
        <v>2802</v>
      </c>
      <c r="B1067" s="54" t="s">
        <v>126</v>
      </c>
      <c r="C1067" s="54" t="s">
        <v>2803</v>
      </c>
      <c r="D1067" s="57" t="n">
        <v>0.15</v>
      </c>
      <c r="E1067" s="56" t="n">
        <v>180</v>
      </c>
      <c r="F1067" s="57" t="n">
        <v>23.48</v>
      </c>
      <c r="G1067" s="56" t="n">
        <v>180</v>
      </c>
      <c r="H1067" s="56" t="n">
        <v>23.48</v>
      </c>
      <c r="I1067" s="58" t="n">
        <v>44488</v>
      </c>
      <c r="J1067" s="54" t="s">
        <v>128</v>
      </c>
      <c r="K1067" s="60" t="s">
        <v>129</v>
      </c>
      <c r="L1067" s="60"/>
      <c r="M1067" s="61"/>
      <c r="N1067" s="61"/>
      <c r="O1067" s="54" t="s">
        <v>517</v>
      </c>
      <c r="P1067" s="54" t="s">
        <v>518</v>
      </c>
      <c r="Q1067" s="60" t="s">
        <v>132</v>
      </c>
      <c r="R1067" s="63"/>
      <c r="S1067" s="64" t="str">
        <f aca="false">IF(ISBLANK(A1067),"",CONCATENATE($BC$5,"-",MID($BC$3,3,2),"-M_",A1067))</f>
        <v>PTUR-21-M_52021000003985</v>
      </c>
      <c r="T1067" s="65" t="e">
        <f aca="false">IF(ISBLANK(B1067),"",VLOOKUP(B1067,$BI$2:$BJ$5,2,FALSE()))</f>
        <v>#N/A</v>
      </c>
      <c r="U1067" s="66" t="str">
        <f aca="false">IF(ISBLANK(Q1067),"ES",Q1067)</f>
        <v>ES</v>
      </c>
      <c r="V1067" s="64" t="n">
        <f aca="false">IF(ISBLANK(K1067),"2",VLOOKUP(K1067,$BG$2:$BH$3,2,FALSE()))</f>
        <v>2</v>
      </c>
      <c r="W1067" s="66" t="str">
        <f aca="false">IF(ISBLANK(R1067),"Sin observaciones",R1067)</f>
        <v>Sin observaciones</v>
      </c>
      <c r="X1067" s="64" t="n">
        <f aca="false">IF(ISERROR(VLOOKUP(J1067,$BG$2:$BH$3,2,FALSE())),"",VLOOKUP(J1067,$BG$2:$BH$3,2,FALSE()))</f>
        <v>1</v>
      </c>
      <c r="Z1067" s="67"/>
    </row>
    <row r="1068" customFormat="false" ht="52.8" hidden="false" customHeight="false" outlineLevel="0" collapsed="false">
      <c r="A1068" s="54" t="s">
        <v>2804</v>
      </c>
      <c r="B1068" s="54" t="s">
        <v>126</v>
      </c>
      <c r="C1068" s="54" t="s">
        <v>2805</v>
      </c>
      <c r="D1068" s="57" t="n">
        <v>0.03</v>
      </c>
      <c r="E1068" s="56" t="n">
        <v>1027.2</v>
      </c>
      <c r="F1068" s="57" t="n">
        <v>67.2</v>
      </c>
      <c r="G1068" s="56" t="n">
        <v>1027.2</v>
      </c>
      <c r="H1068" s="56" t="n">
        <v>67.2</v>
      </c>
      <c r="I1068" s="58" t="n">
        <v>44475</v>
      </c>
      <c r="J1068" s="54" t="s">
        <v>128</v>
      </c>
      <c r="K1068" s="60" t="s">
        <v>129</v>
      </c>
      <c r="L1068" s="60"/>
      <c r="M1068" s="61"/>
      <c r="N1068" s="61"/>
      <c r="O1068" s="54" t="s">
        <v>2806</v>
      </c>
      <c r="P1068" s="54" t="s">
        <v>2807</v>
      </c>
      <c r="Q1068" s="60" t="s">
        <v>132</v>
      </c>
      <c r="R1068" s="63"/>
      <c r="S1068" s="64" t="str">
        <f aca="false">IF(ISBLANK(A1068),"",CONCATENATE($BC$5,"-",MID($BC$3,3,2),"-M_",A1068))</f>
        <v>PTUR-21-M_52021000003668</v>
      </c>
      <c r="T1068" s="65" t="e">
        <f aca="false">IF(ISBLANK(B1068),"",VLOOKUP(B1068,$BI$2:$BJ$5,2,FALSE()))</f>
        <v>#N/A</v>
      </c>
      <c r="U1068" s="66" t="str">
        <f aca="false">IF(ISBLANK(Q1068),"ES",Q1068)</f>
        <v>ES</v>
      </c>
      <c r="V1068" s="64" t="n">
        <f aca="false">IF(ISBLANK(K1068),"2",VLOOKUP(K1068,$BG$2:$BH$3,2,FALSE()))</f>
        <v>2</v>
      </c>
      <c r="W1068" s="66" t="str">
        <f aca="false">IF(ISBLANK(R1068),"Sin observaciones",R1068)</f>
        <v>Sin observaciones</v>
      </c>
      <c r="X1068" s="64" t="n">
        <f aca="false">IF(ISERROR(VLOOKUP(J1068,$BG$2:$BH$3,2,FALSE())),"",VLOOKUP(J1068,$BG$2:$BH$3,2,FALSE()))</f>
        <v>1</v>
      </c>
      <c r="Z1068" s="67"/>
    </row>
    <row r="1069" customFormat="false" ht="39.6" hidden="false" customHeight="false" outlineLevel="0" collapsed="false">
      <c r="A1069" s="54" t="s">
        <v>2808</v>
      </c>
      <c r="B1069" s="54" t="s">
        <v>126</v>
      </c>
      <c r="C1069" s="54" t="s">
        <v>2809</v>
      </c>
      <c r="D1069" s="57" t="n">
        <v>0.03</v>
      </c>
      <c r="E1069" s="56" t="n">
        <v>550</v>
      </c>
      <c r="F1069" s="57" t="n">
        <v>35.98</v>
      </c>
      <c r="G1069" s="56" t="n">
        <v>550</v>
      </c>
      <c r="H1069" s="56" t="n">
        <v>35.98</v>
      </c>
      <c r="I1069" s="58" t="n">
        <v>44488</v>
      </c>
      <c r="J1069" s="54" t="s">
        <v>128</v>
      </c>
      <c r="K1069" s="60" t="s">
        <v>129</v>
      </c>
      <c r="L1069" s="60"/>
      <c r="M1069" s="61"/>
      <c r="N1069" s="61"/>
      <c r="O1069" s="54" t="s">
        <v>1228</v>
      </c>
      <c r="P1069" s="54" t="s">
        <v>1229</v>
      </c>
      <c r="Q1069" s="60" t="s">
        <v>132</v>
      </c>
      <c r="R1069" s="63"/>
      <c r="S1069" s="64" t="str">
        <f aca="false">IF(ISBLANK(A1069),"",CONCATENATE($BC$5,"-",MID($BC$3,3,2),"-M_",A1069))</f>
        <v>PTUR-21-M_52021000003867</v>
      </c>
      <c r="T1069" s="65" t="e">
        <f aca="false">IF(ISBLANK(B1069),"",VLOOKUP(B1069,$BI$2:$BJ$5,2,FALSE()))</f>
        <v>#N/A</v>
      </c>
      <c r="U1069" s="66" t="str">
        <f aca="false">IF(ISBLANK(Q1069),"ES",Q1069)</f>
        <v>ES</v>
      </c>
      <c r="V1069" s="64" t="n">
        <f aca="false">IF(ISBLANK(K1069),"2",VLOOKUP(K1069,$BG$2:$BH$3,2,FALSE()))</f>
        <v>2</v>
      </c>
      <c r="W1069" s="66" t="str">
        <f aca="false">IF(ISBLANK(R1069),"Sin observaciones",R1069)</f>
        <v>Sin observaciones</v>
      </c>
      <c r="X1069" s="64" t="n">
        <f aca="false">IF(ISERROR(VLOOKUP(J1069,$BG$2:$BH$3,2,FALSE())),"",VLOOKUP(J1069,$BG$2:$BH$3,2,FALSE()))</f>
        <v>1</v>
      </c>
      <c r="Z1069" s="67"/>
    </row>
    <row r="1070" customFormat="false" ht="52.8" hidden="false" customHeight="false" outlineLevel="0" collapsed="false">
      <c r="A1070" s="54" t="s">
        <v>2810</v>
      </c>
      <c r="B1070" s="54" t="s">
        <v>126</v>
      </c>
      <c r="C1070" s="54" t="s">
        <v>2811</v>
      </c>
      <c r="D1070" s="57" t="n">
        <v>0.03</v>
      </c>
      <c r="E1070" s="56" t="n">
        <v>1070</v>
      </c>
      <c r="F1070" s="57" t="n">
        <v>70</v>
      </c>
      <c r="G1070" s="56" t="n">
        <v>1070</v>
      </c>
      <c r="H1070" s="56" t="n">
        <v>70</v>
      </c>
      <c r="I1070" s="58" t="n">
        <v>44488</v>
      </c>
      <c r="J1070" s="54" t="s">
        <v>128</v>
      </c>
      <c r="K1070" s="60" t="s">
        <v>129</v>
      </c>
      <c r="L1070" s="60"/>
      <c r="M1070" s="61"/>
      <c r="N1070" s="61"/>
      <c r="O1070" s="54" t="s">
        <v>1240</v>
      </c>
      <c r="P1070" s="54" t="s">
        <v>1241</v>
      </c>
      <c r="Q1070" s="60" t="s">
        <v>132</v>
      </c>
      <c r="R1070" s="63"/>
      <c r="S1070" s="64" t="str">
        <f aca="false">IF(ISBLANK(A1070),"",CONCATENATE($BC$5,"-",MID($BC$3,3,2),"-M_",A1070))</f>
        <v>PTUR-21-M_52021000003871</v>
      </c>
      <c r="T1070" s="65" t="e">
        <f aca="false">IF(ISBLANK(B1070),"",VLOOKUP(B1070,$BI$2:$BJ$5,2,FALSE()))</f>
        <v>#N/A</v>
      </c>
      <c r="U1070" s="66" t="str">
        <f aca="false">IF(ISBLANK(Q1070),"ES",Q1070)</f>
        <v>ES</v>
      </c>
      <c r="V1070" s="64" t="n">
        <f aca="false">IF(ISBLANK(K1070),"2",VLOOKUP(K1070,$BG$2:$BH$3,2,FALSE()))</f>
        <v>2</v>
      </c>
      <c r="W1070" s="66" t="str">
        <f aca="false">IF(ISBLANK(R1070),"Sin observaciones",R1070)</f>
        <v>Sin observaciones</v>
      </c>
      <c r="X1070" s="64" t="n">
        <f aca="false">IF(ISERROR(VLOOKUP(J1070,$BG$2:$BH$3,2,FALSE())),"",VLOOKUP(J1070,$BG$2:$BH$3,2,FALSE()))</f>
        <v>1</v>
      </c>
      <c r="Z1070" s="67"/>
    </row>
    <row r="1071" customFormat="false" ht="92.4" hidden="false" customHeight="false" outlineLevel="0" collapsed="false">
      <c r="A1071" s="54" t="s">
        <v>2812</v>
      </c>
      <c r="B1071" s="54" t="s">
        <v>126</v>
      </c>
      <c r="C1071" s="54" t="s">
        <v>2813</v>
      </c>
      <c r="D1071" s="57" t="n">
        <v>1</v>
      </c>
      <c r="E1071" s="56" t="n">
        <v>802.5</v>
      </c>
      <c r="F1071" s="57" t="n">
        <v>52.5</v>
      </c>
      <c r="G1071" s="56" t="n">
        <v>802.5</v>
      </c>
      <c r="H1071" s="56" t="n">
        <v>52.5</v>
      </c>
      <c r="I1071" s="58" t="n">
        <v>44480</v>
      </c>
      <c r="J1071" s="54" t="s">
        <v>128</v>
      </c>
      <c r="K1071" s="60" t="s">
        <v>129</v>
      </c>
      <c r="L1071" s="60"/>
      <c r="M1071" s="61"/>
      <c r="N1071" s="61"/>
      <c r="O1071" s="54" t="s">
        <v>532</v>
      </c>
      <c r="P1071" s="54" t="s">
        <v>533</v>
      </c>
      <c r="Q1071" s="60" t="s">
        <v>132</v>
      </c>
      <c r="R1071" s="63"/>
      <c r="S1071" s="64" t="str">
        <f aca="false">IF(ISBLANK(A1071),"",CONCATENATE($BC$5,"-",MID($BC$3,3,2),"-M_",A1071))</f>
        <v>PTUR-21-M_52021000003808</v>
      </c>
      <c r="T1071" s="65" t="e">
        <f aca="false">IF(ISBLANK(B1071),"",VLOOKUP(B1071,$BI$2:$BJ$5,2,FALSE()))</f>
        <v>#N/A</v>
      </c>
      <c r="U1071" s="66" t="str">
        <f aca="false">IF(ISBLANK(Q1071),"ES",Q1071)</f>
        <v>ES</v>
      </c>
      <c r="V1071" s="64" t="n">
        <f aca="false">IF(ISBLANK(K1071),"2",VLOOKUP(K1071,$BG$2:$BH$3,2,FALSE()))</f>
        <v>2</v>
      </c>
      <c r="W1071" s="66" t="str">
        <f aca="false">IF(ISBLANK(R1071),"Sin observaciones",R1071)</f>
        <v>Sin observaciones</v>
      </c>
      <c r="X1071" s="64" t="n">
        <f aca="false">IF(ISERROR(VLOOKUP(J1071,$BG$2:$BH$3,2,FALSE())),"",VLOOKUP(J1071,$BG$2:$BH$3,2,FALSE()))</f>
        <v>1</v>
      </c>
      <c r="Z1071" s="67"/>
    </row>
    <row r="1072" customFormat="false" ht="92.4" hidden="false" customHeight="false" outlineLevel="0" collapsed="false">
      <c r="A1072" s="54" t="s">
        <v>2814</v>
      </c>
      <c r="B1072" s="54" t="s">
        <v>126</v>
      </c>
      <c r="C1072" s="54" t="s">
        <v>2815</v>
      </c>
      <c r="D1072" s="57" t="n">
        <v>1</v>
      </c>
      <c r="E1072" s="56" t="n">
        <v>401.25</v>
      </c>
      <c r="F1072" s="57" t="n">
        <v>26.25</v>
      </c>
      <c r="G1072" s="56" t="n">
        <v>401.25</v>
      </c>
      <c r="H1072" s="56" t="n">
        <v>26.25</v>
      </c>
      <c r="I1072" s="58" t="n">
        <v>44480</v>
      </c>
      <c r="J1072" s="54" t="s">
        <v>128</v>
      </c>
      <c r="K1072" s="60" t="s">
        <v>129</v>
      </c>
      <c r="L1072" s="60"/>
      <c r="M1072" s="61"/>
      <c r="N1072" s="61"/>
      <c r="O1072" s="54" t="s">
        <v>532</v>
      </c>
      <c r="P1072" s="54" t="s">
        <v>533</v>
      </c>
      <c r="Q1072" s="60" t="s">
        <v>132</v>
      </c>
      <c r="R1072" s="63"/>
      <c r="S1072" s="64" t="str">
        <f aca="false">IF(ISBLANK(A1072),"",CONCATENATE($BC$5,"-",MID($BC$3,3,2),"-M_",A1072))</f>
        <v>PTUR-21-M_52021000003810</v>
      </c>
      <c r="T1072" s="65" t="e">
        <f aca="false">IF(ISBLANK(B1072),"",VLOOKUP(B1072,$BI$2:$BJ$5,2,FALSE()))</f>
        <v>#N/A</v>
      </c>
      <c r="U1072" s="66" t="str">
        <f aca="false">IF(ISBLANK(Q1072),"ES",Q1072)</f>
        <v>ES</v>
      </c>
      <c r="V1072" s="64" t="n">
        <f aca="false">IF(ISBLANK(K1072),"2",VLOOKUP(K1072,$BG$2:$BH$3,2,FALSE()))</f>
        <v>2</v>
      </c>
      <c r="W1072" s="66" t="str">
        <f aca="false">IF(ISBLANK(R1072),"Sin observaciones",R1072)</f>
        <v>Sin observaciones</v>
      </c>
      <c r="X1072" s="64" t="n">
        <f aca="false">IF(ISERROR(VLOOKUP(J1072,$BG$2:$BH$3,2,FALSE())),"",VLOOKUP(J1072,$BG$2:$BH$3,2,FALSE()))</f>
        <v>1</v>
      </c>
      <c r="Z1072" s="67"/>
    </row>
    <row r="1073" customFormat="false" ht="79.2" hidden="false" customHeight="false" outlineLevel="0" collapsed="false">
      <c r="A1073" s="54" t="s">
        <v>2816</v>
      </c>
      <c r="B1073" s="54" t="s">
        <v>126</v>
      </c>
      <c r="C1073" s="54" t="s">
        <v>2817</v>
      </c>
      <c r="D1073" s="57" t="n">
        <v>1</v>
      </c>
      <c r="E1073" s="56" t="n">
        <v>1804.45</v>
      </c>
      <c r="F1073" s="57" t="n">
        <v>118.05</v>
      </c>
      <c r="G1073" s="56" t="n">
        <v>1804.45</v>
      </c>
      <c r="H1073" s="56" t="n">
        <v>118.05</v>
      </c>
      <c r="I1073" s="58" t="n">
        <v>44498</v>
      </c>
      <c r="J1073" s="54" t="s">
        <v>128</v>
      </c>
      <c r="K1073" s="60" t="s">
        <v>129</v>
      </c>
      <c r="L1073" s="60"/>
      <c r="M1073" s="61"/>
      <c r="N1073" s="61"/>
      <c r="O1073" s="54" t="s">
        <v>2818</v>
      </c>
      <c r="P1073" s="54" t="s">
        <v>2819</v>
      </c>
      <c r="Q1073" s="60" t="s">
        <v>132</v>
      </c>
      <c r="R1073" s="63"/>
      <c r="S1073" s="64" t="str">
        <f aca="false">IF(ISBLANK(A1073),"",CONCATENATE($BC$5,"-",MID($BC$3,3,2),"-M_",A1073))</f>
        <v>PTUR-21-M_52021000004251</v>
      </c>
      <c r="T1073" s="65" t="e">
        <f aca="false">IF(ISBLANK(B1073),"",VLOOKUP(B1073,$BI$2:$BJ$5,2,FALSE()))</f>
        <v>#N/A</v>
      </c>
      <c r="U1073" s="66" t="str">
        <f aca="false">IF(ISBLANK(Q1073),"ES",Q1073)</f>
        <v>ES</v>
      </c>
      <c r="V1073" s="64" t="n">
        <f aca="false">IF(ISBLANK(K1073),"2",VLOOKUP(K1073,$BG$2:$BH$3,2,FALSE()))</f>
        <v>2</v>
      </c>
      <c r="W1073" s="66" t="str">
        <f aca="false">IF(ISBLANK(R1073),"Sin observaciones",R1073)</f>
        <v>Sin observaciones</v>
      </c>
      <c r="X1073" s="64" t="n">
        <f aca="false">IF(ISERROR(VLOOKUP(J1073,$BG$2:$BH$3,2,FALSE())),"",VLOOKUP(J1073,$BG$2:$BH$3,2,FALSE()))</f>
        <v>1</v>
      </c>
      <c r="Z1073" s="67"/>
    </row>
    <row r="1074" customFormat="false" ht="39.6" hidden="false" customHeight="false" outlineLevel="0" collapsed="false">
      <c r="A1074" s="54" t="s">
        <v>2820</v>
      </c>
      <c r="B1074" s="54" t="s">
        <v>126</v>
      </c>
      <c r="C1074" s="54" t="s">
        <v>545</v>
      </c>
      <c r="D1074" s="57" t="n">
        <v>1</v>
      </c>
      <c r="E1074" s="56" t="n">
        <v>221</v>
      </c>
      <c r="F1074" s="57" t="n">
        <v>0</v>
      </c>
      <c r="G1074" s="56" t="n">
        <v>221</v>
      </c>
      <c r="H1074" s="56" t="n">
        <v>0</v>
      </c>
      <c r="I1074" s="58" t="n">
        <v>44494</v>
      </c>
      <c r="J1074" s="54" t="s">
        <v>128</v>
      </c>
      <c r="K1074" s="60" t="s">
        <v>129</v>
      </c>
      <c r="L1074" s="60"/>
      <c r="M1074" s="61"/>
      <c r="N1074" s="61"/>
      <c r="O1074" s="54" t="s">
        <v>546</v>
      </c>
      <c r="P1074" s="54" t="s">
        <v>547</v>
      </c>
      <c r="Q1074" s="60" t="s">
        <v>132</v>
      </c>
      <c r="R1074" s="63"/>
      <c r="S1074" s="64" t="str">
        <f aca="false">IF(ISBLANK(A1074),"",CONCATENATE($BC$5,"-",MID($BC$3,3,2),"-M_",A1074))</f>
        <v>PTUR-21-M_52021000004054</v>
      </c>
      <c r="T1074" s="65" t="e">
        <f aca="false">IF(ISBLANK(B1074),"",VLOOKUP(B1074,$BI$2:$BJ$5,2,FALSE()))</f>
        <v>#N/A</v>
      </c>
      <c r="U1074" s="66" t="str">
        <f aca="false">IF(ISBLANK(Q1074),"ES",Q1074)</f>
        <v>ES</v>
      </c>
      <c r="V1074" s="64" t="n">
        <f aca="false">IF(ISBLANK(K1074),"2",VLOOKUP(K1074,$BG$2:$BH$3,2,FALSE()))</f>
        <v>2</v>
      </c>
      <c r="W1074" s="66" t="str">
        <f aca="false">IF(ISBLANK(R1074),"Sin observaciones",R1074)</f>
        <v>Sin observaciones</v>
      </c>
      <c r="X1074" s="64" t="n">
        <f aca="false">IF(ISERROR(VLOOKUP(J1074,$BG$2:$BH$3,2,FALSE())),"",VLOOKUP(J1074,$BG$2:$BH$3,2,FALSE()))</f>
        <v>1</v>
      </c>
      <c r="Z1074" s="67"/>
    </row>
    <row r="1075" customFormat="false" ht="39.6" hidden="false" customHeight="false" outlineLevel="0" collapsed="false">
      <c r="A1075" s="54" t="s">
        <v>2821</v>
      </c>
      <c r="B1075" s="54" t="s">
        <v>126</v>
      </c>
      <c r="C1075" s="54" t="s">
        <v>545</v>
      </c>
      <c r="D1075" s="57" t="n">
        <v>1</v>
      </c>
      <c r="E1075" s="56" t="n">
        <v>225.36</v>
      </c>
      <c r="F1075" s="57" t="n">
        <v>14.74</v>
      </c>
      <c r="G1075" s="56" t="n">
        <v>225.36</v>
      </c>
      <c r="H1075" s="56" t="n">
        <v>14.74</v>
      </c>
      <c r="I1075" s="58" t="n">
        <v>44494</v>
      </c>
      <c r="J1075" s="54" t="s">
        <v>128</v>
      </c>
      <c r="K1075" s="60" t="s">
        <v>129</v>
      </c>
      <c r="L1075" s="60"/>
      <c r="M1075" s="61"/>
      <c r="N1075" s="61"/>
      <c r="O1075" s="54" t="s">
        <v>546</v>
      </c>
      <c r="P1075" s="54" t="s">
        <v>547</v>
      </c>
      <c r="Q1075" s="60" t="s">
        <v>132</v>
      </c>
      <c r="R1075" s="63"/>
      <c r="S1075" s="64" t="str">
        <f aca="false">IF(ISBLANK(A1075),"",CONCATENATE($BC$5,"-",MID($BC$3,3,2),"-M_",A1075))</f>
        <v>PTUR-21-M_5202100000405 4</v>
      </c>
      <c r="T1075" s="65" t="e">
        <f aca="false">IF(ISBLANK(B1075),"",VLOOKUP(B1075,$BI$2:$BJ$5,2,FALSE()))</f>
        <v>#N/A</v>
      </c>
      <c r="U1075" s="66" t="str">
        <f aca="false">IF(ISBLANK(Q1075),"ES",Q1075)</f>
        <v>ES</v>
      </c>
      <c r="V1075" s="64" t="n">
        <f aca="false">IF(ISBLANK(K1075),"2",VLOOKUP(K1075,$BG$2:$BH$3,2,FALSE()))</f>
        <v>2</v>
      </c>
      <c r="W1075" s="66" t="str">
        <f aca="false">IF(ISBLANK(R1075),"Sin observaciones",R1075)</f>
        <v>Sin observaciones</v>
      </c>
      <c r="X1075" s="64" t="n">
        <f aca="false">IF(ISERROR(VLOOKUP(J1075,$BG$2:$BH$3,2,FALSE())),"",VLOOKUP(J1075,$BG$2:$BH$3,2,FALSE()))</f>
        <v>1</v>
      </c>
      <c r="Z1075" s="67"/>
    </row>
    <row r="1076" customFormat="false" ht="52.8" hidden="false" customHeight="false" outlineLevel="0" collapsed="false">
      <c r="A1076" s="54" t="s">
        <v>2822</v>
      </c>
      <c r="B1076" s="54" t="s">
        <v>2472</v>
      </c>
      <c r="C1076" s="54" t="s">
        <v>2823</v>
      </c>
      <c r="D1076" s="57" t="n">
        <v>1</v>
      </c>
      <c r="E1076" s="56" t="n">
        <v>1098.54</v>
      </c>
      <c r="F1076" s="57" t="n">
        <v>71.87</v>
      </c>
      <c r="G1076" s="56" t="n">
        <v>1098.54</v>
      </c>
      <c r="H1076" s="56" t="n">
        <v>71.87</v>
      </c>
      <c r="I1076" s="58" t="n">
        <v>44488</v>
      </c>
      <c r="J1076" s="54" t="s">
        <v>128</v>
      </c>
      <c r="K1076" s="60" t="s">
        <v>129</v>
      </c>
      <c r="L1076" s="60"/>
      <c r="M1076" s="61"/>
      <c r="N1076" s="61"/>
      <c r="O1076" s="54" t="s">
        <v>1262</v>
      </c>
      <c r="P1076" s="54" t="s">
        <v>1263</v>
      </c>
      <c r="Q1076" s="60" t="s">
        <v>132</v>
      </c>
      <c r="R1076" s="63"/>
      <c r="S1076" s="64" t="str">
        <f aca="false">IF(ISBLANK(A1076),"",CONCATENATE($BC$5,"-",MID($BC$3,3,2),"-M_",A1076))</f>
        <v>PTUR-21-M_52021000003878</v>
      </c>
      <c r="T1076" s="65" t="e">
        <f aca="false">IF(ISBLANK(B1076),"",VLOOKUP(B1076,$BI$2:$BJ$5,2,FALSE()))</f>
        <v>#N/A</v>
      </c>
      <c r="U1076" s="66" t="str">
        <f aca="false">IF(ISBLANK(Q1076),"ES",Q1076)</f>
        <v>ES</v>
      </c>
      <c r="V1076" s="64" t="n">
        <f aca="false">IF(ISBLANK(K1076),"2",VLOOKUP(K1076,$BG$2:$BH$3,2,FALSE()))</f>
        <v>2</v>
      </c>
      <c r="W1076" s="66" t="str">
        <f aca="false">IF(ISBLANK(R1076),"Sin observaciones",R1076)</f>
        <v>Sin observaciones</v>
      </c>
      <c r="X1076" s="64" t="n">
        <f aca="false">IF(ISERROR(VLOOKUP(J1076,$BG$2:$BH$3,2,FALSE())),"",VLOOKUP(J1076,$BG$2:$BH$3,2,FALSE()))</f>
        <v>1</v>
      </c>
      <c r="Z1076" s="67"/>
    </row>
    <row r="1077" customFormat="false" ht="17.4" hidden="false" customHeight="false" outlineLevel="0" collapsed="false">
      <c r="A1077" s="54" t="s">
        <v>2824</v>
      </c>
      <c r="B1077" s="54" t="s">
        <v>126</v>
      </c>
      <c r="C1077" s="54" t="s">
        <v>2825</v>
      </c>
      <c r="D1077" s="57" t="n">
        <v>0.39</v>
      </c>
      <c r="E1077" s="56" t="n">
        <v>14995</v>
      </c>
      <c r="F1077" s="57" t="n">
        <v>0</v>
      </c>
      <c r="G1077" s="56" t="n">
        <v>14995</v>
      </c>
      <c r="H1077" s="56" t="n">
        <v>0</v>
      </c>
      <c r="I1077" s="58" t="n">
        <v>44498</v>
      </c>
      <c r="J1077" s="54" t="s">
        <v>128</v>
      </c>
      <c r="K1077" s="60" t="s">
        <v>129</v>
      </c>
      <c r="L1077" s="60"/>
      <c r="M1077" s="61"/>
      <c r="N1077" s="61"/>
      <c r="O1077" s="54" t="s">
        <v>2826</v>
      </c>
      <c r="P1077" s="54" t="s">
        <v>2827</v>
      </c>
      <c r="Q1077" s="60" t="s">
        <v>132</v>
      </c>
      <c r="R1077" s="63"/>
      <c r="S1077" s="64" t="str">
        <f aca="false">IF(ISBLANK(A1077),"",CONCATENATE($BC$5,"-",MID($BC$3,3,2),"-M_",A1077))</f>
        <v>PTUR-21-M_52021000004314</v>
      </c>
      <c r="T1077" s="65" t="e">
        <f aca="false">IF(ISBLANK(B1077),"",VLOOKUP(B1077,$BI$2:$BJ$5,2,FALSE()))</f>
        <v>#N/A</v>
      </c>
      <c r="U1077" s="66" t="str">
        <f aca="false">IF(ISBLANK(Q1077),"ES",Q1077)</f>
        <v>ES</v>
      </c>
      <c r="V1077" s="64" t="n">
        <f aca="false">IF(ISBLANK(K1077),"2",VLOOKUP(K1077,$BG$2:$BH$3,2,FALSE()))</f>
        <v>2</v>
      </c>
      <c r="W1077" s="66" t="str">
        <f aca="false">IF(ISBLANK(R1077),"Sin observaciones",R1077)</f>
        <v>Sin observaciones</v>
      </c>
      <c r="X1077" s="64" t="n">
        <f aca="false">IF(ISERROR(VLOOKUP(J1077,$BG$2:$BH$3,2,FALSE())),"",VLOOKUP(J1077,$BG$2:$BH$3,2,FALSE()))</f>
        <v>1</v>
      </c>
      <c r="Z1077" s="67"/>
    </row>
    <row r="1078" customFormat="false" ht="52.8" hidden="false" customHeight="false" outlineLevel="0" collapsed="false">
      <c r="A1078" s="54" t="s">
        <v>2828</v>
      </c>
      <c r="B1078" s="54" t="s">
        <v>126</v>
      </c>
      <c r="C1078" s="54" t="s">
        <v>2829</v>
      </c>
      <c r="D1078" s="57" t="n">
        <v>0.03</v>
      </c>
      <c r="E1078" s="56" t="n">
        <v>3500</v>
      </c>
      <c r="F1078" s="57" t="n">
        <v>0</v>
      </c>
      <c r="G1078" s="56" t="n">
        <v>3500</v>
      </c>
      <c r="H1078" s="56" t="n">
        <v>0</v>
      </c>
      <c r="I1078" s="58" t="n">
        <v>44477</v>
      </c>
      <c r="J1078" s="54" t="s">
        <v>128</v>
      </c>
      <c r="K1078" s="60" t="s">
        <v>129</v>
      </c>
      <c r="L1078" s="60"/>
      <c r="M1078" s="61"/>
      <c r="N1078" s="61"/>
      <c r="O1078" s="54" t="s">
        <v>2100</v>
      </c>
      <c r="P1078" s="54" t="s">
        <v>2101</v>
      </c>
      <c r="Q1078" s="60" t="s">
        <v>132</v>
      </c>
      <c r="R1078" s="63"/>
      <c r="S1078" s="64" t="str">
        <f aca="false">IF(ISBLANK(A1078),"",CONCATENATE($BC$5,"-",MID($BC$3,3,2),"-M_",A1078))</f>
        <v>PTUR-21-M_52021000003766</v>
      </c>
      <c r="T1078" s="65" t="e">
        <f aca="false">IF(ISBLANK(B1078),"",VLOOKUP(B1078,$BI$2:$BJ$5,2,FALSE()))</f>
        <v>#N/A</v>
      </c>
      <c r="U1078" s="66" t="str">
        <f aca="false">IF(ISBLANK(Q1078),"ES",Q1078)</f>
        <v>ES</v>
      </c>
      <c r="V1078" s="64" t="n">
        <f aca="false">IF(ISBLANK(K1078),"2",VLOOKUP(K1078,$BG$2:$BH$3,2,FALSE()))</f>
        <v>2</v>
      </c>
      <c r="W1078" s="66" t="str">
        <f aca="false">IF(ISBLANK(R1078),"Sin observaciones",R1078)</f>
        <v>Sin observaciones</v>
      </c>
      <c r="X1078" s="64" t="n">
        <f aca="false">IF(ISERROR(VLOOKUP(J1078,$BG$2:$BH$3,2,FALSE())),"",VLOOKUP(J1078,$BG$2:$BH$3,2,FALSE()))</f>
        <v>1</v>
      </c>
      <c r="Z1078" s="67"/>
    </row>
    <row r="1079" customFormat="false" ht="52.8" hidden="false" customHeight="false" outlineLevel="0" collapsed="false">
      <c r="A1079" s="54" t="s">
        <v>2830</v>
      </c>
      <c r="B1079" s="54" t="s">
        <v>126</v>
      </c>
      <c r="C1079" s="54" t="s">
        <v>2831</v>
      </c>
      <c r="D1079" s="57" t="n">
        <v>3</v>
      </c>
      <c r="E1079" s="56" t="n">
        <v>2000</v>
      </c>
      <c r="F1079" s="57" t="n">
        <v>0</v>
      </c>
      <c r="G1079" s="56" t="n">
        <v>2000</v>
      </c>
      <c r="H1079" s="56" t="n">
        <v>0</v>
      </c>
      <c r="I1079" s="58" t="n">
        <v>44480</v>
      </c>
      <c r="J1079" s="54" t="s">
        <v>128</v>
      </c>
      <c r="K1079" s="60" t="s">
        <v>129</v>
      </c>
      <c r="L1079" s="60"/>
      <c r="M1079" s="61"/>
      <c r="N1079" s="61"/>
      <c r="O1079" s="54" t="s">
        <v>1274</v>
      </c>
      <c r="P1079" s="54" t="s">
        <v>1275</v>
      </c>
      <c r="Q1079" s="60" t="s">
        <v>132</v>
      </c>
      <c r="R1079" s="63"/>
      <c r="S1079" s="64" t="str">
        <f aca="false">IF(ISBLANK(A1079),"",CONCATENATE($BC$5,"-",MID($BC$3,3,2),"-M_",A1079))</f>
        <v>PTUR-21-M_52021000003811</v>
      </c>
      <c r="T1079" s="65" t="e">
        <f aca="false">IF(ISBLANK(B1079),"",VLOOKUP(B1079,$BI$2:$BJ$5,2,FALSE()))</f>
        <v>#N/A</v>
      </c>
      <c r="U1079" s="66" t="str">
        <f aca="false">IF(ISBLANK(Q1079),"ES",Q1079)</f>
        <v>ES</v>
      </c>
      <c r="V1079" s="64" t="n">
        <f aca="false">IF(ISBLANK(K1079),"2",VLOOKUP(K1079,$BG$2:$BH$3,2,FALSE()))</f>
        <v>2</v>
      </c>
      <c r="W1079" s="66" t="str">
        <f aca="false">IF(ISBLANK(R1079),"Sin observaciones",R1079)</f>
        <v>Sin observaciones</v>
      </c>
      <c r="X1079" s="64" t="n">
        <f aca="false">IF(ISERROR(VLOOKUP(J1079,$BG$2:$BH$3,2,FALSE())),"",VLOOKUP(J1079,$BG$2:$BH$3,2,FALSE()))</f>
        <v>1</v>
      </c>
      <c r="Z1079" s="67"/>
    </row>
    <row r="1080" customFormat="false" ht="79.2" hidden="false" customHeight="false" outlineLevel="0" collapsed="false">
      <c r="A1080" s="54" t="s">
        <v>2832</v>
      </c>
      <c r="B1080" s="54" t="s">
        <v>126</v>
      </c>
      <c r="C1080" s="54" t="s">
        <v>2833</v>
      </c>
      <c r="D1080" s="57" t="n">
        <v>4</v>
      </c>
      <c r="E1080" s="56" t="n">
        <v>6292</v>
      </c>
      <c r="F1080" s="57" t="n">
        <v>1092</v>
      </c>
      <c r="G1080" s="56" t="n">
        <v>6292</v>
      </c>
      <c r="H1080" s="56" t="n">
        <v>1092</v>
      </c>
      <c r="I1080" s="58" t="n">
        <v>44488</v>
      </c>
      <c r="J1080" s="54" t="s">
        <v>128</v>
      </c>
      <c r="K1080" s="60" t="s">
        <v>129</v>
      </c>
      <c r="L1080" s="60"/>
      <c r="M1080" s="61"/>
      <c r="N1080" s="61"/>
      <c r="O1080" s="54" t="s">
        <v>2834</v>
      </c>
      <c r="P1080" s="54" t="s">
        <v>2835</v>
      </c>
      <c r="Q1080" s="60" t="s">
        <v>132</v>
      </c>
      <c r="R1080" s="63"/>
      <c r="S1080" s="64" t="str">
        <f aca="false">IF(ISBLANK(A1080),"",CONCATENATE($BC$5,"-",MID($BC$3,3,2),"-M_",A1080))</f>
        <v>PTUR-21-M_52021000003984</v>
      </c>
      <c r="T1080" s="65" t="e">
        <f aca="false">IF(ISBLANK(B1080),"",VLOOKUP(B1080,$BI$2:$BJ$5,2,FALSE()))</f>
        <v>#N/A</v>
      </c>
      <c r="U1080" s="66" t="str">
        <f aca="false">IF(ISBLANK(Q1080),"ES",Q1080)</f>
        <v>ES</v>
      </c>
      <c r="V1080" s="64" t="n">
        <f aca="false">IF(ISBLANK(K1080),"2",VLOOKUP(K1080,$BG$2:$BH$3,2,FALSE()))</f>
        <v>2</v>
      </c>
      <c r="W1080" s="66" t="str">
        <f aca="false">IF(ISBLANK(R1080),"Sin observaciones",R1080)</f>
        <v>Sin observaciones</v>
      </c>
      <c r="X1080" s="64" t="n">
        <f aca="false">IF(ISERROR(VLOOKUP(J1080,$BG$2:$BH$3,2,FALSE())),"",VLOOKUP(J1080,$BG$2:$BH$3,2,FALSE()))</f>
        <v>1</v>
      </c>
      <c r="Z1080" s="67"/>
    </row>
    <row r="1081" customFormat="false" ht="198" hidden="false" customHeight="false" outlineLevel="0" collapsed="false">
      <c r="A1081" s="54" t="s">
        <v>2836</v>
      </c>
      <c r="B1081" s="54" t="s">
        <v>126</v>
      </c>
      <c r="C1081" s="54" t="s">
        <v>2837</v>
      </c>
      <c r="D1081" s="57" t="n">
        <v>0.06</v>
      </c>
      <c r="E1081" s="56" t="n">
        <v>1725.06</v>
      </c>
      <c r="F1081" s="57" t="n">
        <v>112.86</v>
      </c>
      <c r="G1081" s="56" t="n">
        <v>1725.06</v>
      </c>
      <c r="H1081" s="56" t="n">
        <v>112.86</v>
      </c>
      <c r="I1081" s="58" t="n">
        <v>44480</v>
      </c>
      <c r="J1081" s="54" t="s">
        <v>128</v>
      </c>
      <c r="K1081" s="60" t="s">
        <v>129</v>
      </c>
      <c r="L1081" s="60"/>
      <c r="M1081" s="61"/>
      <c r="N1081" s="61"/>
      <c r="O1081" s="54" t="s">
        <v>1282</v>
      </c>
      <c r="P1081" s="54" t="s">
        <v>1283</v>
      </c>
      <c r="Q1081" s="60" t="s">
        <v>132</v>
      </c>
      <c r="R1081" s="63"/>
      <c r="S1081" s="64" t="str">
        <f aca="false">IF(ISBLANK(A1081),"",CONCATENATE($BC$5,"-",MID($BC$3,3,2),"-M_",A1081))</f>
        <v>PTUR-21-M_52021000003818</v>
      </c>
      <c r="T1081" s="65" t="e">
        <f aca="false">IF(ISBLANK(B1081),"",VLOOKUP(B1081,$BI$2:$BJ$5,2,FALSE()))</f>
        <v>#N/A</v>
      </c>
      <c r="U1081" s="66" t="str">
        <f aca="false">IF(ISBLANK(Q1081),"ES",Q1081)</f>
        <v>ES</v>
      </c>
      <c r="V1081" s="64" t="n">
        <f aca="false">IF(ISBLANK(K1081),"2",VLOOKUP(K1081,$BG$2:$BH$3,2,FALSE()))</f>
        <v>2</v>
      </c>
      <c r="W1081" s="66" t="str">
        <f aca="false">IF(ISBLANK(R1081),"Sin observaciones",R1081)</f>
        <v>Sin observaciones</v>
      </c>
      <c r="X1081" s="64" t="n">
        <f aca="false">IF(ISERROR(VLOOKUP(J1081,$BG$2:$BH$3,2,FALSE())),"",VLOOKUP(J1081,$BG$2:$BH$3,2,FALSE()))</f>
        <v>1</v>
      </c>
      <c r="Z1081" s="67"/>
    </row>
    <row r="1082" customFormat="false" ht="26.4" hidden="false" customHeight="false" outlineLevel="0" collapsed="false">
      <c r="A1082" s="54" t="s">
        <v>2838</v>
      </c>
      <c r="B1082" s="54" t="s">
        <v>126</v>
      </c>
      <c r="C1082" s="54" t="s">
        <v>2839</v>
      </c>
      <c r="D1082" s="57" t="n">
        <v>0.03</v>
      </c>
      <c r="E1082" s="56" t="n">
        <v>10000</v>
      </c>
      <c r="F1082" s="57" t="n">
        <v>654.21</v>
      </c>
      <c r="G1082" s="56" t="n">
        <v>10000</v>
      </c>
      <c r="H1082" s="56" t="n">
        <v>654.21</v>
      </c>
      <c r="I1082" s="58" t="n">
        <v>44475</v>
      </c>
      <c r="J1082" s="54" t="s">
        <v>128</v>
      </c>
      <c r="K1082" s="60" t="s">
        <v>129</v>
      </c>
      <c r="L1082" s="60"/>
      <c r="M1082" s="61"/>
      <c r="N1082" s="61"/>
      <c r="O1082" s="54" t="s">
        <v>2146</v>
      </c>
      <c r="P1082" s="54" t="s">
        <v>2147</v>
      </c>
      <c r="Q1082" s="60" t="s">
        <v>132</v>
      </c>
      <c r="R1082" s="63"/>
      <c r="S1082" s="64" t="str">
        <f aca="false">IF(ISBLANK(A1082),"",CONCATENATE($BC$5,"-",MID($BC$3,3,2),"-M_",A1082))</f>
        <v>PTUR-21-M_52021000003649</v>
      </c>
      <c r="T1082" s="65" t="e">
        <f aca="false">IF(ISBLANK(B1082),"",VLOOKUP(B1082,$BI$2:$BJ$5,2,FALSE()))</f>
        <v>#N/A</v>
      </c>
      <c r="U1082" s="66" t="str">
        <f aca="false">IF(ISBLANK(Q1082),"ES",Q1082)</f>
        <v>ES</v>
      </c>
      <c r="V1082" s="64" t="n">
        <f aca="false">IF(ISBLANK(K1082),"2",VLOOKUP(K1082,$BG$2:$BH$3,2,FALSE()))</f>
        <v>2</v>
      </c>
      <c r="W1082" s="66" t="str">
        <f aca="false">IF(ISBLANK(R1082),"Sin observaciones",R1082)</f>
        <v>Sin observaciones</v>
      </c>
      <c r="X1082" s="64" t="n">
        <f aca="false">IF(ISERROR(VLOOKUP(J1082,$BG$2:$BH$3,2,FALSE())),"",VLOOKUP(J1082,$BG$2:$BH$3,2,FALSE()))</f>
        <v>1</v>
      </c>
      <c r="Z1082" s="67"/>
    </row>
    <row r="1083" customFormat="false" ht="79.2" hidden="false" customHeight="false" outlineLevel="0" collapsed="false">
      <c r="A1083" s="54" t="s">
        <v>2840</v>
      </c>
      <c r="B1083" s="54" t="s">
        <v>126</v>
      </c>
      <c r="C1083" s="54" t="s">
        <v>2841</v>
      </c>
      <c r="D1083" s="57" t="n">
        <v>0.3</v>
      </c>
      <c r="E1083" s="56" t="n">
        <v>1070</v>
      </c>
      <c r="F1083" s="57" t="n">
        <v>70</v>
      </c>
      <c r="G1083" s="56" t="n">
        <v>1070</v>
      </c>
      <c r="H1083" s="56" t="n">
        <v>70</v>
      </c>
      <c r="I1083" s="58" t="n">
        <v>44488</v>
      </c>
      <c r="J1083" s="54" t="s">
        <v>128</v>
      </c>
      <c r="K1083" s="60" t="s">
        <v>129</v>
      </c>
      <c r="L1083" s="60"/>
      <c r="M1083" s="61"/>
      <c r="N1083" s="61"/>
      <c r="O1083" s="54" t="s">
        <v>583</v>
      </c>
      <c r="P1083" s="54" t="s">
        <v>584</v>
      </c>
      <c r="Q1083" s="60" t="s">
        <v>132</v>
      </c>
      <c r="R1083" s="63"/>
      <c r="S1083" s="64" t="str">
        <f aca="false">IF(ISBLANK(A1083),"",CONCATENATE($BC$5,"-",MID($BC$3,3,2),"-M_",A1083))</f>
        <v>PTUR-21-M_52021000003883</v>
      </c>
      <c r="T1083" s="65" t="e">
        <f aca="false">IF(ISBLANK(B1083),"",VLOOKUP(B1083,$BI$2:$BJ$5,2,FALSE()))</f>
        <v>#N/A</v>
      </c>
      <c r="U1083" s="66" t="str">
        <f aca="false">IF(ISBLANK(Q1083),"ES",Q1083)</f>
        <v>ES</v>
      </c>
      <c r="V1083" s="64" t="n">
        <f aca="false">IF(ISBLANK(K1083),"2",VLOOKUP(K1083,$BG$2:$BH$3,2,FALSE()))</f>
        <v>2</v>
      </c>
      <c r="W1083" s="66" t="str">
        <f aca="false">IF(ISBLANK(R1083),"Sin observaciones",R1083)</f>
        <v>Sin observaciones</v>
      </c>
      <c r="X1083" s="64" t="n">
        <f aca="false">IF(ISERROR(VLOOKUP(J1083,$BG$2:$BH$3,2,FALSE())),"",VLOOKUP(J1083,$BG$2:$BH$3,2,FALSE()))</f>
        <v>1</v>
      </c>
      <c r="Z1083" s="67"/>
    </row>
    <row r="1084" customFormat="false" ht="39.6" hidden="false" customHeight="false" outlineLevel="0" collapsed="false">
      <c r="A1084" s="54" t="s">
        <v>2842</v>
      </c>
      <c r="B1084" s="54" t="s">
        <v>126</v>
      </c>
      <c r="C1084" s="54" t="s">
        <v>2843</v>
      </c>
      <c r="D1084" s="57" t="n">
        <v>1</v>
      </c>
      <c r="E1084" s="56" t="n">
        <v>96.3</v>
      </c>
      <c r="F1084" s="57" t="n">
        <v>6.3</v>
      </c>
      <c r="G1084" s="56" t="n">
        <v>96.3</v>
      </c>
      <c r="H1084" s="56" t="n">
        <v>6.3</v>
      </c>
      <c r="I1084" s="58" t="n">
        <v>44497</v>
      </c>
      <c r="J1084" s="54" t="s">
        <v>128</v>
      </c>
      <c r="K1084" s="60" t="s">
        <v>129</v>
      </c>
      <c r="L1084" s="60"/>
      <c r="M1084" s="61"/>
      <c r="N1084" s="61"/>
      <c r="O1084" s="54" t="s">
        <v>587</v>
      </c>
      <c r="P1084" s="54" t="s">
        <v>588</v>
      </c>
      <c r="Q1084" s="60" t="s">
        <v>132</v>
      </c>
      <c r="R1084" s="63"/>
      <c r="S1084" s="64" t="str">
        <f aca="false">IF(ISBLANK(A1084),"",CONCATENATE($BC$5,"-",MID($BC$3,3,2),"-M_",A1084))</f>
        <v>PTUR-21-M_52021000004232</v>
      </c>
      <c r="T1084" s="65" t="e">
        <f aca="false">IF(ISBLANK(B1084),"",VLOOKUP(B1084,$BI$2:$BJ$5,2,FALSE()))</f>
        <v>#N/A</v>
      </c>
      <c r="U1084" s="66" t="str">
        <f aca="false">IF(ISBLANK(Q1084),"ES",Q1084)</f>
        <v>ES</v>
      </c>
      <c r="V1084" s="64" t="n">
        <f aca="false">IF(ISBLANK(K1084),"2",VLOOKUP(K1084,$BG$2:$BH$3,2,FALSE()))</f>
        <v>2</v>
      </c>
      <c r="W1084" s="66" t="str">
        <f aca="false">IF(ISBLANK(R1084),"Sin observaciones",R1084)</f>
        <v>Sin observaciones</v>
      </c>
      <c r="X1084" s="64" t="n">
        <f aca="false">IF(ISERROR(VLOOKUP(J1084,$BG$2:$BH$3,2,FALSE())),"",VLOOKUP(J1084,$BG$2:$BH$3,2,FALSE()))</f>
        <v>1</v>
      </c>
      <c r="Z1084" s="67"/>
    </row>
    <row r="1085" customFormat="false" ht="39.6" hidden="false" customHeight="false" outlineLevel="0" collapsed="false">
      <c r="A1085" s="54" t="s">
        <v>2844</v>
      </c>
      <c r="B1085" s="54" t="s">
        <v>126</v>
      </c>
      <c r="C1085" s="54" t="s">
        <v>2845</v>
      </c>
      <c r="D1085" s="57" t="n">
        <v>0.03</v>
      </c>
      <c r="E1085" s="56" t="n">
        <v>267.5</v>
      </c>
      <c r="F1085" s="57" t="n">
        <v>17.5</v>
      </c>
      <c r="G1085" s="56" t="n">
        <v>267.5</v>
      </c>
      <c r="H1085" s="56" t="n">
        <v>17.5</v>
      </c>
      <c r="I1085" s="58" t="n">
        <v>44480</v>
      </c>
      <c r="J1085" s="54" t="s">
        <v>128</v>
      </c>
      <c r="K1085" s="60" t="s">
        <v>129</v>
      </c>
      <c r="L1085" s="60"/>
      <c r="M1085" s="61"/>
      <c r="N1085" s="61"/>
      <c r="O1085" s="54" t="s">
        <v>2846</v>
      </c>
      <c r="P1085" s="54" t="s">
        <v>2847</v>
      </c>
      <c r="Q1085" s="60" t="s">
        <v>132</v>
      </c>
      <c r="R1085" s="63"/>
      <c r="S1085" s="64" t="str">
        <f aca="false">IF(ISBLANK(A1085),"",CONCATENATE($BC$5,"-",MID($BC$3,3,2),"-M_",A1085))</f>
        <v>PTUR-21-M_52021000003817</v>
      </c>
      <c r="T1085" s="65" t="e">
        <f aca="false">IF(ISBLANK(B1085),"",VLOOKUP(B1085,$BI$2:$BJ$5,2,FALSE()))</f>
        <v>#N/A</v>
      </c>
      <c r="U1085" s="66" t="str">
        <f aca="false">IF(ISBLANK(Q1085),"ES",Q1085)</f>
        <v>ES</v>
      </c>
      <c r="V1085" s="64" t="n">
        <f aca="false">IF(ISBLANK(K1085),"2",VLOOKUP(K1085,$BG$2:$BH$3,2,FALSE()))</f>
        <v>2</v>
      </c>
      <c r="W1085" s="66" t="str">
        <f aca="false">IF(ISBLANK(R1085),"Sin observaciones",R1085)</f>
        <v>Sin observaciones</v>
      </c>
      <c r="X1085" s="64" t="n">
        <f aca="false">IF(ISERROR(VLOOKUP(J1085,$BG$2:$BH$3,2,FALSE())),"",VLOOKUP(J1085,$BG$2:$BH$3,2,FALSE()))</f>
        <v>1</v>
      </c>
      <c r="Z1085" s="67"/>
    </row>
    <row r="1086" customFormat="false" ht="79.2" hidden="false" customHeight="false" outlineLevel="0" collapsed="false">
      <c r="A1086" s="54" t="s">
        <v>2848</v>
      </c>
      <c r="B1086" s="54" t="s">
        <v>126</v>
      </c>
      <c r="C1086" s="54" t="s">
        <v>2849</v>
      </c>
      <c r="D1086" s="57" t="n">
        <v>0.03</v>
      </c>
      <c r="E1086" s="56" t="n">
        <v>642</v>
      </c>
      <c r="F1086" s="57" t="n">
        <v>42</v>
      </c>
      <c r="G1086" s="56" t="n">
        <v>642</v>
      </c>
      <c r="H1086" s="56" t="n">
        <v>42</v>
      </c>
      <c r="I1086" s="58" t="n">
        <v>44498</v>
      </c>
      <c r="J1086" s="54" t="s">
        <v>128</v>
      </c>
      <c r="K1086" s="60" t="s">
        <v>129</v>
      </c>
      <c r="L1086" s="60"/>
      <c r="M1086" s="61"/>
      <c r="N1086" s="61"/>
      <c r="O1086" s="54" t="s">
        <v>2846</v>
      </c>
      <c r="P1086" s="54" t="s">
        <v>2847</v>
      </c>
      <c r="Q1086" s="60" t="s">
        <v>132</v>
      </c>
      <c r="R1086" s="63"/>
      <c r="S1086" s="64" t="str">
        <f aca="false">IF(ISBLANK(A1086),"",CONCATENATE($BC$5,"-",MID($BC$3,3,2),"-M_",A1086))</f>
        <v>PTUR-21-M_52021000004366</v>
      </c>
      <c r="T1086" s="65" t="e">
        <f aca="false">IF(ISBLANK(B1086),"",VLOOKUP(B1086,$BI$2:$BJ$5,2,FALSE()))</f>
        <v>#N/A</v>
      </c>
      <c r="U1086" s="66" t="str">
        <f aca="false">IF(ISBLANK(Q1086),"ES",Q1086)</f>
        <v>ES</v>
      </c>
      <c r="V1086" s="64" t="n">
        <f aca="false">IF(ISBLANK(K1086),"2",VLOOKUP(K1086,$BG$2:$BH$3,2,FALSE()))</f>
        <v>2</v>
      </c>
      <c r="W1086" s="66" t="str">
        <f aca="false">IF(ISBLANK(R1086),"Sin observaciones",R1086)</f>
        <v>Sin observaciones</v>
      </c>
      <c r="X1086" s="64" t="n">
        <f aca="false">IF(ISERROR(VLOOKUP(J1086,$BG$2:$BH$3,2,FALSE())),"",VLOOKUP(J1086,$BG$2:$BH$3,2,FALSE()))</f>
        <v>1</v>
      </c>
      <c r="Z1086" s="67"/>
    </row>
    <row r="1087" customFormat="false" ht="52.8" hidden="false" customHeight="false" outlineLevel="0" collapsed="false">
      <c r="A1087" s="54" t="s">
        <v>2850</v>
      </c>
      <c r="B1087" s="54" t="s">
        <v>126</v>
      </c>
      <c r="C1087" s="54" t="s">
        <v>2851</v>
      </c>
      <c r="D1087" s="57" t="n">
        <v>0.03</v>
      </c>
      <c r="E1087" s="56" t="n">
        <v>14998.19</v>
      </c>
      <c r="F1087" s="57" t="n">
        <v>981.19</v>
      </c>
      <c r="G1087" s="56" t="n">
        <v>14998.19</v>
      </c>
      <c r="H1087" s="56" t="n">
        <v>981.19</v>
      </c>
      <c r="I1087" s="58" t="n">
        <v>44498</v>
      </c>
      <c r="J1087" s="54" t="s">
        <v>128</v>
      </c>
      <c r="K1087" s="60" t="s">
        <v>129</v>
      </c>
      <c r="L1087" s="60"/>
      <c r="M1087" s="61"/>
      <c r="N1087" s="61"/>
      <c r="O1087" s="54" t="s">
        <v>2852</v>
      </c>
      <c r="P1087" s="54" t="s">
        <v>2853</v>
      </c>
      <c r="Q1087" s="60" t="s">
        <v>132</v>
      </c>
      <c r="R1087" s="63"/>
      <c r="S1087" s="64" t="str">
        <f aca="false">IF(ISBLANK(A1087),"",CONCATENATE($BC$5,"-",MID($BC$3,3,2),"-M_",A1087))</f>
        <v>PTUR-21-M_52021000004365</v>
      </c>
      <c r="T1087" s="65" t="e">
        <f aca="false">IF(ISBLANK(B1087),"",VLOOKUP(B1087,$BI$2:$BJ$5,2,FALSE()))</f>
        <v>#N/A</v>
      </c>
      <c r="U1087" s="66" t="str">
        <f aca="false">IF(ISBLANK(Q1087),"ES",Q1087)</f>
        <v>ES</v>
      </c>
      <c r="V1087" s="64" t="n">
        <f aca="false">IF(ISBLANK(K1087),"2",VLOOKUP(K1087,$BG$2:$BH$3,2,FALSE()))</f>
        <v>2</v>
      </c>
      <c r="W1087" s="66" t="str">
        <f aca="false">IF(ISBLANK(R1087),"Sin observaciones",R1087)</f>
        <v>Sin observaciones</v>
      </c>
      <c r="X1087" s="64" t="n">
        <f aca="false">IF(ISERROR(VLOOKUP(J1087,$BG$2:$BH$3,2,FALSE())),"",VLOOKUP(J1087,$BG$2:$BH$3,2,FALSE()))</f>
        <v>1</v>
      </c>
      <c r="Z1087" s="67"/>
    </row>
    <row r="1088" customFormat="false" ht="26.4" hidden="false" customHeight="false" outlineLevel="0" collapsed="false">
      <c r="A1088" s="54" t="s">
        <v>2854</v>
      </c>
      <c r="B1088" s="54" t="s">
        <v>126</v>
      </c>
      <c r="C1088" s="54" t="s">
        <v>2855</v>
      </c>
      <c r="D1088" s="57" t="n">
        <v>1</v>
      </c>
      <c r="E1088" s="56" t="n">
        <v>642</v>
      </c>
      <c r="F1088" s="57" t="n">
        <v>42</v>
      </c>
      <c r="G1088" s="56" t="n">
        <v>642</v>
      </c>
      <c r="H1088" s="56" t="n">
        <v>42</v>
      </c>
      <c r="I1088" s="58" t="n">
        <v>44488</v>
      </c>
      <c r="J1088" s="54" t="s">
        <v>128</v>
      </c>
      <c r="K1088" s="60" t="s">
        <v>129</v>
      </c>
      <c r="L1088" s="60"/>
      <c r="M1088" s="61"/>
      <c r="N1088" s="61"/>
      <c r="O1088" s="54" t="s">
        <v>603</v>
      </c>
      <c r="P1088" s="54" t="s">
        <v>604</v>
      </c>
      <c r="Q1088" s="60" t="s">
        <v>132</v>
      </c>
      <c r="R1088" s="63"/>
      <c r="S1088" s="64" t="str">
        <f aca="false">IF(ISBLANK(A1088),"",CONCATENATE($BC$5,"-",MID($BC$3,3,2),"-M_",A1088))</f>
        <v>PTUR-21-M_52021000003872</v>
      </c>
      <c r="T1088" s="65" t="e">
        <f aca="false">IF(ISBLANK(B1088),"",VLOOKUP(B1088,$BI$2:$BJ$5,2,FALSE()))</f>
        <v>#N/A</v>
      </c>
      <c r="U1088" s="66" t="str">
        <f aca="false">IF(ISBLANK(Q1088),"ES",Q1088)</f>
        <v>ES</v>
      </c>
      <c r="V1088" s="64" t="n">
        <f aca="false">IF(ISBLANK(K1088),"2",VLOOKUP(K1088,$BG$2:$BH$3,2,FALSE()))</f>
        <v>2</v>
      </c>
      <c r="W1088" s="66" t="str">
        <f aca="false">IF(ISBLANK(R1088),"Sin observaciones",R1088)</f>
        <v>Sin observaciones</v>
      </c>
      <c r="X1088" s="64" t="n">
        <f aca="false">IF(ISERROR(VLOOKUP(J1088,$BG$2:$BH$3,2,FALSE())),"",VLOOKUP(J1088,$BG$2:$BH$3,2,FALSE()))</f>
        <v>1</v>
      </c>
      <c r="Z1088" s="67"/>
    </row>
    <row r="1089" customFormat="false" ht="26.4" hidden="false" customHeight="false" outlineLevel="0" collapsed="false">
      <c r="A1089" s="54" t="s">
        <v>2856</v>
      </c>
      <c r="B1089" s="54" t="s">
        <v>126</v>
      </c>
      <c r="C1089" s="54" t="s">
        <v>2857</v>
      </c>
      <c r="D1089" s="57" t="n">
        <v>1</v>
      </c>
      <c r="E1089" s="56" t="n">
        <v>401.25</v>
      </c>
      <c r="F1089" s="57" t="n">
        <v>26.25</v>
      </c>
      <c r="G1089" s="56" t="n">
        <v>401.25</v>
      </c>
      <c r="H1089" s="56" t="n">
        <v>26.25</v>
      </c>
      <c r="I1089" s="58" t="n">
        <v>44488</v>
      </c>
      <c r="J1089" s="54" t="s">
        <v>128</v>
      </c>
      <c r="K1089" s="60" t="s">
        <v>129</v>
      </c>
      <c r="L1089" s="60"/>
      <c r="M1089" s="61"/>
      <c r="N1089" s="61"/>
      <c r="O1089" s="54" t="s">
        <v>603</v>
      </c>
      <c r="P1089" s="54" t="s">
        <v>604</v>
      </c>
      <c r="Q1089" s="60" t="s">
        <v>132</v>
      </c>
      <c r="R1089" s="63"/>
      <c r="S1089" s="64" t="str">
        <f aca="false">IF(ISBLANK(A1089),"",CONCATENATE($BC$5,"-",MID($BC$3,3,2),"-M_",A1089))</f>
        <v>PTUR-21-M_52021000003873</v>
      </c>
      <c r="T1089" s="65" t="e">
        <f aca="false">IF(ISBLANK(B1089),"",VLOOKUP(B1089,$BI$2:$BJ$5,2,FALSE()))</f>
        <v>#N/A</v>
      </c>
      <c r="U1089" s="66" t="str">
        <f aca="false">IF(ISBLANK(Q1089),"ES",Q1089)</f>
        <v>ES</v>
      </c>
      <c r="V1089" s="64" t="n">
        <f aca="false">IF(ISBLANK(K1089),"2",VLOOKUP(K1089,$BG$2:$BH$3,2,FALSE()))</f>
        <v>2</v>
      </c>
      <c r="W1089" s="66" t="str">
        <f aca="false">IF(ISBLANK(R1089),"Sin observaciones",R1089)</f>
        <v>Sin observaciones</v>
      </c>
      <c r="X1089" s="64" t="n">
        <f aca="false">IF(ISERROR(VLOOKUP(J1089,$BG$2:$BH$3,2,FALSE())),"",VLOOKUP(J1089,$BG$2:$BH$3,2,FALSE()))</f>
        <v>1</v>
      </c>
      <c r="Z1089" s="67"/>
    </row>
    <row r="1090" customFormat="false" ht="52.8" hidden="false" customHeight="false" outlineLevel="0" collapsed="false">
      <c r="A1090" s="54" t="s">
        <v>2858</v>
      </c>
      <c r="B1090" s="54" t="s">
        <v>126</v>
      </c>
      <c r="C1090" s="54" t="s">
        <v>2859</v>
      </c>
      <c r="D1090" s="57" t="n">
        <v>0.03</v>
      </c>
      <c r="E1090" s="56" t="n">
        <v>258.85</v>
      </c>
      <c r="F1090" s="57" t="n">
        <v>16.93</v>
      </c>
      <c r="G1090" s="56" t="n">
        <v>258.85</v>
      </c>
      <c r="H1090" s="56" t="n">
        <v>16.93</v>
      </c>
      <c r="I1090" s="58" t="n">
        <v>44494</v>
      </c>
      <c r="J1090" s="54" t="s">
        <v>128</v>
      </c>
      <c r="K1090" s="60" t="s">
        <v>129</v>
      </c>
      <c r="L1090" s="60"/>
      <c r="M1090" s="61"/>
      <c r="N1090" s="61"/>
      <c r="O1090" s="54" t="s">
        <v>2860</v>
      </c>
      <c r="P1090" s="54" t="s">
        <v>2861</v>
      </c>
      <c r="Q1090" s="60" t="s">
        <v>132</v>
      </c>
      <c r="R1090" s="63"/>
      <c r="S1090" s="64" t="str">
        <f aca="false">IF(ISBLANK(A1090),"",CONCATENATE($BC$5,"-",MID($BC$3,3,2),"-M_",A1090))</f>
        <v>PTUR-21-M_52021000004060</v>
      </c>
      <c r="T1090" s="65" t="e">
        <f aca="false">IF(ISBLANK(B1090),"",VLOOKUP(B1090,$BI$2:$BJ$5,2,FALSE()))</f>
        <v>#N/A</v>
      </c>
      <c r="U1090" s="66" t="str">
        <f aca="false">IF(ISBLANK(Q1090),"ES",Q1090)</f>
        <v>ES</v>
      </c>
      <c r="V1090" s="64" t="n">
        <f aca="false">IF(ISBLANK(K1090),"2",VLOOKUP(K1090,$BG$2:$BH$3,2,FALSE()))</f>
        <v>2</v>
      </c>
      <c r="W1090" s="66" t="str">
        <f aca="false">IF(ISBLANK(R1090),"Sin observaciones",R1090)</f>
        <v>Sin observaciones</v>
      </c>
      <c r="X1090" s="64" t="n">
        <f aca="false">IF(ISERROR(VLOOKUP(J1090,$BG$2:$BH$3,2,FALSE())),"",VLOOKUP(J1090,$BG$2:$BH$3,2,FALSE()))</f>
        <v>1</v>
      </c>
      <c r="Z1090" s="67"/>
    </row>
    <row r="1091" customFormat="false" ht="92.4" hidden="false" customHeight="false" outlineLevel="0" collapsed="false">
      <c r="A1091" s="54" t="s">
        <v>2862</v>
      </c>
      <c r="B1091" s="54" t="s">
        <v>126</v>
      </c>
      <c r="C1091" s="54" t="s">
        <v>2863</v>
      </c>
      <c r="D1091" s="57" t="n">
        <v>0.03</v>
      </c>
      <c r="E1091" s="56" t="n">
        <v>207.4</v>
      </c>
      <c r="F1091" s="57" t="n">
        <v>13.57</v>
      </c>
      <c r="G1091" s="56" t="n">
        <v>207.4</v>
      </c>
      <c r="H1091" s="56" t="n">
        <v>13.57</v>
      </c>
      <c r="I1091" s="58" t="n">
        <v>44498</v>
      </c>
      <c r="J1091" s="54" t="s">
        <v>128</v>
      </c>
      <c r="K1091" s="60" t="s">
        <v>129</v>
      </c>
      <c r="L1091" s="60"/>
      <c r="M1091" s="61"/>
      <c r="N1091" s="61"/>
      <c r="O1091" s="54" t="s">
        <v>1338</v>
      </c>
      <c r="P1091" s="54" t="s">
        <v>1339</v>
      </c>
      <c r="Q1091" s="60" t="s">
        <v>132</v>
      </c>
      <c r="R1091" s="63"/>
      <c r="S1091" s="64" t="str">
        <f aca="false">IF(ISBLANK(A1091),"",CONCATENATE($BC$5,"-",MID($BC$3,3,2),"-M_",A1091))</f>
        <v>PTUR-21-M_52021000004238</v>
      </c>
      <c r="T1091" s="65" t="e">
        <f aca="false">IF(ISBLANK(B1091),"",VLOOKUP(B1091,$BI$2:$BJ$5,2,FALSE()))</f>
        <v>#N/A</v>
      </c>
      <c r="U1091" s="66" t="str">
        <f aca="false">IF(ISBLANK(Q1091),"ES",Q1091)</f>
        <v>ES</v>
      </c>
      <c r="V1091" s="64" t="n">
        <f aca="false">IF(ISBLANK(K1091),"2",VLOOKUP(K1091,$BG$2:$BH$3,2,FALSE()))</f>
        <v>2</v>
      </c>
      <c r="W1091" s="66" t="str">
        <f aca="false">IF(ISBLANK(R1091),"Sin observaciones",R1091)</f>
        <v>Sin observaciones</v>
      </c>
      <c r="X1091" s="64" t="n">
        <f aca="false">IF(ISERROR(VLOOKUP(J1091,$BG$2:$BH$3,2,FALSE())),"",VLOOKUP(J1091,$BG$2:$BH$3,2,FALSE()))</f>
        <v>1</v>
      </c>
      <c r="Z1091" s="67"/>
    </row>
    <row r="1092" customFormat="false" ht="92.4" hidden="false" customHeight="false" outlineLevel="0" collapsed="false">
      <c r="A1092" s="54" t="s">
        <v>2864</v>
      </c>
      <c r="B1092" s="54" t="s">
        <v>126</v>
      </c>
      <c r="C1092" s="54" t="s">
        <v>2865</v>
      </c>
      <c r="D1092" s="57" t="n">
        <v>0.03</v>
      </c>
      <c r="E1092" s="56" t="n">
        <v>273.39</v>
      </c>
      <c r="F1092" s="57" t="n">
        <v>17.89</v>
      </c>
      <c r="G1092" s="56" t="n">
        <v>273.39</v>
      </c>
      <c r="H1092" s="56" t="n">
        <v>17.89</v>
      </c>
      <c r="I1092" s="58" t="n">
        <v>44498</v>
      </c>
      <c r="J1092" s="54" t="s">
        <v>128</v>
      </c>
      <c r="K1092" s="60" t="s">
        <v>129</v>
      </c>
      <c r="L1092" s="60"/>
      <c r="M1092" s="61"/>
      <c r="N1092" s="61"/>
      <c r="O1092" s="54" t="s">
        <v>1338</v>
      </c>
      <c r="P1092" s="54" t="s">
        <v>1339</v>
      </c>
      <c r="Q1092" s="60" t="s">
        <v>132</v>
      </c>
      <c r="R1092" s="63"/>
      <c r="S1092" s="64" t="str">
        <f aca="false">IF(ISBLANK(A1092),"",CONCATENATE($BC$5,"-",MID($BC$3,3,2),"-M_",A1092))</f>
        <v>PTUR-21-M_52021000004253</v>
      </c>
      <c r="T1092" s="65" t="e">
        <f aca="false">IF(ISBLANK(B1092),"",VLOOKUP(B1092,$BI$2:$BJ$5,2,FALSE()))</f>
        <v>#N/A</v>
      </c>
      <c r="U1092" s="66" t="str">
        <f aca="false">IF(ISBLANK(Q1092),"ES",Q1092)</f>
        <v>ES</v>
      </c>
      <c r="V1092" s="64" t="n">
        <f aca="false">IF(ISBLANK(K1092),"2",VLOOKUP(K1092,$BG$2:$BH$3,2,FALSE()))</f>
        <v>2</v>
      </c>
      <c r="W1092" s="66" t="str">
        <f aca="false">IF(ISBLANK(R1092),"Sin observaciones",R1092)</f>
        <v>Sin observaciones</v>
      </c>
      <c r="X1092" s="64" t="n">
        <f aca="false">IF(ISERROR(VLOOKUP(J1092,$BG$2:$BH$3,2,FALSE())),"",VLOOKUP(J1092,$BG$2:$BH$3,2,FALSE()))</f>
        <v>1</v>
      </c>
      <c r="Z1092" s="67"/>
    </row>
    <row r="1093" customFormat="false" ht="66" hidden="false" customHeight="false" outlineLevel="0" collapsed="false">
      <c r="A1093" s="54" t="s">
        <v>2866</v>
      </c>
      <c r="B1093" s="54" t="s">
        <v>126</v>
      </c>
      <c r="C1093" s="54" t="s">
        <v>2867</v>
      </c>
      <c r="D1093" s="57" t="n">
        <v>0.03</v>
      </c>
      <c r="E1093" s="56" t="n">
        <v>1284</v>
      </c>
      <c r="F1093" s="57" t="n">
        <v>84</v>
      </c>
      <c r="G1093" s="56" t="n">
        <v>1284</v>
      </c>
      <c r="H1093" s="56" t="n">
        <v>84</v>
      </c>
      <c r="I1093" s="58" t="n">
        <v>44475</v>
      </c>
      <c r="J1093" s="54" t="s">
        <v>128</v>
      </c>
      <c r="K1093" s="60" t="s">
        <v>129</v>
      </c>
      <c r="L1093" s="60"/>
      <c r="M1093" s="61"/>
      <c r="N1093" s="61"/>
      <c r="O1093" s="54" t="s">
        <v>2868</v>
      </c>
      <c r="P1093" s="54" t="s">
        <v>2869</v>
      </c>
      <c r="Q1093" s="60" t="s">
        <v>132</v>
      </c>
      <c r="R1093" s="63"/>
      <c r="S1093" s="64" t="str">
        <f aca="false">IF(ISBLANK(A1093),"",CONCATENATE($BC$5,"-",MID($BC$3,3,2),"-M_",A1093))</f>
        <v>PTUR-21-M_52021000003657</v>
      </c>
      <c r="T1093" s="65" t="e">
        <f aca="false">IF(ISBLANK(B1093),"",VLOOKUP(B1093,$BI$2:$BJ$5,2,FALSE()))</f>
        <v>#N/A</v>
      </c>
      <c r="U1093" s="66" t="str">
        <f aca="false">IF(ISBLANK(Q1093),"ES",Q1093)</f>
        <v>ES</v>
      </c>
      <c r="V1093" s="64" t="n">
        <f aca="false">IF(ISBLANK(K1093),"2",VLOOKUP(K1093,$BG$2:$BH$3,2,FALSE()))</f>
        <v>2</v>
      </c>
      <c r="W1093" s="66" t="str">
        <f aca="false">IF(ISBLANK(R1093),"Sin observaciones",R1093)</f>
        <v>Sin observaciones</v>
      </c>
      <c r="X1093" s="64" t="n">
        <f aca="false">IF(ISERROR(VLOOKUP(J1093,$BG$2:$BH$3,2,FALSE())),"",VLOOKUP(J1093,$BG$2:$BH$3,2,FALSE()))</f>
        <v>1</v>
      </c>
      <c r="Z1093" s="67"/>
    </row>
    <row r="1094" customFormat="false" ht="39.6" hidden="false" customHeight="false" outlineLevel="0" collapsed="false">
      <c r="A1094" s="54" t="s">
        <v>2870</v>
      </c>
      <c r="B1094" s="54" t="s">
        <v>126</v>
      </c>
      <c r="C1094" s="54" t="s">
        <v>2871</v>
      </c>
      <c r="D1094" s="57" t="n">
        <v>0.03</v>
      </c>
      <c r="E1094" s="56" t="n">
        <v>590</v>
      </c>
      <c r="F1094" s="57" t="n">
        <v>0</v>
      </c>
      <c r="G1094" s="56" t="n">
        <v>590</v>
      </c>
      <c r="H1094" s="56" t="n">
        <v>0</v>
      </c>
      <c r="I1094" s="58" t="n">
        <v>44494</v>
      </c>
      <c r="J1094" s="54" t="s">
        <v>128</v>
      </c>
      <c r="K1094" s="60" t="s">
        <v>129</v>
      </c>
      <c r="L1094" s="60"/>
      <c r="M1094" s="61"/>
      <c r="N1094" s="61"/>
      <c r="O1094" s="54" t="s">
        <v>2872</v>
      </c>
      <c r="P1094" s="54" t="s">
        <v>2873</v>
      </c>
      <c r="Q1094" s="60" t="s">
        <v>132</v>
      </c>
      <c r="R1094" s="63"/>
      <c r="S1094" s="64" t="str">
        <f aca="false">IF(ISBLANK(A1094),"",CONCATENATE($BC$5,"-",MID($BC$3,3,2),"-M_",A1094))</f>
        <v>PTUR-21-M_52021000004058</v>
      </c>
      <c r="T1094" s="65" t="e">
        <f aca="false">IF(ISBLANK(B1094),"",VLOOKUP(B1094,$BI$2:$BJ$5,2,FALSE()))</f>
        <v>#N/A</v>
      </c>
      <c r="U1094" s="66" t="str">
        <f aca="false">IF(ISBLANK(Q1094),"ES",Q1094)</f>
        <v>ES</v>
      </c>
      <c r="V1094" s="64" t="n">
        <f aca="false">IF(ISBLANK(K1094),"2",VLOOKUP(K1094,$BG$2:$BH$3,2,FALSE()))</f>
        <v>2</v>
      </c>
      <c r="W1094" s="66" t="str">
        <f aca="false">IF(ISBLANK(R1094),"Sin observaciones",R1094)</f>
        <v>Sin observaciones</v>
      </c>
      <c r="X1094" s="64" t="n">
        <f aca="false">IF(ISERROR(VLOOKUP(J1094,$BG$2:$BH$3,2,FALSE())),"",VLOOKUP(J1094,$BG$2:$BH$3,2,FALSE()))</f>
        <v>1</v>
      </c>
      <c r="Z1094" s="67"/>
    </row>
    <row r="1095" customFormat="false" ht="105.6" hidden="false" customHeight="false" outlineLevel="0" collapsed="false">
      <c r="A1095" s="54" t="s">
        <v>2874</v>
      </c>
      <c r="B1095" s="54" t="s">
        <v>126</v>
      </c>
      <c r="C1095" s="54" t="s">
        <v>640</v>
      </c>
      <c r="D1095" s="57" t="n">
        <v>1</v>
      </c>
      <c r="E1095" s="56" t="n">
        <v>156.61</v>
      </c>
      <c r="F1095" s="57" t="n">
        <v>10.25</v>
      </c>
      <c r="G1095" s="56" t="n">
        <v>156.61</v>
      </c>
      <c r="H1095" s="56" t="n">
        <v>10.25</v>
      </c>
      <c r="I1095" s="58" t="n">
        <v>44488</v>
      </c>
      <c r="J1095" s="54" t="s">
        <v>128</v>
      </c>
      <c r="K1095" s="60" t="s">
        <v>129</v>
      </c>
      <c r="L1095" s="60"/>
      <c r="M1095" s="61"/>
      <c r="N1095" s="61"/>
      <c r="O1095" s="54" t="s">
        <v>634</v>
      </c>
      <c r="P1095" s="54" t="s">
        <v>635</v>
      </c>
      <c r="Q1095" s="60" t="s">
        <v>132</v>
      </c>
      <c r="R1095" s="63"/>
      <c r="S1095" s="64" t="str">
        <f aca="false">IF(ISBLANK(A1095),"",CONCATENATE($BC$5,"-",MID($BC$3,3,2),"-M_",A1095))</f>
        <v>PTUR-21-M_52021000003881</v>
      </c>
      <c r="T1095" s="65" t="e">
        <f aca="false">IF(ISBLANK(B1095),"",VLOOKUP(B1095,$BI$2:$BJ$5,2,FALSE()))</f>
        <v>#N/A</v>
      </c>
      <c r="U1095" s="66" t="str">
        <f aca="false">IF(ISBLANK(Q1095),"ES",Q1095)</f>
        <v>ES</v>
      </c>
      <c r="V1095" s="64" t="n">
        <f aca="false">IF(ISBLANK(K1095),"2",VLOOKUP(K1095,$BG$2:$BH$3,2,FALSE()))</f>
        <v>2</v>
      </c>
      <c r="W1095" s="66" t="str">
        <f aca="false">IF(ISBLANK(R1095),"Sin observaciones",R1095)</f>
        <v>Sin observaciones</v>
      </c>
      <c r="X1095" s="64" t="n">
        <f aca="false">IF(ISERROR(VLOOKUP(J1095,$BG$2:$BH$3,2,FALSE())),"",VLOOKUP(J1095,$BG$2:$BH$3,2,FALSE()))</f>
        <v>1</v>
      </c>
      <c r="Z1095" s="67"/>
    </row>
    <row r="1096" customFormat="false" ht="26.4" hidden="false" customHeight="false" outlineLevel="0" collapsed="false">
      <c r="A1096" s="54" t="s">
        <v>2875</v>
      </c>
      <c r="B1096" s="54" t="s">
        <v>126</v>
      </c>
      <c r="C1096" s="54" t="s">
        <v>644</v>
      </c>
      <c r="D1096" s="57" t="n">
        <v>1</v>
      </c>
      <c r="E1096" s="56" t="n">
        <v>1326.8</v>
      </c>
      <c r="F1096" s="57" t="n">
        <v>86.8</v>
      </c>
      <c r="G1096" s="56" t="n">
        <v>1326.8</v>
      </c>
      <c r="H1096" s="56" t="n">
        <v>86.8</v>
      </c>
      <c r="I1096" s="58" t="n">
        <v>44497</v>
      </c>
      <c r="J1096" s="54" t="s">
        <v>128</v>
      </c>
      <c r="K1096" s="60" t="s">
        <v>129</v>
      </c>
      <c r="L1096" s="60"/>
      <c r="M1096" s="61"/>
      <c r="N1096" s="61"/>
      <c r="O1096" s="54" t="s">
        <v>645</v>
      </c>
      <c r="P1096" s="54" t="s">
        <v>646</v>
      </c>
      <c r="Q1096" s="60" t="s">
        <v>132</v>
      </c>
      <c r="R1096" s="63"/>
      <c r="S1096" s="64" t="str">
        <f aca="false">IF(ISBLANK(A1096),"",CONCATENATE($BC$5,"-",MID($BC$3,3,2),"-M_",A1096))</f>
        <v>PTUR-21-M_52021000004230</v>
      </c>
      <c r="T1096" s="65" t="e">
        <f aca="false">IF(ISBLANK(B1096),"",VLOOKUP(B1096,$BI$2:$BJ$5,2,FALSE()))</f>
        <v>#N/A</v>
      </c>
      <c r="U1096" s="66" t="str">
        <f aca="false">IF(ISBLANK(Q1096),"ES",Q1096)</f>
        <v>ES</v>
      </c>
      <c r="V1096" s="64" t="n">
        <f aca="false">IF(ISBLANK(K1096),"2",VLOOKUP(K1096,$BG$2:$BH$3,2,FALSE()))</f>
        <v>2</v>
      </c>
      <c r="W1096" s="66" t="str">
        <f aca="false">IF(ISBLANK(R1096),"Sin observaciones",R1096)</f>
        <v>Sin observaciones</v>
      </c>
      <c r="X1096" s="64" t="n">
        <f aca="false">IF(ISERROR(VLOOKUP(J1096,$BG$2:$BH$3,2,FALSE())),"",VLOOKUP(J1096,$BG$2:$BH$3,2,FALSE()))</f>
        <v>1</v>
      </c>
      <c r="Z1096" s="67"/>
    </row>
    <row r="1097" customFormat="false" ht="39.6" hidden="false" customHeight="false" outlineLevel="0" collapsed="false">
      <c r="A1097" s="54" t="s">
        <v>2876</v>
      </c>
      <c r="B1097" s="54" t="s">
        <v>126</v>
      </c>
      <c r="C1097" s="54" t="s">
        <v>2877</v>
      </c>
      <c r="D1097" s="57" t="n">
        <v>0.12</v>
      </c>
      <c r="E1097" s="56" t="n">
        <v>339.01</v>
      </c>
      <c r="F1097" s="57" t="n">
        <v>22.18</v>
      </c>
      <c r="G1097" s="56" t="n">
        <v>339.01</v>
      </c>
      <c r="H1097" s="56" t="n">
        <v>22.18</v>
      </c>
      <c r="I1097" s="58" t="n">
        <v>44497</v>
      </c>
      <c r="J1097" s="54" t="s">
        <v>128</v>
      </c>
      <c r="K1097" s="60" t="s">
        <v>129</v>
      </c>
      <c r="L1097" s="60"/>
      <c r="M1097" s="61"/>
      <c r="N1097" s="61"/>
      <c r="O1097" s="54" t="s">
        <v>2878</v>
      </c>
      <c r="P1097" s="54" t="s">
        <v>2879</v>
      </c>
      <c r="Q1097" s="60" t="s">
        <v>132</v>
      </c>
      <c r="R1097" s="63"/>
      <c r="S1097" s="64" t="str">
        <f aca="false">IF(ISBLANK(A1097),"",CONCATENATE($BC$5,"-",MID($BC$3,3,2),"-M_",A1097))</f>
        <v>PTUR-21-M_52021000004226</v>
      </c>
      <c r="T1097" s="65" t="e">
        <f aca="false">IF(ISBLANK(B1097),"",VLOOKUP(B1097,$BI$2:$BJ$5,2,FALSE()))</f>
        <v>#N/A</v>
      </c>
      <c r="U1097" s="66" t="str">
        <f aca="false">IF(ISBLANK(Q1097),"ES",Q1097)</f>
        <v>ES</v>
      </c>
      <c r="V1097" s="64" t="n">
        <f aca="false">IF(ISBLANK(K1097),"2",VLOOKUP(K1097,$BG$2:$BH$3,2,FALSE()))</f>
        <v>2</v>
      </c>
      <c r="W1097" s="66" t="str">
        <f aca="false">IF(ISBLANK(R1097),"Sin observaciones",R1097)</f>
        <v>Sin observaciones</v>
      </c>
      <c r="X1097" s="64" t="n">
        <f aca="false">IF(ISERROR(VLOOKUP(J1097,$BG$2:$BH$3,2,FALSE())),"",VLOOKUP(J1097,$BG$2:$BH$3,2,FALSE()))</f>
        <v>1</v>
      </c>
      <c r="Z1097" s="67"/>
    </row>
    <row r="1098" customFormat="false" ht="39.6" hidden="false" customHeight="false" outlineLevel="0" collapsed="false">
      <c r="A1098" s="54" t="s">
        <v>2880</v>
      </c>
      <c r="B1098" s="54" t="s">
        <v>126</v>
      </c>
      <c r="C1098" s="54" t="s">
        <v>2881</v>
      </c>
      <c r="D1098" s="57" t="n">
        <v>0.12</v>
      </c>
      <c r="E1098" s="56" t="n">
        <v>339.01</v>
      </c>
      <c r="F1098" s="57" t="n">
        <v>22.18</v>
      </c>
      <c r="G1098" s="56" t="n">
        <v>339.01</v>
      </c>
      <c r="H1098" s="56" t="n">
        <v>22.18</v>
      </c>
      <c r="I1098" s="58" t="n">
        <v>44497</v>
      </c>
      <c r="J1098" s="54" t="s">
        <v>128</v>
      </c>
      <c r="K1098" s="60" t="s">
        <v>129</v>
      </c>
      <c r="L1098" s="60"/>
      <c r="M1098" s="61"/>
      <c r="N1098" s="61"/>
      <c r="O1098" s="54" t="s">
        <v>2878</v>
      </c>
      <c r="P1098" s="54" t="s">
        <v>2879</v>
      </c>
      <c r="Q1098" s="60" t="s">
        <v>132</v>
      </c>
      <c r="R1098" s="63"/>
      <c r="S1098" s="64" t="str">
        <f aca="false">IF(ISBLANK(A1098),"",CONCATENATE($BC$5,"-",MID($BC$3,3,2),"-M_",A1098))</f>
        <v>PTUR-21-M_52021000004227</v>
      </c>
      <c r="T1098" s="65" t="e">
        <f aca="false">IF(ISBLANK(B1098),"",VLOOKUP(B1098,$BI$2:$BJ$5,2,FALSE()))</f>
        <v>#N/A</v>
      </c>
      <c r="U1098" s="66" t="str">
        <f aca="false">IF(ISBLANK(Q1098),"ES",Q1098)</f>
        <v>ES</v>
      </c>
      <c r="V1098" s="64" t="n">
        <f aca="false">IF(ISBLANK(K1098),"2",VLOOKUP(K1098,$BG$2:$BH$3,2,FALSE()))</f>
        <v>2</v>
      </c>
      <c r="W1098" s="66" t="str">
        <f aca="false">IF(ISBLANK(R1098),"Sin observaciones",R1098)</f>
        <v>Sin observaciones</v>
      </c>
      <c r="X1098" s="64" t="n">
        <f aca="false">IF(ISERROR(VLOOKUP(J1098,$BG$2:$BH$3,2,FALSE())),"",VLOOKUP(J1098,$BG$2:$BH$3,2,FALSE()))</f>
        <v>1</v>
      </c>
      <c r="Z1098" s="67"/>
    </row>
    <row r="1099" customFormat="false" ht="39.6" hidden="false" customHeight="false" outlineLevel="0" collapsed="false">
      <c r="A1099" s="54" t="s">
        <v>2882</v>
      </c>
      <c r="B1099" s="54" t="s">
        <v>126</v>
      </c>
      <c r="C1099" s="54" t="s">
        <v>2883</v>
      </c>
      <c r="D1099" s="57" t="n">
        <v>0.12</v>
      </c>
      <c r="E1099" s="56" t="n">
        <v>323.99</v>
      </c>
      <c r="F1099" s="57" t="n">
        <v>21.2</v>
      </c>
      <c r="G1099" s="56" t="n">
        <v>323.99</v>
      </c>
      <c r="H1099" s="56" t="n">
        <v>21.2</v>
      </c>
      <c r="I1099" s="58" t="n">
        <v>44497</v>
      </c>
      <c r="J1099" s="54" t="s">
        <v>128</v>
      </c>
      <c r="K1099" s="60" t="s">
        <v>129</v>
      </c>
      <c r="L1099" s="60"/>
      <c r="M1099" s="61"/>
      <c r="N1099" s="61"/>
      <c r="O1099" s="54" t="s">
        <v>2878</v>
      </c>
      <c r="P1099" s="54" t="s">
        <v>2879</v>
      </c>
      <c r="Q1099" s="60" t="s">
        <v>132</v>
      </c>
      <c r="R1099" s="63"/>
      <c r="S1099" s="64" t="str">
        <f aca="false">IF(ISBLANK(A1099),"",CONCATENATE($BC$5,"-",MID($BC$3,3,2),"-M_",A1099))</f>
        <v>PTUR-21-M_52021000004228</v>
      </c>
      <c r="T1099" s="65" t="e">
        <f aca="false">IF(ISBLANK(B1099),"",VLOOKUP(B1099,$BI$2:$BJ$5,2,FALSE()))</f>
        <v>#N/A</v>
      </c>
      <c r="U1099" s="66" t="str">
        <f aca="false">IF(ISBLANK(Q1099),"ES",Q1099)</f>
        <v>ES</v>
      </c>
      <c r="V1099" s="64" t="n">
        <f aca="false">IF(ISBLANK(K1099),"2",VLOOKUP(K1099,$BG$2:$BH$3,2,FALSE()))</f>
        <v>2</v>
      </c>
      <c r="W1099" s="66" t="str">
        <f aca="false">IF(ISBLANK(R1099),"Sin observaciones",R1099)</f>
        <v>Sin observaciones</v>
      </c>
      <c r="X1099" s="64" t="n">
        <f aca="false">IF(ISERROR(VLOOKUP(J1099,$BG$2:$BH$3,2,FALSE())),"",VLOOKUP(J1099,$BG$2:$BH$3,2,FALSE()))</f>
        <v>1</v>
      </c>
      <c r="Z1099" s="67"/>
    </row>
    <row r="1100" customFormat="false" ht="39.6" hidden="false" customHeight="false" outlineLevel="0" collapsed="false">
      <c r="A1100" s="54" t="s">
        <v>2884</v>
      </c>
      <c r="B1100" s="54" t="s">
        <v>126</v>
      </c>
      <c r="C1100" s="54" t="s">
        <v>2885</v>
      </c>
      <c r="D1100" s="57" t="n">
        <v>0.12</v>
      </c>
      <c r="E1100" s="56" t="n">
        <v>323.99</v>
      </c>
      <c r="F1100" s="57" t="n">
        <v>21.2</v>
      </c>
      <c r="G1100" s="56" t="n">
        <v>323.99</v>
      </c>
      <c r="H1100" s="56" t="n">
        <v>21.2</v>
      </c>
      <c r="I1100" s="58" t="n">
        <v>44497</v>
      </c>
      <c r="J1100" s="54" t="s">
        <v>128</v>
      </c>
      <c r="K1100" s="60" t="s">
        <v>129</v>
      </c>
      <c r="L1100" s="60"/>
      <c r="M1100" s="61"/>
      <c r="N1100" s="61"/>
      <c r="O1100" s="54" t="s">
        <v>2878</v>
      </c>
      <c r="P1100" s="54" t="s">
        <v>2879</v>
      </c>
      <c r="Q1100" s="60" t="s">
        <v>132</v>
      </c>
      <c r="R1100" s="63"/>
      <c r="S1100" s="64" t="str">
        <f aca="false">IF(ISBLANK(A1100),"",CONCATENATE($BC$5,"-",MID($BC$3,3,2),"-M_",A1100))</f>
        <v>PTUR-21-M_52021000004229</v>
      </c>
      <c r="T1100" s="65" t="e">
        <f aca="false">IF(ISBLANK(B1100),"",VLOOKUP(B1100,$BI$2:$BJ$5,2,FALSE()))</f>
        <v>#N/A</v>
      </c>
      <c r="U1100" s="66" t="str">
        <f aca="false">IF(ISBLANK(Q1100),"ES",Q1100)</f>
        <v>ES</v>
      </c>
      <c r="V1100" s="64" t="n">
        <f aca="false">IF(ISBLANK(K1100),"2",VLOOKUP(K1100,$BG$2:$BH$3,2,FALSE()))</f>
        <v>2</v>
      </c>
      <c r="W1100" s="66" t="str">
        <f aca="false">IF(ISBLANK(R1100),"Sin observaciones",R1100)</f>
        <v>Sin observaciones</v>
      </c>
      <c r="X1100" s="64" t="n">
        <f aca="false">IF(ISERROR(VLOOKUP(J1100,$BG$2:$BH$3,2,FALSE())),"",VLOOKUP(J1100,$BG$2:$BH$3,2,FALSE()))</f>
        <v>1</v>
      </c>
      <c r="Z1100" s="67"/>
    </row>
    <row r="1101" customFormat="false" ht="277.2" hidden="false" customHeight="false" outlineLevel="0" collapsed="false">
      <c r="A1101" s="54" t="s">
        <v>2886</v>
      </c>
      <c r="B1101" s="54" t="s">
        <v>126</v>
      </c>
      <c r="C1101" s="54" t="s">
        <v>2887</v>
      </c>
      <c r="D1101" s="57" t="n">
        <v>0.21</v>
      </c>
      <c r="E1101" s="56" t="n">
        <v>856</v>
      </c>
      <c r="F1101" s="57" t="n">
        <v>56</v>
      </c>
      <c r="G1101" s="56" t="n">
        <v>856</v>
      </c>
      <c r="H1101" s="56" t="n">
        <v>56</v>
      </c>
      <c r="I1101" s="58" t="n">
        <v>44488</v>
      </c>
      <c r="J1101" s="54" t="s">
        <v>128</v>
      </c>
      <c r="K1101" s="60" t="s">
        <v>129</v>
      </c>
      <c r="L1101" s="60"/>
      <c r="M1101" s="61"/>
      <c r="N1101" s="61"/>
      <c r="O1101" s="54" t="s">
        <v>651</v>
      </c>
      <c r="P1101" s="54" t="s">
        <v>652</v>
      </c>
      <c r="Q1101" s="60" t="s">
        <v>132</v>
      </c>
      <c r="R1101" s="63"/>
      <c r="S1101" s="64" t="str">
        <f aca="false">IF(ISBLANK(A1101),"",CONCATENATE($BC$5,"-",MID($BC$3,3,2),"-M_",A1101))</f>
        <v>PTUR-21-M_52021000003882</v>
      </c>
      <c r="T1101" s="65" t="e">
        <f aca="false">IF(ISBLANK(B1101),"",VLOOKUP(B1101,$BI$2:$BJ$5,2,FALSE()))</f>
        <v>#N/A</v>
      </c>
      <c r="U1101" s="66" t="str">
        <f aca="false">IF(ISBLANK(Q1101),"ES",Q1101)</f>
        <v>ES</v>
      </c>
      <c r="V1101" s="64" t="n">
        <f aca="false">IF(ISBLANK(K1101),"2",VLOOKUP(K1101,$BG$2:$BH$3,2,FALSE()))</f>
        <v>2</v>
      </c>
      <c r="W1101" s="66" t="str">
        <f aca="false">IF(ISBLANK(R1101),"Sin observaciones",R1101)</f>
        <v>Sin observaciones</v>
      </c>
      <c r="X1101" s="64" t="n">
        <f aca="false">IF(ISERROR(VLOOKUP(J1101,$BG$2:$BH$3,2,FALSE())),"",VLOOKUP(J1101,$BG$2:$BH$3,2,FALSE()))</f>
        <v>1</v>
      </c>
      <c r="Z1101" s="67"/>
    </row>
    <row r="1102" customFormat="false" ht="52.8" hidden="false" customHeight="false" outlineLevel="0" collapsed="false">
      <c r="A1102" s="54" t="s">
        <v>2888</v>
      </c>
      <c r="B1102" s="54" t="s">
        <v>126</v>
      </c>
      <c r="C1102" s="54" t="s">
        <v>2889</v>
      </c>
      <c r="D1102" s="57" t="n">
        <v>0.03</v>
      </c>
      <c r="E1102" s="56" t="n">
        <v>401.25</v>
      </c>
      <c r="F1102" s="57" t="n">
        <v>26.25</v>
      </c>
      <c r="G1102" s="56" t="n">
        <v>401.25</v>
      </c>
      <c r="H1102" s="56" t="n">
        <v>26.25</v>
      </c>
      <c r="I1102" s="58" t="n">
        <v>44477</v>
      </c>
      <c r="J1102" s="54" t="s">
        <v>128</v>
      </c>
      <c r="K1102" s="60" t="s">
        <v>129</v>
      </c>
      <c r="L1102" s="60"/>
      <c r="M1102" s="61"/>
      <c r="N1102" s="61"/>
      <c r="O1102" s="54" t="s">
        <v>663</v>
      </c>
      <c r="P1102" s="54" t="s">
        <v>664</v>
      </c>
      <c r="Q1102" s="60" t="s">
        <v>132</v>
      </c>
      <c r="R1102" s="63"/>
      <c r="S1102" s="64" t="str">
        <f aca="false">IF(ISBLANK(A1102),"",CONCATENATE($BC$5,"-",MID($BC$3,3,2),"-M_",A1102))</f>
        <v>PTUR-21-M_52021000003757</v>
      </c>
      <c r="T1102" s="65" t="e">
        <f aca="false">IF(ISBLANK(B1102),"",VLOOKUP(B1102,$BI$2:$BJ$5,2,FALSE()))</f>
        <v>#N/A</v>
      </c>
      <c r="U1102" s="66" t="str">
        <f aca="false">IF(ISBLANK(Q1102),"ES",Q1102)</f>
        <v>ES</v>
      </c>
      <c r="V1102" s="64" t="n">
        <f aca="false">IF(ISBLANK(K1102),"2",VLOOKUP(K1102,$BG$2:$BH$3,2,FALSE()))</f>
        <v>2</v>
      </c>
      <c r="W1102" s="66" t="str">
        <f aca="false">IF(ISBLANK(R1102),"Sin observaciones",R1102)</f>
        <v>Sin observaciones</v>
      </c>
      <c r="X1102" s="64" t="n">
        <f aca="false">IF(ISERROR(VLOOKUP(J1102,$BG$2:$BH$3,2,FALSE())),"",VLOOKUP(J1102,$BG$2:$BH$3,2,FALSE()))</f>
        <v>1</v>
      </c>
      <c r="Z1102" s="67"/>
    </row>
    <row r="1103" customFormat="false" ht="26.4" hidden="false" customHeight="false" outlineLevel="0" collapsed="false">
      <c r="A1103" s="54" t="s">
        <v>2890</v>
      </c>
      <c r="B1103" s="54" t="s">
        <v>126</v>
      </c>
      <c r="C1103" s="54" t="s">
        <v>2891</v>
      </c>
      <c r="D1103" s="57" t="n">
        <v>1</v>
      </c>
      <c r="E1103" s="56" t="n">
        <v>1177</v>
      </c>
      <c r="F1103" s="57" t="n">
        <v>77</v>
      </c>
      <c r="G1103" s="56" t="n">
        <v>1177</v>
      </c>
      <c r="H1103" s="56" t="n">
        <v>77</v>
      </c>
      <c r="I1103" s="58" t="n">
        <v>44498</v>
      </c>
      <c r="J1103" s="54" t="s">
        <v>128</v>
      </c>
      <c r="K1103" s="60" t="s">
        <v>129</v>
      </c>
      <c r="L1103" s="60"/>
      <c r="M1103" s="61"/>
      <c r="N1103" s="61"/>
      <c r="O1103" s="54" t="s">
        <v>1404</v>
      </c>
      <c r="P1103" s="54" t="s">
        <v>1405</v>
      </c>
      <c r="Q1103" s="60" t="s">
        <v>132</v>
      </c>
      <c r="R1103" s="63"/>
      <c r="S1103" s="64" t="str">
        <f aca="false">IF(ISBLANK(A1103),"",CONCATENATE($BC$5,"-",MID($BC$3,3,2),"-M_",A1103))</f>
        <v>PTUR-21-M_52021000004316</v>
      </c>
      <c r="T1103" s="65" t="e">
        <f aca="false">IF(ISBLANK(B1103),"",VLOOKUP(B1103,$BI$2:$BJ$5,2,FALSE()))</f>
        <v>#N/A</v>
      </c>
      <c r="U1103" s="66" t="str">
        <f aca="false">IF(ISBLANK(Q1103),"ES",Q1103)</f>
        <v>ES</v>
      </c>
      <c r="V1103" s="64" t="n">
        <f aca="false">IF(ISBLANK(K1103),"2",VLOOKUP(K1103,$BG$2:$BH$3,2,FALSE()))</f>
        <v>2</v>
      </c>
      <c r="W1103" s="66" t="str">
        <f aca="false">IF(ISBLANK(R1103),"Sin observaciones",R1103)</f>
        <v>Sin observaciones</v>
      </c>
      <c r="X1103" s="64" t="n">
        <f aca="false">IF(ISERROR(VLOOKUP(J1103,$BG$2:$BH$3,2,FALSE())),"",VLOOKUP(J1103,$BG$2:$BH$3,2,FALSE()))</f>
        <v>1</v>
      </c>
      <c r="Z1103" s="67"/>
    </row>
    <row r="1104" customFormat="false" ht="52.8" hidden="false" customHeight="false" outlineLevel="0" collapsed="false">
      <c r="A1104" s="54" t="s">
        <v>2892</v>
      </c>
      <c r="B1104" s="54" t="s">
        <v>126</v>
      </c>
      <c r="C1104" s="54" t="s">
        <v>2893</v>
      </c>
      <c r="D1104" s="57" t="n">
        <v>1</v>
      </c>
      <c r="E1104" s="56" t="n">
        <v>733.81</v>
      </c>
      <c r="F1104" s="57" t="n">
        <v>48.01</v>
      </c>
      <c r="G1104" s="56" t="n">
        <v>733.81</v>
      </c>
      <c r="H1104" s="56" t="n">
        <v>48.01</v>
      </c>
      <c r="I1104" s="58" t="n">
        <v>44494</v>
      </c>
      <c r="J1104" s="54" t="s">
        <v>128</v>
      </c>
      <c r="K1104" s="60" t="s">
        <v>129</v>
      </c>
      <c r="L1104" s="60"/>
      <c r="M1104" s="61"/>
      <c r="N1104" s="61"/>
      <c r="O1104" s="54" t="s">
        <v>2312</v>
      </c>
      <c r="P1104" s="54" t="s">
        <v>2313</v>
      </c>
      <c r="Q1104" s="60" t="s">
        <v>132</v>
      </c>
      <c r="R1104" s="63"/>
      <c r="S1104" s="64" t="str">
        <f aca="false">IF(ISBLANK(A1104),"",CONCATENATE($BC$5,"-",MID($BC$3,3,2),"-M_",A1104))</f>
        <v>PTUR-21-M_52021000004062</v>
      </c>
      <c r="T1104" s="65" t="e">
        <f aca="false">IF(ISBLANK(B1104),"",VLOOKUP(B1104,$BI$2:$BJ$5,2,FALSE()))</f>
        <v>#N/A</v>
      </c>
      <c r="U1104" s="66" t="str">
        <f aca="false">IF(ISBLANK(Q1104),"ES",Q1104)</f>
        <v>ES</v>
      </c>
      <c r="V1104" s="64" t="n">
        <f aca="false">IF(ISBLANK(K1104),"2",VLOOKUP(K1104,$BG$2:$BH$3,2,FALSE()))</f>
        <v>2</v>
      </c>
      <c r="W1104" s="66" t="str">
        <f aca="false">IF(ISBLANK(R1104),"Sin observaciones",R1104)</f>
        <v>Sin observaciones</v>
      </c>
      <c r="X1104" s="64" t="n">
        <f aca="false">IF(ISERROR(VLOOKUP(J1104,$BG$2:$BH$3,2,FALSE())),"",VLOOKUP(J1104,$BG$2:$BH$3,2,FALSE()))</f>
        <v>1</v>
      </c>
      <c r="Z1104" s="67"/>
    </row>
    <row r="1105" customFormat="false" ht="39.6" hidden="false" customHeight="false" outlineLevel="0" collapsed="false">
      <c r="A1105" s="54" t="s">
        <v>2894</v>
      </c>
      <c r="B1105" s="54" t="s">
        <v>126</v>
      </c>
      <c r="C1105" s="54" t="s">
        <v>2895</v>
      </c>
      <c r="D1105" s="57" t="n">
        <v>0.03</v>
      </c>
      <c r="E1105" s="56" t="n">
        <v>138.5</v>
      </c>
      <c r="F1105" s="57" t="n">
        <v>9.06</v>
      </c>
      <c r="G1105" s="56" t="n">
        <v>138.5</v>
      </c>
      <c r="H1105" s="56" t="n">
        <v>9.06</v>
      </c>
      <c r="I1105" s="58" t="n">
        <v>44494</v>
      </c>
      <c r="J1105" s="54" t="s">
        <v>128</v>
      </c>
      <c r="K1105" s="60" t="s">
        <v>129</v>
      </c>
      <c r="L1105" s="60"/>
      <c r="M1105" s="61"/>
      <c r="N1105" s="61"/>
      <c r="O1105" s="54" t="s">
        <v>2312</v>
      </c>
      <c r="P1105" s="54" t="s">
        <v>2313</v>
      </c>
      <c r="Q1105" s="60" t="s">
        <v>132</v>
      </c>
      <c r="R1105" s="63"/>
      <c r="S1105" s="64" t="str">
        <f aca="false">IF(ISBLANK(A1105),"",CONCATENATE($BC$5,"-",MID($BC$3,3,2),"-M_",A1105))</f>
        <v>PTUR-21-M_52021000004063</v>
      </c>
      <c r="T1105" s="65" t="e">
        <f aca="false">IF(ISBLANK(B1105),"",VLOOKUP(B1105,$BI$2:$BJ$5,2,FALSE()))</f>
        <v>#N/A</v>
      </c>
      <c r="U1105" s="66" t="str">
        <f aca="false">IF(ISBLANK(Q1105),"ES",Q1105)</f>
        <v>ES</v>
      </c>
      <c r="V1105" s="64" t="n">
        <f aca="false">IF(ISBLANK(K1105),"2",VLOOKUP(K1105,$BG$2:$BH$3,2,FALSE()))</f>
        <v>2</v>
      </c>
      <c r="W1105" s="66" t="str">
        <f aca="false">IF(ISBLANK(R1105),"Sin observaciones",R1105)</f>
        <v>Sin observaciones</v>
      </c>
      <c r="X1105" s="64" t="n">
        <f aca="false">IF(ISERROR(VLOOKUP(J1105,$BG$2:$BH$3,2,FALSE())),"",VLOOKUP(J1105,$BG$2:$BH$3,2,FALSE()))</f>
        <v>1</v>
      </c>
      <c r="Z1105" s="67"/>
    </row>
    <row r="1106" customFormat="false" ht="26.4" hidden="false" customHeight="false" outlineLevel="0" collapsed="false">
      <c r="A1106" s="54" t="s">
        <v>2896</v>
      </c>
      <c r="B1106" s="54" t="s">
        <v>126</v>
      </c>
      <c r="C1106" s="54" t="s">
        <v>2897</v>
      </c>
      <c r="D1106" s="57" t="n">
        <v>0.03</v>
      </c>
      <c r="E1106" s="56" t="n">
        <v>2450</v>
      </c>
      <c r="F1106" s="57" t="n">
        <v>0</v>
      </c>
      <c r="G1106" s="56" t="n">
        <v>2450</v>
      </c>
      <c r="H1106" s="56" t="n">
        <v>0</v>
      </c>
      <c r="I1106" s="58" t="n">
        <v>44497</v>
      </c>
      <c r="J1106" s="54" t="s">
        <v>128</v>
      </c>
      <c r="K1106" s="60" t="s">
        <v>129</v>
      </c>
      <c r="L1106" s="60"/>
      <c r="M1106" s="61"/>
      <c r="N1106" s="61"/>
      <c r="O1106" s="54" t="s">
        <v>2898</v>
      </c>
      <c r="P1106" s="54" t="s">
        <v>2899</v>
      </c>
      <c r="Q1106" s="60" t="s">
        <v>132</v>
      </c>
      <c r="R1106" s="63"/>
      <c r="S1106" s="64" t="str">
        <f aca="false">IF(ISBLANK(A1106),"",CONCATENATE($BC$5,"-",MID($BC$3,3,2),"-M_",A1106))</f>
        <v>PTUR-21-M_52021000004219</v>
      </c>
      <c r="T1106" s="65" t="e">
        <f aca="false">IF(ISBLANK(B1106),"",VLOOKUP(B1106,$BI$2:$BJ$5,2,FALSE()))</f>
        <v>#N/A</v>
      </c>
      <c r="U1106" s="66" t="str">
        <f aca="false">IF(ISBLANK(Q1106),"ES",Q1106)</f>
        <v>ES</v>
      </c>
      <c r="V1106" s="64" t="n">
        <f aca="false">IF(ISBLANK(K1106),"2",VLOOKUP(K1106,$BG$2:$BH$3,2,FALSE()))</f>
        <v>2</v>
      </c>
      <c r="W1106" s="66" t="str">
        <f aca="false">IF(ISBLANK(R1106),"Sin observaciones",R1106)</f>
        <v>Sin observaciones</v>
      </c>
      <c r="X1106" s="64" t="n">
        <f aca="false">IF(ISERROR(VLOOKUP(J1106,$BG$2:$BH$3,2,FALSE())),"",VLOOKUP(J1106,$BG$2:$BH$3,2,FALSE()))</f>
        <v>1</v>
      </c>
      <c r="Z1106" s="67"/>
    </row>
    <row r="1107" customFormat="false" ht="26.4" hidden="false" customHeight="false" outlineLevel="0" collapsed="false">
      <c r="A1107" s="54" t="s">
        <v>2900</v>
      </c>
      <c r="B1107" s="54" t="s">
        <v>126</v>
      </c>
      <c r="C1107" s="54" t="s">
        <v>2901</v>
      </c>
      <c r="D1107" s="57" t="n">
        <v>2</v>
      </c>
      <c r="E1107" s="56" t="n">
        <v>504.95</v>
      </c>
      <c r="F1107" s="57" t="n">
        <v>0</v>
      </c>
      <c r="G1107" s="56" t="n">
        <v>504.95</v>
      </c>
      <c r="H1107" s="56" t="n">
        <v>0</v>
      </c>
      <c r="I1107" s="58" t="n">
        <v>44477</v>
      </c>
      <c r="J1107" s="54" t="s">
        <v>128</v>
      </c>
      <c r="K1107" s="60" t="s">
        <v>129</v>
      </c>
      <c r="L1107" s="60"/>
      <c r="M1107" s="61"/>
      <c r="N1107" s="61"/>
      <c r="O1107" s="54" t="s">
        <v>687</v>
      </c>
      <c r="P1107" s="54" t="s">
        <v>688</v>
      </c>
      <c r="Q1107" s="60" t="s">
        <v>132</v>
      </c>
      <c r="R1107" s="63"/>
      <c r="S1107" s="64" t="str">
        <f aca="false">IF(ISBLANK(A1107),"",CONCATENATE($BC$5,"-",MID($BC$3,3,2),"-M_",A1107))</f>
        <v>PTUR-21-M_52021000003781</v>
      </c>
      <c r="T1107" s="65" t="e">
        <f aca="false">IF(ISBLANK(B1107),"",VLOOKUP(B1107,$BI$2:$BJ$5,2,FALSE()))</f>
        <v>#N/A</v>
      </c>
      <c r="U1107" s="66" t="str">
        <f aca="false">IF(ISBLANK(Q1107),"ES",Q1107)</f>
        <v>ES</v>
      </c>
      <c r="V1107" s="64" t="n">
        <f aca="false">IF(ISBLANK(K1107),"2",VLOOKUP(K1107,$BG$2:$BH$3,2,FALSE()))</f>
        <v>2</v>
      </c>
      <c r="W1107" s="66" t="str">
        <f aca="false">IF(ISBLANK(R1107),"Sin observaciones",R1107)</f>
        <v>Sin observaciones</v>
      </c>
      <c r="X1107" s="64" t="n">
        <f aca="false">IF(ISERROR(VLOOKUP(J1107,$BG$2:$BH$3,2,FALSE())),"",VLOOKUP(J1107,$BG$2:$BH$3,2,FALSE()))</f>
        <v>1</v>
      </c>
      <c r="Z1107" s="67"/>
    </row>
    <row r="1108" customFormat="false" ht="39.6" hidden="false" customHeight="false" outlineLevel="0" collapsed="false">
      <c r="A1108" s="54" t="s">
        <v>2902</v>
      </c>
      <c r="B1108" s="54" t="s">
        <v>126</v>
      </c>
      <c r="C1108" s="54" t="s">
        <v>2903</v>
      </c>
      <c r="D1108" s="57" t="n">
        <v>0.03</v>
      </c>
      <c r="E1108" s="56" t="n">
        <v>2993.45</v>
      </c>
      <c r="F1108" s="57" t="n">
        <v>0</v>
      </c>
      <c r="G1108" s="56" t="n">
        <v>2993.45</v>
      </c>
      <c r="H1108" s="56" t="n">
        <v>0</v>
      </c>
      <c r="I1108" s="58" t="n">
        <v>44498</v>
      </c>
      <c r="J1108" s="54" t="s">
        <v>128</v>
      </c>
      <c r="K1108" s="60" t="s">
        <v>129</v>
      </c>
      <c r="L1108" s="60"/>
      <c r="M1108" s="61"/>
      <c r="N1108" s="61"/>
      <c r="O1108" s="54" t="s">
        <v>2904</v>
      </c>
      <c r="P1108" s="54" t="s">
        <v>2905</v>
      </c>
      <c r="Q1108" s="60" t="s">
        <v>132</v>
      </c>
      <c r="R1108" s="63"/>
      <c r="S1108" s="64" t="str">
        <f aca="false">IF(ISBLANK(A1108),"",CONCATENATE($BC$5,"-",MID($BC$3,3,2),"-M_",A1108))</f>
        <v>PTUR-21-M_52021000004372</v>
      </c>
      <c r="T1108" s="65" t="e">
        <f aca="false">IF(ISBLANK(B1108),"",VLOOKUP(B1108,$BI$2:$BJ$5,2,FALSE()))</f>
        <v>#N/A</v>
      </c>
      <c r="U1108" s="66" t="str">
        <f aca="false">IF(ISBLANK(Q1108),"ES",Q1108)</f>
        <v>ES</v>
      </c>
      <c r="V1108" s="64" t="n">
        <f aca="false">IF(ISBLANK(K1108),"2",VLOOKUP(K1108,$BG$2:$BH$3,2,FALSE()))</f>
        <v>2</v>
      </c>
      <c r="W1108" s="66" t="str">
        <f aca="false">IF(ISBLANK(R1108),"Sin observaciones",R1108)</f>
        <v>Sin observaciones</v>
      </c>
      <c r="X1108" s="64" t="n">
        <f aca="false">IF(ISERROR(VLOOKUP(J1108,$BG$2:$BH$3,2,FALSE())),"",VLOOKUP(J1108,$BG$2:$BH$3,2,FALSE()))</f>
        <v>1</v>
      </c>
      <c r="Z1108" s="67"/>
    </row>
    <row r="1109" customFormat="false" ht="79.2" hidden="false" customHeight="false" outlineLevel="0" collapsed="false">
      <c r="A1109" s="54" t="s">
        <v>2906</v>
      </c>
      <c r="B1109" s="54" t="s">
        <v>126</v>
      </c>
      <c r="C1109" s="54" t="s">
        <v>2907</v>
      </c>
      <c r="D1109" s="57" t="n">
        <v>0.03</v>
      </c>
      <c r="E1109" s="56" t="n">
        <v>9000</v>
      </c>
      <c r="F1109" s="57" t="n">
        <v>0</v>
      </c>
      <c r="G1109" s="56" t="n">
        <v>9000</v>
      </c>
      <c r="H1109" s="56" t="n">
        <v>0</v>
      </c>
      <c r="I1109" s="58" t="n">
        <v>44488</v>
      </c>
      <c r="J1109" s="54" t="s">
        <v>128</v>
      </c>
      <c r="K1109" s="60" t="s">
        <v>129</v>
      </c>
      <c r="L1109" s="60"/>
      <c r="M1109" s="61"/>
      <c r="N1109" s="61"/>
      <c r="O1109" s="54" t="s">
        <v>2908</v>
      </c>
      <c r="P1109" s="54" t="s">
        <v>2909</v>
      </c>
      <c r="Q1109" s="60" t="s">
        <v>132</v>
      </c>
      <c r="R1109" s="63"/>
      <c r="S1109" s="64" t="str">
        <f aca="false">IF(ISBLANK(A1109),"",CONCATENATE($BC$5,"-",MID($BC$3,3,2),"-M_",A1109))</f>
        <v>PTUR-21-M_52021000003977</v>
      </c>
      <c r="T1109" s="65" t="e">
        <f aca="false">IF(ISBLANK(B1109),"",VLOOKUP(B1109,$BI$2:$BJ$5,2,FALSE()))</f>
        <v>#N/A</v>
      </c>
      <c r="U1109" s="66" t="str">
        <f aca="false">IF(ISBLANK(Q1109),"ES",Q1109)</f>
        <v>ES</v>
      </c>
      <c r="V1109" s="64" t="n">
        <f aca="false">IF(ISBLANK(K1109),"2",VLOOKUP(K1109,$BG$2:$BH$3,2,FALSE()))</f>
        <v>2</v>
      </c>
      <c r="W1109" s="66" t="str">
        <f aca="false">IF(ISBLANK(R1109),"Sin observaciones",R1109)</f>
        <v>Sin observaciones</v>
      </c>
      <c r="X1109" s="64" t="n">
        <f aca="false">IF(ISERROR(VLOOKUP(J1109,$BG$2:$BH$3,2,FALSE())),"",VLOOKUP(J1109,$BG$2:$BH$3,2,FALSE()))</f>
        <v>1</v>
      </c>
      <c r="Z1109" s="67"/>
    </row>
    <row r="1110" customFormat="false" ht="39.6" hidden="false" customHeight="false" outlineLevel="0" collapsed="false">
      <c r="A1110" s="54" t="s">
        <v>2910</v>
      </c>
      <c r="B1110" s="54" t="s">
        <v>126</v>
      </c>
      <c r="C1110" s="54" t="s">
        <v>2911</v>
      </c>
      <c r="D1110" s="57" t="n">
        <v>0.03</v>
      </c>
      <c r="E1110" s="56" t="n">
        <v>4280</v>
      </c>
      <c r="F1110" s="57" t="n">
        <v>280</v>
      </c>
      <c r="G1110" s="56" t="n">
        <v>4280</v>
      </c>
      <c r="H1110" s="56" t="n">
        <v>280</v>
      </c>
      <c r="I1110" s="58" t="n">
        <v>44488</v>
      </c>
      <c r="J1110" s="54" t="s">
        <v>128</v>
      </c>
      <c r="K1110" s="60" t="s">
        <v>129</v>
      </c>
      <c r="L1110" s="60"/>
      <c r="M1110" s="61"/>
      <c r="N1110" s="61"/>
      <c r="O1110" s="54" t="s">
        <v>2912</v>
      </c>
      <c r="P1110" s="54" t="s">
        <v>2913</v>
      </c>
      <c r="Q1110" s="60" t="s">
        <v>132</v>
      </c>
      <c r="R1110" s="63"/>
      <c r="S1110" s="64" t="str">
        <f aca="false">IF(ISBLANK(A1110),"",CONCATENATE($BC$5,"-",MID($BC$3,3,2),"-M_",A1110))</f>
        <v>PTUR-21-M_52021000003863</v>
      </c>
      <c r="T1110" s="65" t="e">
        <f aca="false">IF(ISBLANK(B1110),"",VLOOKUP(B1110,$BI$2:$BJ$5,2,FALSE()))</f>
        <v>#N/A</v>
      </c>
      <c r="U1110" s="66" t="str">
        <f aca="false">IF(ISBLANK(Q1110),"ES",Q1110)</f>
        <v>ES</v>
      </c>
      <c r="V1110" s="64" t="n">
        <f aca="false">IF(ISBLANK(K1110),"2",VLOOKUP(K1110,$BG$2:$BH$3,2,FALSE()))</f>
        <v>2</v>
      </c>
      <c r="W1110" s="66" t="str">
        <f aca="false">IF(ISBLANK(R1110),"Sin observaciones",R1110)</f>
        <v>Sin observaciones</v>
      </c>
      <c r="X1110" s="64" t="n">
        <f aca="false">IF(ISERROR(VLOOKUP(J1110,$BG$2:$BH$3,2,FALSE())),"",VLOOKUP(J1110,$BG$2:$BH$3,2,FALSE()))</f>
        <v>1</v>
      </c>
      <c r="Z1110" s="67"/>
    </row>
    <row r="1111" customFormat="false" ht="39.6" hidden="false" customHeight="false" outlineLevel="0" collapsed="false">
      <c r="A1111" s="54" t="s">
        <v>2914</v>
      </c>
      <c r="B1111" s="54" t="s">
        <v>126</v>
      </c>
      <c r="C1111" s="54" t="s">
        <v>2915</v>
      </c>
      <c r="D1111" s="57" t="n">
        <v>0.03</v>
      </c>
      <c r="E1111" s="56" t="n">
        <v>5000</v>
      </c>
      <c r="F1111" s="57" t="n">
        <v>0</v>
      </c>
      <c r="G1111" s="56" t="n">
        <v>5000</v>
      </c>
      <c r="H1111" s="56" t="n">
        <v>0</v>
      </c>
      <c r="I1111" s="58" t="n">
        <v>44498</v>
      </c>
      <c r="J1111" s="54" t="s">
        <v>128</v>
      </c>
      <c r="K1111" s="60" t="s">
        <v>129</v>
      </c>
      <c r="L1111" s="60"/>
      <c r="M1111" s="61"/>
      <c r="N1111" s="61"/>
      <c r="O1111" s="54" t="s">
        <v>2916</v>
      </c>
      <c r="P1111" s="54" t="s">
        <v>2917</v>
      </c>
      <c r="Q1111" s="60" t="s">
        <v>132</v>
      </c>
      <c r="R1111" s="63"/>
      <c r="S1111" s="64" t="str">
        <f aca="false">IF(ISBLANK(A1111),"",CONCATENATE($BC$5,"-",MID($BC$3,3,2),"-M_",A1111))</f>
        <v>PTUR-21-M_52021000004249</v>
      </c>
      <c r="T1111" s="65" t="e">
        <f aca="false">IF(ISBLANK(B1111),"",VLOOKUP(B1111,$BI$2:$BJ$5,2,FALSE()))</f>
        <v>#N/A</v>
      </c>
      <c r="U1111" s="66" t="str">
        <f aca="false">IF(ISBLANK(Q1111),"ES",Q1111)</f>
        <v>ES</v>
      </c>
      <c r="V1111" s="64" t="n">
        <f aca="false">IF(ISBLANK(K1111),"2",VLOOKUP(K1111,$BG$2:$BH$3,2,FALSE()))</f>
        <v>2</v>
      </c>
      <c r="W1111" s="66" t="str">
        <f aca="false">IF(ISBLANK(R1111),"Sin observaciones",R1111)</f>
        <v>Sin observaciones</v>
      </c>
      <c r="X1111" s="64" t="n">
        <f aca="false">IF(ISERROR(VLOOKUP(J1111,$BG$2:$BH$3,2,FALSE())),"",VLOOKUP(J1111,$BG$2:$BH$3,2,FALSE()))</f>
        <v>1</v>
      </c>
      <c r="Z1111" s="67"/>
    </row>
    <row r="1112" customFormat="false" ht="52.8" hidden="false" customHeight="false" outlineLevel="0" collapsed="false">
      <c r="A1112" s="54" t="s">
        <v>2918</v>
      </c>
      <c r="B1112" s="54" t="s">
        <v>126</v>
      </c>
      <c r="C1112" s="54" t="s">
        <v>2919</v>
      </c>
      <c r="D1112" s="57" t="n">
        <v>0.18</v>
      </c>
      <c r="E1112" s="56" t="n">
        <v>5000</v>
      </c>
      <c r="F1112" s="57" t="n">
        <v>0</v>
      </c>
      <c r="G1112" s="56" t="n">
        <v>5000</v>
      </c>
      <c r="H1112" s="56" t="n">
        <v>0</v>
      </c>
      <c r="I1112" s="58" t="n">
        <v>44480</v>
      </c>
      <c r="J1112" s="54" t="s">
        <v>128</v>
      </c>
      <c r="K1112" s="60" t="s">
        <v>129</v>
      </c>
      <c r="L1112" s="60"/>
      <c r="M1112" s="61"/>
      <c r="N1112" s="61"/>
      <c r="O1112" s="54" t="s">
        <v>2920</v>
      </c>
      <c r="P1112" s="54" t="s">
        <v>2921</v>
      </c>
      <c r="Q1112" s="60" t="s">
        <v>132</v>
      </c>
      <c r="R1112" s="63"/>
      <c r="S1112" s="64" t="str">
        <f aca="false">IF(ISBLANK(A1112),"",CONCATENATE($BC$5,"-",MID($BC$3,3,2),"-M_",A1112))</f>
        <v>PTUR-21-M_52021000003816</v>
      </c>
      <c r="T1112" s="65" t="e">
        <f aca="false">IF(ISBLANK(B1112),"",VLOOKUP(B1112,$BI$2:$BJ$5,2,FALSE()))</f>
        <v>#N/A</v>
      </c>
      <c r="U1112" s="66" t="str">
        <f aca="false">IF(ISBLANK(Q1112),"ES",Q1112)</f>
        <v>ES</v>
      </c>
      <c r="V1112" s="64" t="n">
        <f aca="false">IF(ISBLANK(K1112),"2",VLOOKUP(K1112,$BG$2:$BH$3,2,FALSE()))</f>
        <v>2</v>
      </c>
      <c r="W1112" s="66" t="str">
        <f aca="false">IF(ISBLANK(R1112),"Sin observaciones",R1112)</f>
        <v>Sin observaciones</v>
      </c>
      <c r="X1112" s="64" t="n">
        <f aca="false">IF(ISERROR(VLOOKUP(J1112,$BG$2:$BH$3,2,FALSE())),"",VLOOKUP(J1112,$BG$2:$BH$3,2,FALSE()))</f>
        <v>1</v>
      </c>
      <c r="Z1112" s="67"/>
    </row>
    <row r="1113" customFormat="false" ht="39.6" hidden="false" customHeight="false" outlineLevel="0" collapsed="false">
      <c r="A1113" s="54" t="s">
        <v>2922</v>
      </c>
      <c r="B1113" s="54" t="s">
        <v>126</v>
      </c>
      <c r="C1113" s="54" t="s">
        <v>2923</v>
      </c>
      <c r="D1113" s="57" t="n">
        <v>0.03</v>
      </c>
      <c r="E1113" s="56" t="n">
        <v>350</v>
      </c>
      <c r="F1113" s="57" t="n">
        <v>0</v>
      </c>
      <c r="G1113" s="56" t="n">
        <v>350</v>
      </c>
      <c r="H1113" s="56" t="n">
        <v>0</v>
      </c>
      <c r="I1113" s="58" t="n">
        <v>44475</v>
      </c>
      <c r="J1113" s="54" t="s">
        <v>128</v>
      </c>
      <c r="K1113" s="60" t="s">
        <v>129</v>
      </c>
      <c r="L1113" s="60"/>
      <c r="M1113" s="61"/>
      <c r="N1113" s="61"/>
      <c r="O1113" s="54" t="s">
        <v>2924</v>
      </c>
      <c r="P1113" s="54" t="s">
        <v>2925</v>
      </c>
      <c r="Q1113" s="60" t="s">
        <v>132</v>
      </c>
      <c r="R1113" s="63"/>
      <c r="S1113" s="64" t="str">
        <f aca="false">IF(ISBLANK(A1113),"",CONCATENATE($BC$5,"-",MID($BC$3,3,2),"-M_",A1113))</f>
        <v>PTUR-21-M_52021000003656</v>
      </c>
      <c r="T1113" s="65" t="e">
        <f aca="false">IF(ISBLANK(B1113),"",VLOOKUP(B1113,$BI$2:$BJ$5,2,FALSE()))</f>
        <v>#N/A</v>
      </c>
      <c r="U1113" s="66" t="str">
        <f aca="false">IF(ISBLANK(Q1113),"ES",Q1113)</f>
        <v>ES</v>
      </c>
      <c r="V1113" s="64" t="n">
        <f aca="false">IF(ISBLANK(K1113),"2",VLOOKUP(K1113,$BG$2:$BH$3,2,FALSE()))</f>
        <v>2</v>
      </c>
      <c r="W1113" s="66" t="str">
        <f aca="false">IF(ISBLANK(R1113),"Sin observaciones",R1113)</f>
        <v>Sin observaciones</v>
      </c>
      <c r="X1113" s="64" t="n">
        <f aca="false">IF(ISERROR(VLOOKUP(J1113,$BG$2:$BH$3,2,FALSE())),"",VLOOKUP(J1113,$BG$2:$BH$3,2,FALSE()))</f>
        <v>1</v>
      </c>
      <c r="Z1113" s="67"/>
    </row>
    <row r="1114" customFormat="false" ht="79.2" hidden="false" customHeight="false" outlineLevel="0" collapsed="false">
      <c r="A1114" s="54" t="s">
        <v>2926</v>
      </c>
      <c r="B1114" s="54" t="s">
        <v>126</v>
      </c>
      <c r="C1114" s="54" t="s">
        <v>2927</v>
      </c>
      <c r="D1114" s="57" t="n">
        <v>0.15</v>
      </c>
      <c r="E1114" s="56" t="n">
        <v>4999.98</v>
      </c>
      <c r="F1114" s="57" t="n">
        <v>454.54</v>
      </c>
      <c r="G1114" s="56" t="n">
        <v>4999.98</v>
      </c>
      <c r="H1114" s="56" t="n">
        <v>454.54</v>
      </c>
      <c r="I1114" s="58" t="n">
        <v>44488</v>
      </c>
      <c r="J1114" s="54" t="s">
        <v>128</v>
      </c>
      <c r="K1114" s="60" t="s">
        <v>129</v>
      </c>
      <c r="L1114" s="60"/>
      <c r="M1114" s="61"/>
      <c r="N1114" s="61"/>
      <c r="O1114" s="54" t="s">
        <v>2343</v>
      </c>
      <c r="P1114" s="81" t="s">
        <v>2344</v>
      </c>
      <c r="Q1114" s="60" t="s">
        <v>132</v>
      </c>
      <c r="R1114" s="63"/>
      <c r="S1114" s="64" t="str">
        <f aca="false">IF(ISBLANK(A1114),"",CONCATENATE($BC$5,"-",MID($BC$3,3,2),"-M_",A1114))</f>
        <v>PTUR-21-M_52021000003983</v>
      </c>
      <c r="T1114" s="65" t="e">
        <f aca="false">IF(ISBLANK(B1114),"",VLOOKUP(B1114,$BI$2:$BJ$5,2,FALSE()))</f>
        <v>#N/A</v>
      </c>
      <c r="U1114" s="66" t="str">
        <f aca="false">IF(ISBLANK(Q1114),"ES",Q1114)</f>
        <v>ES</v>
      </c>
      <c r="V1114" s="64" t="n">
        <f aca="false">IF(ISBLANK(K1114),"2",VLOOKUP(K1114,$BG$2:$BH$3,2,FALSE()))</f>
        <v>2</v>
      </c>
      <c r="W1114" s="66" t="str">
        <f aca="false">IF(ISBLANK(R1114),"Sin observaciones",R1114)</f>
        <v>Sin observaciones</v>
      </c>
      <c r="X1114" s="64" t="n">
        <f aca="false">IF(ISERROR(VLOOKUP(J1114,$BG$2:$BH$3,2,FALSE())),"",VLOOKUP(J1114,$BG$2:$BH$3,2,FALSE()))</f>
        <v>1</v>
      </c>
      <c r="Z1114" s="67"/>
    </row>
    <row r="1115" customFormat="false" ht="52.8" hidden="false" customHeight="false" outlineLevel="0" collapsed="false">
      <c r="A1115" s="54" t="s">
        <v>2928</v>
      </c>
      <c r="B1115" s="54" t="s">
        <v>126</v>
      </c>
      <c r="C1115" s="54" t="s">
        <v>2929</v>
      </c>
      <c r="D1115" s="57" t="n">
        <v>0.03</v>
      </c>
      <c r="E1115" s="56" t="n">
        <v>4500</v>
      </c>
      <c r="F1115" s="57" t="n">
        <v>0</v>
      </c>
      <c r="G1115" s="56" t="n">
        <v>4500</v>
      </c>
      <c r="H1115" s="56" t="n">
        <v>0</v>
      </c>
      <c r="I1115" s="58" t="n">
        <v>44488</v>
      </c>
      <c r="J1115" s="54" t="s">
        <v>128</v>
      </c>
      <c r="K1115" s="60" t="s">
        <v>129</v>
      </c>
      <c r="L1115" s="60"/>
      <c r="M1115" s="61"/>
      <c r="N1115" s="61"/>
      <c r="O1115" s="54" t="s">
        <v>2930</v>
      </c>
      <c r="P1115" s="54" t="s">
        <v>2931</v>
      </c>
      <c r="Q1115" s="60" t="s">
        <v>132</v>
      </c>
      <c r="R1115" s="63"/>
      <c r="S1115" s="64" t="str">
        <f aca="false">IF(ISBLANK(A1115),"",CONCATENATE($BC$5,"-",MID($BC$3,3,2),"-M_",A1115))</f>
        <v>PTUR-21-M_52021000003991</v>
      </c>
      <c r="T1115" s="65" t="e">
        <f aca="false">IF(ISBLANK(B1115),"",VLOOKUP(B1115,$BI$2:$BJ$5,2,FALSE()))</f>
        <v>#N/A</v>
      </c>
      <c r="U1115" s="66" t="str">
        <f aca="false">IF(ISBLANK(Q1115),"ES",Q1115)</f>
        <v>ES</v>
      </c>
      <c r="V1115" s="64" t="n">
        <f aca="false">IF(ISBLANK(K1115),"2",VLOOKUP(K1115,$BG$2:$BH$3,2,FALSE()))</f>
        <v>2</v>
      </c>
      <c r="W1115" s="66" t="str">
        <f aca="false">IF(ISBLANK(R1115),"Sin observaciones",R1115)</f>
        <v>Sin observaciones</v>
      </c>
      <c r="X1115" s="64" t="n">
        <f aca="false">IF(ISERROR(VLOOKUP(J1115,$BG$2:$BH$3,2,FALSE())),"",VLOOKUP(J1115,$BG$2:$BH$3,2,FALSE()))</f>
        <v>1</v>
      </c>
      <c r="Z1115" s="67"/>
    </row>
    <row r="1116" customFormat="false" ht="79.2" hidden="false" customHeight="false" outlineLevel="0" collapsed="false">
      <c r="A1116" s="54" t="s">
        <v>2932</v>
      </c>
      <c r="B1116" s="54" t="s">
        <v>126</v>
      </c>
      <c r="C1116" s="54" t="s">
        <v>2933</v>
      </c>
      <c r="D1116" s="57" t="n">
        <v>0.12</v>
      </c>
      <c r="E1116" s="56" t="n">
        <v>470.8</v>
      </c>
      <c r="F1116" s="57" t="n">
        <v>30.8</v>
      </c>
      <c r="G1116" s="56" t="n">
        <v>470.8</v>
      </c>
      <c r="H1116" s="56" t="n">
        <v>30.8</v>
      </c>
      <c r="I1116" s="58" t="n">
        <v>44497</v>
      </c>
      <c r="J1116" s="54" t="s">
        <v>128</v>
      </c>
      <c r="K1116" s="60" t="s">
        <v>129</v>
      </c>
      <c r="L1116" s="60"/>
      <c r="M1116" s="61"/>
      <c r="N1116" s="61"/>
      <c r="O1116" s="54" t="s">
        <v>705</v>
      </c>
      <c r="P1116" s="54" t="s">
        <v>706</v>
      </c>
      <c r="Q1116" s="60" t="s">
        <v>132</v>
      </c>
      <c r="R1116" s="63"/>
      <c r="S1116" s="64" t="str">
        <f aca="false">IF(ISBLANK(A1116),"",CONCATENATE($BC$5,"-",MID($BC$3,3,2),"-M_",A1116))</f>
        <v>PTUR-21-M_52021000004231</v>
      </c>
      <c r="T1116" s="65" t="e">
        <f aca="false">IF(ISBLANK(B1116),"",VLOOKUP(B1116,$BI$2:$BJ$5,2,FALSE()))</f>
        <v>#N/A</v>
      </c>
      <c r="U1116" s="66" t="str">
        <f aca="false">IF(ISBLANK(Q1116),"ES",Q1116)</f>
        <v>ES</v>
      </c>
      <c r="V1116" s="64" t="n">
        <f aca="false">IF(ISBLANK(K1116),"2",VLOOKUP(K1116,$BG$2:$BH$3,2,FALSE()))</f>
        <v>2</v>
      </c>
      <c r="W1116" s="66" t="str">
        <f aca="false">IF(ISBLANK(R1116),"Sin observaciones",R1116)</f>
        <v>Sin observaciones</v>
      </c>
      <c r="X1116" s="64" t="n">
        <f aca="false">IF(ISERROR(VLOOKUP(J1116,$BG$2:$BH$3,2,FALSE())),"",VLOOKUP(J1116,$BG$2:$BH$3,2,FALSE()))</f>
        <v>1</v>
      </c>
      <c r="Z1116" s="67"/>
    </row>
    <row r="1117" customFormat="false" ht="92.4" hidden="false" customHeight="false" outlineLevel="0" collapsed="false">
      <c r="A1117" s="54" t="s">
        <v>2934</v>
      </c>
      <c r="B1117" s="54" t="s">
        <v>126</v>
      </c>
      <c r="C1117" s="54" t="s">
        <v>2935</v>
      </c>
      <c r="D1117" s="57" t="n">
        <v>0.15</v>
      </c>
      <c r="E1117" s="56" t="n">
        <v>460</v>
      </c>
      <c r="F1117" s="57" t="n">
        <v>60</v>
      </c>
      <c r="G1117" s="56" t="n">
        <v>460</v>
      </c>
      <c r="H1117" s="56" t="n">
        <v>60</v>
      </c>
      <c r="I1117" s="58" t="n">
        <v>44498</v>
      </c>
      <c r="J1117" s="54" t="s">
        <v>128</v>
      </c>
      <c r="K1117" s="60" t="s">
        <v>129</v>
      </c>
      <c r="L1117" s="60"/>
      <c r="M1117" s="61"/>
      <c r="N1117" s="61"/>
      <c r="O1117" s="54" t="s">
        <v>705</v>
      </c>
      <c r="P1117" s="54" t="s">
        <v>706</v>
      </c>
      <c r="Q1117" s="60" t="s">
        <v>132</v>
      </c>
      <c r="R1117" s="63"/>
      <c r="S1117" s="64" t="str">
        <f aca="false">IF(ISBLANK(A1117),"",CONCATENATE($BC$5,"-",MID($BC$3,3,2),"-M_",A1117))</f>
        <v>PTUR-21-M_52021000004233</v>
      </c>
      <c r="T1117" s="65" t="e">
        <f aca="false">IF(ISBLANK(B1117),"",VLOOKUP(B1117,$BI$2:$BJ$5,2,FALSE()))</f>
        <v>#N/A</v>
      </c>
      <c r="U1117" s="66" t="str">
        <f aca="false">IF(ISBLANK(Q1117),"ES",Q1117)</f>
        <v>ES</v>
      </c>
      <c r="V1117" s="64" t="n">
        <f aca="false">IF(ISBLANK(K1117),"2",VLOOKUP(K1117,$BG$2:$BH$3,2,FALSE()))</f>
        <v>2</v>
      </c>
      <c r="W1117" s="66" t="str">
        <f aca="false">IF(ISBLANK(R1117),"Sin observaciones",R1117)</f>
        <v>Sin observaciones</v>
      </c>
      <c r="X1117" s="64" t="n">
        <f aca="false">IF(ISERROR(VLOOKUP(J1117,$BG$2:$BH$3,2,FALSE())),"",VLOOKUP(J1117,$BG$2:$BH$3,2,FALSE()))</f>
        <v>1</v>
      </c>
      <c r="Z1117" s="67"/>
    </row>
    <row r="1118" customFormat="false" ht="66" hidden="false" customHeight="false" outlineLevel="0" collapsed="false">
      <c r="A1118" s="54" t="s">
        <v>2936</v>
      </c>
      <c r="B1118" s="54" t="s">
        <v>126</v>
      </c>
      <c r="C1118" s="54" t="s">
        <v>2937</v>
      </c>
      <c r="D1118" s="57" t="n">
        <v>0.18</v>
      </c>
      <c r="E1118" s="56" t="n">
        <v>304.75</v>
      </c>
      <c r="F1118" s="57" t="n">
        <v>39.75</v>
      </c>
      <c r="G1118" s="56" t="n">
        <v>304.75</v>
      </c>
      <c r="H1118" s="56" t="n">
        <v>39.75</v>
      </c>
      <c r="I1118" s="58" t="n">
        <v>44498</v>
      </c>
      <c r="J1118" s="54" t="s">
        <v>128</v>
      </c>
      <c r="K1118" s="60" t="s">
        <v>129</v>
      </c>
      <c r="L1118" s="60"/>
      <c r="M1118" s="61"/>
      <c r="N1118" s="61"/>
      <c r="O1118" s="54" t="s">
        <v>705</v>
      </c>
      <c r="P1118" s="54" t="s">
        <v>706</v>
      </c>
      <c r="Q1118" s="60" t="s">
        <v>132</v>
      </c>
      <c r="R1118" s="63"/>
      <c r="S1118" s="64" t="str">
        <f aca="false">IF(ISBLANK(A1118),"",CONCATENATE($BC$5,"-",MID($BC$3,3,2),"-M_",A1118))</f>
        <v>PTUR-21-M_52021000004313</v>
      </c>
      <c r="T1118" s="65" t="e">
        <f aca="false">IF(ISBLANK(B1118),"",VLOOKUP(B1118,$BI$2:$BJ$5,2,FALSE()))</f>
        <v>#N/A</v>
      </c>
      <c r="U1118" s="66" t="str">
        <f aca="false">IF(ISBLANK(Q1118),"ES",Q1118)</f>
        <v>ES</v>
      </c>
      <c r="V1118" s="64" t="n">
        <f aca="false">IF(ISBLANK(K1118),"2",VLOOKUP(K1118,$BG$2:$BH$3,2,FALSE()))</f>
        <v>2</v>
      </c>
      <c r="W1118" s="66" t="str">
        <f aca="false">IF(ISBLANK(R1118),"Sin observaciones",R1118)</f>
        <v>Sin observaciones</v>
      </c>
      <c r="X1118" s="64" t="n">
        <f aca="false">IF(ISERROR(VLOOKUP(J1118,$BG$2:$BH$3,2,FALSE())),"",VLOOKUP(J1118,$BG$2:$BH$3,2,FALSE()))</f>
        <v>1</v>
      </c>
      <c r="Z1118" s="67"/>
    </row>
    <row r="1119" customFormat="false" ht="52.8" hidden="false" customHeight="false" outlineLevel="0" collapsed="false">
      <c r="A1119" s="54" t="s">
        <v>2938</v>
      </c>
      <c r="B1119" s="54" t="s">
        <v>126</v>
      </c>
      <c r="C1119" s="54" t="s">
        <v>2939</v>
      </c>
      <c r="D1119" s="57" t="n">
        <v>0.03</v>
      </c>
      <c r="E1119" s="56" t="n">
        <v>428</v>
      </c>
      <c r="F1119" s="57" t="n">
        <v>28</v>
      </c>
      <c r="G1119" s="56" t="n">
        <v>428</v>
      </c>
      <c r="H1119" s="56" t="n">
        <v>28</v>
      </c>
      <c r="I1119" s="58" t="n">
        <v>44498</v>
      </c>
      <c r="J1119" s="54" t="s">
        <v>128</v>
      </c>
      <c r="K1119" s="60" t="s">
        <v>129</v>
      </c>
      <c r="L1119" s="60"/>
      <c r="M1119" s="61"/>
      <c r="N1119" s="61"/>
      <c r="O1119" s="54" t="s">
        <v>705</v>
      </c>
      <c r="P1119" s="54" t="s">
        <v>706</v>
      </c>
      <c r="Q1119" s="60" t="s">
        <v>132</v>
      </c>
      <c r="R1119" s="63"/>
      <c r="S1119" s="64" t="str">
        <f aca="false">IF(ISBLANK(A1119),"",CONCATENATE($BC$5,"-",MID($BC$3,3,2),"-M_",A1119))</f>
        <v>PTUR-21-M_52021000004315</v>
      </c>
      <c r="T1119" s="65" t="e">
        <f aca="false">IF(ISBLANK(B1119),"",VLOOKUP(B1119,$BI$2:$BJ$5,2,FALSE()))</f>
        <v>#N/A</v>
      </c>
      <c r="U1119" s="66" t="str">
        <f aca="false">IF(ISBLANK(Q1119),"ES",Q1119)</f>
        <v>ES</v>
      </c>
      <c r="V1119" s="64" t="n">
        <f aca="false">IF(ISBLANK(K1119),"2",VLOOKUP(K1119,$BG$2:$BH$3,2,FALSE()))</f>
        <v>2</v>
      </c>
      <c r="W1119" s="66" t="str">
        <f aca="false">IF(ISBLANK(R1119),"Sin observaciones",R1119)</f>
        <v>Sin observaciones</v>
      </c>
      <c r="X1119" s="64" t="n">
        <f aca="false">IF(ISERROR(VLOOKUP(J1119,$BG$2:$BH$3,2,FALSE())),"",VLOOKUP(J1119,$BG$2:$BH$3,2,FALSE()))</f>
        <v>1</v>
      </c>
      <c r="Z1119" s="67"/>
    </row>
    <row r="1120" customFormat="false" ht="250.8" hidden="false" customHeight="false" outlineLevel="0" collapsed="false">
      <c r="A1120" s="54" t="s">
        <v>2940</v>
      </c>
      <c r="B1120" s="54" t="s">
        <v>126</v>
      </c>
      <c r="C1120" s="54" t="s">
        <v>2941</v>
      </c>
      <c r="D1120" s="57" t="n">
        <v>0.03</v>
      </c>
      <c r="E1120" s="56" t="n">
        <v>69.53</v>
      </c>
      <c r="F1120" s="57" t="n">
        <v>2.03</v>
      </c>
      <c r="G1120" s="56" t="n">
        <v>69.53</v>
      </c>
      <c r="H1120" s="56" t="n">
        <v>2.03</v>
      </c>
      <c r="I1120" s="58" t="n">
        <v>44497</v>
      </c>
      <c r="J1120" s="54" t="s">
        <v>128</v>
      </c>
      <c r="K1120" s="60" t="s">
        <v>129</v>
      </c>
      <c r="L1120" s="60"/>
      <c r="M1120" s="61"/>
      <c r="N1120" s="61"/>
      <c r="O1120" s="54" t="s">
        <v>2942</v>
      </c>
      <c r="P1120" s="54" t="s">
        <v>2943</v>
      </c>
      <c r="Q1120" s="60" t="s">
        <v>132</v>
      </c>
      <c r="R1120" s="63"/>
      <c r="S1120" s="64" t="str">
        <f aca="false">IF(ISBLANK(A1120),"",CONCATENATE($BC$5,"-",MID($BC$3,3,2),"-M_",A1120))</f>
        <v>PTUR-21-M_52021000004217</v>
      </c>
      <c r="T1120" s="65" t="e">
        <f aca="false">IF(ISBLANK(B1120),"",VLOOKUP(B1120,$BI$2:$BJ$5,2,FALSE()))</f>
        <v>#N/A</v>
      </c>
      <c r="U1120" s="66" t="str">
        <f aca="false">IF(ISBLANK(Q1120),"ES",Q1120)</f>
        <v>ES</v>
      </c>
      <c r="V1120" s="64" t="n">
        <f aca="false">IF(ISBLANK(K1120),"2",VLOOKUP(K1120,$BG$2:$BH$3,2,FALSE()))</f>
        <v>2</v>
      </c>
      <c r="W1120" s="66" t="str">
        <f aca="false">IF(ISBLANK(R1120),"Sin observaciones",R1120)</f>
        <v>Sin observaciones</v>
      </c>
      <c r="X1120" s="64" t="n">
        <f aca="false">IF(ISERROR(VLOOKUP(J1120,$BG$2:$BH$3,2,FALSE())),"",VLOOKUP(J1120,$BG$2:$BH$3,2,FALSE()))</f>
        <v>1</v>
      </c>
      <c r="Z1120" s="67"/>
    </row>
    <row r="1121" customFormat="false" ht="250.8" hidden="false" customHeight="false" outlineLevel="0" collapsed="false">
      <c r="A1121" s="54" t="s">
        <v>2944</v>
      </c>
      <c r="B1121" s="54" t="s">
        <v>126</v>
      </c>
      <c r="C1121" s="54" t="s">
        <v>2941</v>
      </c>
      <c r="D1121" s="57" t="n">
        <v>0.03</v>
      </c>
      <c r="E1121" s="56" t="n">
        <v>2168.68</v>
      </c>
      <c r="F1121" s="57" t="n">
        <v>141.88</v>
      </c>
      <c r="G1121" s="56" t="n">
        <v>2168.68</v>
      </c>
      <c r="H1121" s="56" t="n">
        <v>141.88</v>
      </c>
      <c r="I1121" s="58" t="n">
        <v>44497</v>
      </c>
      <c r="J1121" s="54" t="s">
        <v>128</v>
      </c>
      <c r="K1121" s="60" t="s">
        <v>129</v>
      </c>
      <c r="L1121" s="60"/>
      <c r="M1121" s="61"/>
      <c r="N1121" s="61"/>
      <c r="O1121" s="54" t="s">
        <v>2942</v>
      </c>
      <c r="P1121" s="54" t="s">
        <v>2943</v>
      </c>
      <c r="Q1121" s="60" t="s">
        <v>132</v>
      </c>
      <c r="R1121" s="63"/>
      <c r="S1121" s="64" t="str">
        <f aca="false">IF(ISBLANK(A1121),"",CONCATENATE($BC$5,"-",MID($BC$3,3,2),"-M_",A1121))</f>
        <v>PTUR-21-M_5202100000421 7</v>
      </c>
      <c r="T1121" s="65" t="e">
        <f aca="false">IF(ISBLANK(B1121),"",VLOOKUP(B1121,$BI$2:$BJ$5,2,FALSE()))</f>
        <v>#N/A</v>
      </c>
      <c r="U1121" s="66" t="str">
        <f aca="false">IF(ISBLANK(Q1121),"ES",Q1121)</f>
        <v>ES</v>
      </c>
      <c r="V1121" s="64" t="n">
        <f aca="false">IF(ISBLANK(K1121),"2",VLOOKUP(K1121,$BG$2:$BH$3,2,FALSE()))</f>
        <v>2</v>
      </c>
      <c r="W1121" s="66" t="str">
        <f aca="false">IF(ISBLANK(R1121),"Sin observaciones",R1121)</f>
        <v>Sin observaciones</v>
      </c>
      <c r="X1121" s="64" t="n">
        <f aca="false">IF(ISERROR(VLOOKUP(J1121,$BG$2:$BH$3,2,FALSE())),"",VLOOKUP(J1121,$BG$2:$BH$3,2,FALSE()))</f>
        <v>1</v>
      </c>
      <c r="Z1121" s="67"/>
    </row>
    <row r="1122" customFormat="false" ht="17.4" hidden="false" customHeight="false" outlineLevel="0" collapsed="false">
      <c r="A1122" s="54" t="s">
        <v>2945</v>
      </c>
      <c r="B1122" s="54" t="s">
        <v>126</v>
      </c>
      <c r="C1122" s="54" t="s">
        <v>2946</v>
      </c>
      <c r="D1122" s="57" t="n">
        <v>0.03</v>
      </c>
      <c r="E1122" s="56" t="n">
        <v>27</v>
      </c>
      <c r="F1122" s="57" t="n">
        <v>0</v>
      </c>
      <c r="G1122" s="56" t="n">
        <v>27</v>
      </c>
      <c r="H1122" s="56" t="n">
        <v>0</v>
      </c>
      <c r="I1122" s="58" t="n">
        <v>44498</v>
      </c>
      <c r="J1122" s="54" t="s">
        <v>128</v>
      </c>
      <c r="K1122" s="60" t="s">
        <v>129</v>
      </c>
      <c r="L1122" s="60"/>
      <c r="M1122" s="61"/>
      <c r="N1122" s="61"/>
      <c r="O1122" s="54" t="s">
        <v>2947</v>
      </c>
      <c r="P1122" s="54" t="s">
        <v>2948</v>
      </c>
      <c r="Q1122" s="60" t="s">
        <v>132</v>
      </c>
      <c r="R1122" s="63"/>
      <c r="S1122" s="64" t="str">
        <f aca="false">IF(ISBLANK(A1122),"",CONCATENATE($BC$5,"-",MID($BC$3,3,2),"-M_",A1122))</f>
        <v>PTUR-21-M_52021000004278</v>
      </c>
      <c r="T1122" s="65" t="e">
        <f aca="false">IF(ISBLANK(B1122),"",VLOOKUP(B1122,$BI$2:$BJ$5,2,FALSE()))</f>
        <v>#N/A</v>
      </c>
      <c r="U1122" s="66" t="str">
        <f aca="false">IF(ISBLANK(Q1122),"ES",Q1122)</f>
        <v>ES</v>
      </c>
      <c r="V1122" s="64" t="n">
        <f aca="false">IF(ISBLANK(K1122),"2",VLOOKUP(K1122,$BG$2:$BH$3,2,FALSE()))</f>
        <v>2</v>
      </c>
      <c r="W1122" s="66" t="str">
        <f aca="false">IF(ISBLANK(R1122),"Sin observaciones",R1122)</f>
        <v>Sin observaciones</v>
      </c>
      <c r="X1122" s="64" t="n">
        <f aca="false">IF(ISERROR(VLOOKUP(J1122,$BG$2:$BH$3,2,FALSE())),"",VLOOKUP(J1122,$BG$2:$BH$3,2,FALSE()))</f>
        <v>1</v>
      </c>
      <c r="Z1122" s="67"/>
    </row>
    <row r="1123" customFormat="false" ht="26.4" hidden="false" customHeight="false" outlineLevel="0" collapsed="false">
      <c r="A1123" s="54" t="s">
        <v>2949</v>
      </c>
      <c r="B1123" s="54" t="s">
        <v>126</v>
      </c>
      <c r="C1123" s="54" t="s">
        <v>2950</v>
      </c>
      <c r="D1123" s="57" t="n">
        <v>0.03</v>
      </c>
      <c r="E1123" s="56" t="n">
        <v>93.6</v>
      </c>
      <c r="F1123" s="57" t="n">
        <v>0</v>
      </c>
      <c r="G1123" s="56" t="n">
        <v>93.6</v>
      </c>
      <c r="H1123" s="56" t="n">
        <v>0</v>
      </c>
      <c r="I1123" s="58" t="n">
        <v>44498</v>
      </c>
      <c r="J1123" s="54" t="s">
        <v>128</v>
      </c>
      <c r="K1123" s="60" t="s">
        <v>129</v>
      </c>
      <c r="L1123" s="60"/>
      <c r="M1123" s="61"/>
      <c r="N1123" s="61"/>
      <c r="O1123" s="54" t="s">
        <v>2947</v>
      </c>
      <c r="P1123" s="54" t="s">
        <v>2948</v>
      </c>
      <c r="Q1123" s="60" t="s">
        <v>132</v>
      </c>
      <c r="R1123" s="63"/>
      <c r="S1123" s="64" t="str">
        <f aca="false">IF(ISBLANK(A1123),"",CONCATENATE($BC$5,"-",MID($BC$3,3,2),"-M_",A1123))</f>
        <v>PTUR-21-M_52021000004279</v>
      </c>
      <c r="T1123" s="65" t="e">
        <f aca="false">IF(ISBLANK(B1123),"",VLOOKUP(B1123,$BI$2:$BJ$5,2,FALSE()))</f>
        <v>#N/A</v>
      </c>
      <c r="U1123" s="66" t="str">
        <f aca="false">IF(ISBLANK(Q1123),"ES",Q1123)</f>
        <v>ES</v>
      </c>
      <c r="V1123" s="64" t="n">
        <f aca="false">IF(ISBLANK(K1123),"2",VLOOKUP(K1123,$BG$2:$BH$3,2,FALSE()))</f>
        <v>2</v>
      </c>
      <c r="W1123" s="66" t="str">
        <f aca="false">IF(ISBLANK(R1123),"Sin observaciones",R1123)</f>
        <v>Sin observaciones</v>
      </c>
      <c r="X1123" s="64" t="n">
        <f aca="false">IF(ISERROR(VLOOKUP(J1123,$BG$2:$BH$3,2,FALSE())),"",VLOOKUP(J1123,$BG$2:$BH$3,2,FALSE()))</f>
        <v>1</v>
      </c>
      <c r="Z1123" s="67"/>
    </row>
    <row r="1124" customFormat="false" ht="26.4" hidden="false" customHeight="false" outlineLevel="0" collapsed="false">
      <c r="A1124" s="54" t="s">
        <v>2951</v>
      </c>
      <c r="B1124" s="54" t="s">
        <v>126</v>
      </c>
      <c r="C1124" s="54" t="s">
        <v>2952</v>
      </c>
      <c r="D1124" s="57" t="n">
        <v>0.03</v>
      </c>
      <c r="E1124" s="56" t="n">
        <v>87.3</v>
      </c>
      <c r="F1124" s="57" t="n">
        <v>0</v>
      </c>
      <c r="G1124" s="56" t="n">
        <v>87.3</v>
      </c>
      <c r="H1124" s="56" t="n">
        <v>0</v>
      </c>
      <c r="I1124" s="58" t="n">
        <v>44498</v>
      </c>
      <c r="J1124" s="54" t="s">
        <v>128</v>
      </c>
      <c r="K1124" s="60" t="s">
        <v>129</v>
      </c>
      <c r="L1124" s="60"/>
      <c r="M1124" s="61"/>
      <c r="N1124" s="61"/>
      <c r="O1124" s="54" t="s">
        <v>2947</v>
      </c>
      <c r="P1124" s="54" t="s">
        <v>2948</v>
      </c>
      <c r="Q1124" s="60" t="s">
        <v>132</v>
      </c>
      <c r="R1124" s="63"/>
      <c r="S1124" s="64" t="str">
        <f aca="false">IF(ISBLANK(A1124),"",CONCATENATE($BC$5,"-",MID($BC$3,3,2),"-M_",A1124))</f>
        <v>PTUR-21-M_52021000004280</v>
      </c>
      <c r="T1124" s="65" t="e">
        <f aca="false">IF(ISBLANK(B1124),"",VLOOKUP(B1124,$BI$2:$BJ$5,2,FALSE()))</f>
        <v>#N/A</v>
      </c>
      <c r="U1124" s="66" t="str">
        <f aca="false">IF(ISBLANK(Q1124),"ES",Q1124)</f>
        <v>ES</v>
      </c>
      <c r="V1124" s="64" t="n">
        <f aca="false">IF(ISBLANK(K1124),"2",VLOOKUP(K1124,$BG$2:$BH$3,2,FALSE()))</f>
        <v>2</v>
      </c>
      <c r="W1124" s="66" t="str">
        <f aca="false">IF(ISBLANK(R1124),"Sin observaciones",R1124)</f>
        <v>Sin observaciones</v>
      </c>
      <c r="X1124" s="64" t="n">
        <f aca="false">IF(ISERROR(VLOOKUP(J1124,$BG$2:$BH$3,2,FALSE())),"",VLOOKUP(J1124,$BG$2:$BH$3,2,FALSE()))</f>
        <v>1</v>
      </c>
      <c r="Z1124" s="67"/>
    </row>
    <row r="1125" customFormat="false" ht="39.6" hidden="false" customHeight="false" outlineLevel="0" collapsed="false">
      <c r="A1125" s="54" t="s">
        <v>2953</v>
      </c>
      <c r="B1125" s="54" t="s">
        <v>126</v>
      </c>
      <c r="C1125" s="54" t="s">
        <v>2954</v>
      </c>
      <c r="D1125" s="57" t="n">
        <v>0.03</v>
      </c>
      <c r="E1125" s="56" t="n">
        <v>171</v>
      </c>
      <c r="F1125" s="57" t="n">
        <v>0</v>
      </c>
      <c r="G1125" s="56" t="n">
        <v>171</v>
      </c>
      <c r="H1125" s="56" t="n">
        <v>0</v>
      </c>
      <c r="I1125" s="58" t="n">
        <v>44497</v>
      </c>
      <c r="J1125" s="54" t="s">
        <v>128</v>
      </c>
      <c r="K1125" s="60" t="s">
        <v>129</v>
      </c>
      <c r="L1125" s="60"/>
      <c r="M1125" s="61"/>
      <c r="N1125" s="61"/>
      <c r="O1125" s="54" t="s">
        <v>1516</v>
      </c>
      <c r="P1125" s="54" t="s">
        <v>1517</v>
      </c>
      <c r="Q1125" s="60" t="s">
        <v>132</v>
      </c>
      <c r="R1125" s="63"/>
      <c r="S1125" s="64" t="str">
        <f aca="false">IF(ISBLANK(A1125),"",CONCATENATE($BC$5,"-",MID($BC$3,3,2),"-M_",A1125))</f>
        <v>PTUR-21-M_52021000004223</v>
      </c>
      <c r="T1125" s="65" t="e">
        <f aca="false">IF(ISBLANK(B1125),"",VLOOKUP(B1125,$BI$2:$BJ$5,2,FALSE()))</f>
        <v>#N/A</v>
      </c>
      <c r="U1125" s="66" t="str">
        <f aca="false">IF(ISBLANK(Q1125),"ES",Q1125)</f>
        <v>ES</v>
      </c>
      <c r="V1125" s="64" t="n">
        <f aca="false">IF(ISBLANK(K1125),"2",VLOOKUP(K1125,$BG$2:$BH$3,2,FALSE()))</f>
        <v>2</v>
      </c>
      <c r="W1125" s="66" t="str">
        <f aca="false">IF(ISBLANK(R1125),"Sin observaciones",R1125)</f>
        <v>Sin observaciones</v>
      </c>
      <c r="X1125" s="64" t="n">
        <f aca="false">IF(ISERROR(VLOOKUP(J1125,$BG$2:$BH$3,2,FALSE())),"",VLOOKUP(J1125,$BG$2:$BH$3,2,FALSE()))</f>
        <v>1</v>
      </c>
      <c r="Z1125" s="67"/>
    </row>
    <row r="1126" customFormat="false" ht="39.6" hidden="false" customHeight="false" outlineLevel="0" collapsed="false">
      <c r="A1126" s="54" t="s">
        <v>2955</v>
      </c>
      <c r="B1126" s="54" t="s">
        <v>126</v>
      </c>
      <c r="C1126" s="54" t="s">
        <v>2956</v>
      </c>
      <c r="D1126" s="57" t="n">
        <v>0.03</v>
      </c>
      <c r="E1126" s="56" t="n">
        <v>153</v>
      </c>
      <c r="F1126" s="57" t="n">
        <v>0</v>
      </c>
      <c r="G1126" s="56" t="n">
        <v>153</v>
      </c>
      <c r="H1126" s="56" t="n">
        <v>0</v>
      </c>
      <c r="I1126" s="58" t="n">
        <v>44498</v>
      </c>
      <c r="J1126" s="54" t="s">
        <v>128</v>
      </c>
      <c r="K1126" s="60" t="s">
        <v>129</v>
      </c>
      <c r="L1126" s="60"/>
      <c r="M1126" s="61"/>
      <c r="N1126" s="61"/>
      <c r="O1126" s="54" t="s">
        <v>1516</v>
      </c>
      <c r="P1126" s="54" t="s">
        <v>1517</v>
      </c>
      <c r="Q1126" s="60" t="s">
        <v>132</v>
      </c>
      <c r="R1126" s="63"/>
      <c r="S1126" s="64" t="str">
        <f aca="false">IF(ISBLANK(A1126),"",CONCATENATE($BC$5,"-",MID($BC$3,3,2),"-M_",A1126))</f>
        <v>PTUR-21-M_52021000004277</v>
      </c>
      <c r="T1126" s="65" t="e">
        <f aca="false">IF(ISBLANK(B1126),"",VLOOKUP(B1126,$BI$2:$BJ$5,2,FALSE()))</f>
        <v>#N/A</v>
      </c>
      <c r="U1126" s="66" t="str">
        <f aca="false">IF(ISBLANK(Q1126),"ES",Q1126)</f>
        <v>ES</v>
      </c>
      <c r="V1126" s="64" t="n">
        <f aca="false">IF(ISBLANK(K1126),"2",VLOOKUP(K1126,$BG$2:$BH$3,2,FALSE()))</f>
        <v>2</v>
      </c>
      <c r="W1126" s="66" t="str">
        <f aca="false">IF(ISBLANK(R1126),"Sin observaciones",R1126)</f>
        <v>Sin observaciones</v>
      </c>
      <c r="X1126" s="64" t="n">
        <f aca="false">IF(ISERROR(VLOOKUP(J1126,$BG$2:$BH$3,2,FALSE())),"",VLOOKUP(J1126,$BG$2:$BH$3,2,FALSE()))</f>
        <v>1</v>
      </c>
      <c r="Z1126" s="67"/>
    </row>
    <row r="1127" customFormat="false" ht="26.4" hidden="false" customHeight="false" outlineLevel="0" collapsed="false">
      <c r="A1127" s="54" t="s">
        <v>2957</v>
      </c>
      <c r="B1127" s="54" t="s">
        <v>126</v>
      </c>
      <c r="C1127" s="54" t="s">
        <v>2958</v>
      </c>
      <c r="D1127" s="57" t="n">
        <v>0.03</v>
      </c>
      <c r="E1127" s="56" t="n">
        <v>1.89</v>
      </c>
      <c r="F1127" s="57" t="n">
        <v>0</v>
      </c>
      <c r="G1127" s="56" t="n">
        <v>1.89</v>
      </c>
      <c r="H1127" s="56" t="n">
        <v>0</v>
      </c>
      <c r="I1127" s="58" t="n">
        <v>44488</v>
      </c>
      <c r="J1127" s="54" t="s">
        <v>128</v>
      </c>
      <c r="K1127" s="60" t="s">
        <v>129</v>
      </c>
      <c r="L1127" s="60"/>
      <c r="M1127" s="61"/>
      <c r="N1127" s="61"/>
      <c r="O1127" s="54" t="s">
        <v>2422</v>
      </c>
      <c r="P1127" s="54" t="s">
        <v>2423</v>
      </c>
      <c r="Q1127" s="60" t="s">
        <v>132</v>
      </c>
      <c r="R1127" s="63"/>
      <c r="S1127" s="64" t="str">
        <f aca="false">IF(ISBLANK(A1127),"",CONCATENATE($BC$5,"-",MID($BC$3,3,2),"-M_",A1127))</f>
        <v>PTUR-21-M_52021000003886</v>
      </c>
      <c r="T1127" s="65" t="e">
        <f aca="false">IF(ISBLANK(B1127),"",VLOOKUP(B1127,$BI$2:$BJ$5,2,FALSE()))</f>
        <v>#N/A</v>
      </c>
      <c r="U1127" s="66" t="str">
        <f aca="false">IF(ISBLANK(Q1127),"ES",Q1127)</f>
        <v>ES</v>
      </c>
      <c r="V1127" s="64" t="n">
        <f aca="false">IF(ISBLANK(K1127),"2",VLOOKUP(K1127,$BG$2:$BH$3,2,FALSE()))</f>
        <v>2</v>
      </c>
      <c r="W1127" s="66" t="str">
        <f aca="false">IF(ISBLANK(R1127),"Sin observaciones",R1127)</f>
        <v>Sin observaciones</v>
      </c>
      <c r="X1127" s="64" t="n">
        <f aca="false">IF(ISERROR(VLOOKUP(J1127,$BG$2:$BH$3,2,FALSE())),"",VLOOKUP(J1127,$BG$2:$BH$3,2,FALSE()))</f>
        <v>1</v>
      </c>
      <c r="Z1127" s="67"/>
    </row>
    <row r="1128" customFormat="false" ht="39.6" hidden="false" customHeight="false" outlineLevel="0" collapsed="false">
      <c r="A1128" s="54" t="s">
        <v>2959</v>
      </c>
      <c r="B1128" s="54" t="s">
        <v>126</v>
      </c>
      <c r="C1128" s="54" t="s">
        <v>2960</v>
      </c>
      <c r="D1128" s="57" t="n">
        <v>0.03</v>
      </c>
      <c r="E1128" s="56" t="n">
        <v>171</v>
      </c>
      <c r="F1128" s="57" t="n">
        <v>0</v>
      </c>
      <c r="G1128" s="56" t="n">
        <v>171</v>
      </c>
      <c r="H1128" s="56" t="n">
        <v>0</v>
      </c>
      <c r="I1128" s="58" t="n">
        <v>44497</v>
      </c>
      <c r="J1128" s="54" t="s">
        <v>128</v>
      </c>
      <c r="K1128" s="60" t="s">
        <v>129</v>
      </c>
      <c r="L1128" s="60"/>
      <c r="M1128" s="61"/>
      <c r="N1128" s="61"/>
      <c r="O1128" s="54" t="s">
        <v>743</v>
      </c>
      <c r="P1128" s="54" t="s">
        <v>744</v>
      </c>
      <c r="Q1128" s="60" t="s">
        <v>132</v>
      </c>
      <c r="R1128" s="63"/>
      <c r="S1128" s="64" t="str">
        <f aca="false">IF(ISBLANK(A1128),"",CONCATENATE($BC$5,"-",MID($BC$3,3,2),"-M_",A1128))</f>
        <v>PTUR-21-M_52021000004224</v>
      </c>
      <c r="T1128" s="65" t="e">
        <f aca="false">IF(ISBLANK(B1128),"",VLOOKUP(B1128,$BI$2:$BJ$5,2,FALSE()))</f>
        <v>#N/A</v>
      </c>
      <c r="U1128" s="66" t="str">
        <f aca="false">IF(ISBLANK(Q1128),"ES",Q1128)</f>
        <v>ES</v>
      </c>
      <c r="V1128" s="64" t="n">
        <f aca="false">IF(ISBLANK(K1128),"2",VLOOKUP(K1128,$BG$2:$BH$3,2,FALSE()))</f>
        <v>2</v>
      </c>
      <c r="W1128" s="66" t="str">
        <f aca="false">IF(ISBLANK(R1128),"Sin observaciones",R1128)</f>
        <v>Sin observaciones</v>
      </c>
      <c r="X1128" s="64" t="n">
        <f aca="false">IF(ISERROR(VLOOKUP(J1128,$BG$2:$BH$3,2,FALSE())),"",VLOOKUP(J1128,$BG$2:$BH$3,2,FALSE()))</f>
        <v>1</v>
      </c>
      <c r="Z1128" s="67"/>
    </row>
    <row r="1129" customFormat="false" ht="52.8" hidden="false" customHeight="false" outlineLevel="0" collapsed="false">
      <c r="A1129" s="54" t="s">
        <v>2961</v>
      </c>
      <c r="B1129" s="54" t="s">
        <v>126</v>
      </c>
      <c r="C1129" s="54" t="s">
        <v>2962</v>
      </c>
      <c r="D1129" s="57" t="n">
        <v>0.09</v>
      </c>
      <c r="E1129" s="56" t="n">
        <v>190</v>
      </c>
      <c r="F1129" s="57" t="n">
        <v>12.43</v>
      </c>
      <c r="G1129" s="56" t="n">
        <v>190</v>
      </c>
      <c r="H1129" s="56" t="n">
        <v>12.43</v>
      </c>
      <c r="I1129" s="58" t="n">
        <v>44480</v>
      </c>
      <c r="J1129" s="54" t="s">
        <v>128</v>
      </c>
      <c r="K1129" s="60" t="s">
        <v>129</v>
      </c>
      <c r="L1129" s="60"/>
      <c r="M1129" s="61"/>
      <c r="N1129" s="61"/>
      <c r="O1129" s="54" t="s">
        <v>2963</v>
      </c>
      <c r="P1129" s="54" t="s">
        <v>2964</v>
      </c>
      <c r="Q1129" s="60" t="s">
        <v>132</v>
      </c>
      <c r="R1129" s="63"/>
      <c r="S1129" s="64" t="str">
        <f aca="false">IF(ISBLANK(A1129),"",CONCATENATE($BC$5,"-",MID($BC$3,3,2),"-M_",A1129))</f>
        <v>PTUR-21-M_52021000003815</v>
      </c>
      <c r="T1129" s="65" t="e">
        <f aca="false">IF(ISBLANK(B1129),"",VLOOKUP(B1129,$BI$2:$BJ$5,2,FALSE()))</f>
        <v>#N/A</v>
      </c>
      <c r="U1129" s="66" t="str">
        <f aca="false">IF(ISBLANK(Q1129),"ES",Q1129)</f>
        <v>ES</v>
      </c>
      <c r="V1129" s="64" t="n">
        <f aca="false">IF(ISBLANK(K1129),"2",VLOOKUP(K1129,$BG$2:$BH$3,2,FALSE()))</f>
        <v>2</v>
      </c>
      <c r="W1129" s="66" t="str">
        <f aca="false">IF(ISBLANK(R1129),"Sin observaciones",R1129)</f>
        <v>Sin observaciones</v>
      </c>
      <c r="X1129" s="64" t="n">
        <f aca="false">IF(ISERROR(VLOOKUP(J1129,$BG$2:$BH$3,2,FALSE())),"",VLOOKUP(J1129,$BG$2:$BH$3,2,FALSE()))</f>
        <v>1</v>
      </c>
      <c r="Z1129" s="67"/>
    </row>
    <row r="1130" customFormat="false" ht="26.4" hidden="false" customHeight="false" outlineLevel="0" collapsed="false">
      <c r="A1130" s="54" t="s">
        <v>2965</v>
      </c>
      <c r="B1130" s="54" t="s">
        <v>2472</v>
      </c>
      <c r="C1130" s="54" t="s">
        <v>2966</v>
      </c>
      <c r="D1130" s="55" t="n">
        <v>0.03</v>
      </c>
      <c r="E1130" s="56" t="n">
        <v>32.1</v>
      </c>
      <c r="F1130" s="57" t="n">
        <v>2.1</v>
      </c>
      <c r="G1130" s="56" t="n">
        <v>32.1</v>
      </c>
      <c r="H1130" s="56" t="n">
        <v>2.1</v>
      </c>
      <c r="I1130" s="58" t="n">
        <v>44515</v>
      </c>
      <c r="J1130" s="54" t="s">
        <v>128</v>
      </c>
      <c r="K1130" s="60" t="s">
        <v>129</v>
      </c>
      <c r="L1130" s="58"/>
      <c r="M1130" s="61"/>
      <c r="N1130" s="61"/>
      <c r="O1130" s="54" t="s">
        <v>751</v>
      </c>
      <c r="P1130" s="54" t="s">
        <v>752</v>
      </c>
      <c r="Q1130" s="73" t="s">
        <v>132</v>
      </c>
      <c r="R1130" s="63"/>
      <c r="S1130" s="64" t="str">
        <f aca="false">IF(ISBLANK(A1130),"",CONCATENATE($BC$5,"-",MID($BC$3,3,2),"-M_",A1130))</f>
        <v>PTUR-21-M_52021000004660</v>
      </c>
      <c r="T1130" s="65" t="e">
        <f aca="false">IF(ISBLANK(B1130),"",VLOOKUP(B1130,$BI$2:$BJ$5,2,FALSE()))</f>
        <v>#N/A</v>
      </c>
      <c r="U1130" s="66" t="str">
        <f aca="false">IF(ISBLANK(Q1130),"ES",Q1130)</f>
        <v>ES</v>
      </c>
      <c r="V1130" s="64" t="n">
        <f aca="false">IF(ISBLANK(K1130),"2",VLOOKUP(K1130,$BG$2:$BH$3,2,FALSE()))</f>
        <v>2</v>
      </c>
      <c r="W1130" s="66" t="str">
        <f aca="false">IF(ISBLANK(R1130),"Sin observaciones",R1130)</f>
        <v>Sin observaciones</v>
      </c>
      <c r="X1130" s="64" t="n">
        <f aca="false">IF(ISERROR(VLOOKUP(J1130,$BG$2:$BH$3,2,FALSE())),"",VLOOKUP(J1130,$BG$2:$BH$3,2,FALSE()))</f>
        <v>1</v>
      </c>
      <c r="Z1130" s="67"/>
    </row>
    <row r="1131" customFormat="false" ht="26.4" hidden="false" customHeight="false" outlineLevel="0" collapsed="false">
      <c r="A1131" s="54" t="s">
        <v>2967</v>
      </c>
      <c r="B1131" s="54" t="s">
        <v>2472</v>
      </c>
      <c r="C1131" s="54" t="s">
        <v>2968</v>
      </c>
      <c r="D1131" s="55" t="n">
        <v>0.03</v>
      </c>
      <c r="E1131" s="56" t="n">
        <v>46.86</v>
      </c>
      <c r="F1131" s="57" t="n">
        <v>3.06</v>
      </c>
      <c r="G1131" s="56" t="n">
        <v>46.86</v>
      </c>
      <c r="H1131" s="56" t="n">
        <v>3.06</v>
      </c>
      <c r="I1131" s="58" t="n">
        <v>44525</v>
      </c>
      <c r="J1131" s="54" t="s">
        <v>128</v>
      </c>
      <c r="K1131" s="60" t="s">
        <v>129</v>
      </c>
      <c r="L1131" s="58"/>
      <c r="M1131" s="61"/>
      <c r="N1131" s="61"/>
      <c r="O1131" s="54" t="s">
        <v>751</v>
      </c>
      <c r="P1131" s="54" t="s">
        <v>752</v>
      </c>
      <c r="Q1131" s="73" t="s">
        <v>132</v>
      </c>
      <c r="R1131" s="63"/>
      <c r="S1131" s="64" t="str">
        <f aca="false">IF(ISBLANK(A1131),"",CONCATENATE($BC$5,"-",MID($BC$3,3,2),"-M_",A1131))</f>
        <v>PTUR-21-M_52021000004713</v>
      </c>
      <c r="T1131" s="65" t="e">
        <f aca="false">IF(ISBLANK(B1131),"",VLOOKUP(B1131,$BI$2:$BJ$5,2,FALSE()))</f>
        <v>#N/A</v>
      </c>
      <c r="U1131" s="66" t="str">
        <f aca="false">IF(ISBLANK(Q1131),"ES",Q1131)</f>
        <v>ES</v>
      </c>
      <c r="V1131" s="64" t="n">
        <f aca="false">IF(ISBLANK(K1131),"2",VLOOKUP(K1131,$BG$2:$BH$3,2,FALSE()))</f>
        <v>2</v>
      </c>
      <c r="W1131" s="66" t="str">
        <f aca="false">IF(ISBLANK(R1131),"Sin observaciones",R1131)</f>
        <v>Sin observaciones</v>
      </c>
      <c r="X1131" s="64" t="n">
        <f aca="false">IF(ISERROR(VLOOKUP(J1131,$BG$2:$BH$3,2,FALSE())),"",VLOOKUP(J1131,$BG$2:$BH$3,2,FALSE()))</f>
        <v>1</v>
      </c>
      <c r="Z1131" s="67"/>
    </row>
    <row r="1132" customFormat="false" ht="26.4" hidden="false" customHeight="false" outlineLevel="0" collapsed="false">
      <c r="A1132" s="54" t="s">
        <v>2969</v>
      </c>
      <c r="B1132" s="54" t="s">
        <v>2472</v>
      </c>
      <c r="C1132" s="54" t="s">
        <v>2970</v>
      </c>
      <c r="D1132" s="55" t="n">
        <v>4</v>
      </c>
      <c r="E1132" s="56" t="n">
        <v>1093.75</v>
      </c>
      <c r="F1132" s="57" t="n">
        <v>71.55</v>
      </c>
      <c r="G1132" s="56" t="n">
        <v>1093.75</v>
      </c>
      <c r="H1132" s="56" t="n">
        <v>71.55</v>
      </c>
      <c r="I1132" s="58" t="n">
        <v>44525</v>
      </c>
      <c r="J1132" s="54" t="s">
        <v>128</v>
      </c>
      <c r="K1132" s="60" t="s">
        <v>129</v>
      </c>
      <c r="L1132" s="58"/>
      <c r="M1132" s="61"/>
      <c r="N1132" s="61"/>
      <c r="O1132" s="54" t="s">
        <v>751</v>
      </c>
      <c r="P1132" s="54" t="s">
        <v>752</v>
      </c>
      <c r="Q1132" s="73" t="s">
        <v>132</v>
      </c>
      <c r="R1132" s="63"/>
      <c r="S1132" s="64" t="str">
        <f aca="false">IF(ISBLANK(A1132),"",CONCATENATE($BC$5,"-",MID($BC$3,3,2),"-M_",A1132))</f>
        <v>PTUR-21-M_52021000004714</v>
      </c>
      <c r="T1132" s="65" t="e">
        <f aca="false">IF(ISBLANK(B1132),"",VLOOKUP(B1132,$BI$2:$BJ$5,2,FALSE()))</f>
        <v>#N/A</v>
      </c>
      <c r="U1132" s="66" t="str">
        <f aca="false">IF(ISBLANK(Q1132),"ES",Q1132)</f>
        <v>ES</v>
      </c>
      <c r="V1132" s="64" t="n">
        <f aca="false">IF(ISBLANK(K1132),"2",VLOOKUP(K1132,$BG$2:$BH$3,2,FALSE()))</f>
        <v>2</v>
      </c>
      <c r="W1132" s="66" t="str">
        <f aca="false">IF(ISBLANK(R1132),"Sin observaciones",R1132)</f>
        <v>Sin observaciones</v>
      </c>
      <c r="X1132" s="64" t="n">
        <f aca="false">IF(ISERROR(VLOOKUP(J1132,$BG$2:$BH$3,2,FALSE())),"",VLOOKUP(J1132,$BG$2:$BH$3,2,FALSE()))</f>
        <v>1</v>
      </c>
      <c r="Z1132" s="67"/>
    </row>
    <row r="1133" customFormat="false" ht="145.2" hidden="false" customHeight="false" outlineLevel="0" collapsed="false">
      <c r="A1133" s="54" t="s">
        <v>2971</v>
      </c>
      <c r="B1133" s="54" t="s">
        <v>2472</v>
      </c>
      <c r="C1133" s="54" t="s">
        <v>2972</v>
      </c>
      <c r="D1133" s="55" t="n">
        <v>0.06</v>
      </c>
      <c r="E1133" s="56" t="n">
        <v>5002</v>
      </c>
      <c r="F1133" s="57" t="n">
        <v>0</v>
      </c>
      <c r="G1133" s="56" t="n">
        <v>5002</v>
      </c>
      <c r="H1133" s="56" t="n">
        <v>0</v>
      </c>
      <c r="I1133" s="58" t="n">
        <v>44530</v>
      </c>
      <c r="J1133" s="54" t="s">
        <v>128</v>
      </c>
      <c r="K1133" s="60" t="s">
        <v>129</v>
      </c>
      <c r="L1133" s="58"/>
      <c r="M1133" s="61"/>
      <c r="N1133" s="61"/>
      <c r="O1133" s="54" t="s">
        <v>2442</v>
      </c>
      <c r="P1133" s="54" t="s">
        <v>2443</v>
      </c>
      <c r="Q1133" s="73" t="s">
        <v>267</v>
      </c>
      <c r="R1133" s="63"/>
      <c r="S1133" s="64" t="str">
        <f aca="false">IF(ISBLANK(A1133),"",CONCATENATE($BC$5,"-",MID($BC$3,3,2),"-M_",A1133))</f>
        <v>PTUR-21-M_52021000004857</v>
      </c>
      <c r="T1133" s="65" t="e">
        <f aca="false">IF(ISBLANK(B1133),"",VLOOKUP(B1133,$BI$2:$BJ$5,2,FALSE()))</f>
        <v>#N/A</v>
      </c>
      <c r="U1133" s="66" t="str">
        <f aca="false">IF(ISBLANK(Q1133),"ES",Q1133)</f>
        <v>IT</v>
      </c>
      <c r="V1133" s="64" t="n">
        <f aca="false">IF(ISBLANK(K1133),"2",VLOOKUP(K1133,$BG$2:$BH$3,2,FALSE()))</f>
        <v>2</v>
      </c>
      <c r="W1133" s="66" t="str">
        <f aca="false">IF(ISBLANK(R1133),"Sin observaciones",R1133)</f>
        <v>Sin observaciones</v>
      </c>
      <c r="X1133" s="64" t="n">
        <f aca="false">IF(ISERROR(VLOOKUP(J1133,$BG$2:$BH$3,2,FALSE())),"",VLOOKUP(J1133,$BG$2:$BH$3,2,FALSE()))</f>
        <v>1</v>
      </c>
      <c r="Z1133" s="67"/>
    </row>
    <row r="1134" customFormat="false" ht="26.4" hidden="false" customHeight="false" outlineLevel="0" collapsed="false">
      <c r="A1134" s="54" t="s">
        <v>2973</v>
      </c>
      <c r="B1134" s="54" t="s">
        <v>2472</v>
      </c>
      <c r="C1134" s="54" t="s">
        <v>2974</v>
      </c>
      <c r="D1134" s="55" t="n">
        <v>1</v>
      </c>
      <c r="E1134" s="56" t="n">
        <v>4002</v>
      </c>
      <c r="F1134" s="57" t="n">
        <v>0</v>
      </c>
      <c r="G1134" s="56" t="n">
        <v>4002</v>
      </c>
      <c r="H1134" s="56" t="n">
        <v>0</v>
      </c>
      <c r="I1134" s="58" t="n">
        <v>44530</v>
      </c>
      <c r="J1134" s="54" t="s">
        <v>128</v>
      </c>
      <c r="K1134" s="60" t="s">
        <v>129</v>
      </c>
      <c r="L1134" s="58"/>
      <c r="M1134" s="61"/>
      <c r="N1134" s="61"/>
      <c r="O1134" s="54" t="s">
        <v>2975</v>
      </c>
      <c r="P1134" s="54" t="s">
        <v>2976</v>
      </c>
      <c r="Q1134" s="73" t="s">
        <v>267</v>
      </c>
      <c r="R1134" s="63"/>
      <c r="S1134" s="64" t="str">
        <f aca="false">IF(ISBLANK(A1134),"",CONCATENATE($BC$5,"-",MID($BC$3,3,2),"-M_",A1134))</f>
        <v>PTUR-21-M_52021000005034</v>
      </c>
      <c r="T1134" s="65" t="e">
        <f aca="false">IF(ISBLANK(B1134),"",VLOOKUP(B1134,$BI$2:$BJ$5,2,FALSE()))</f>
        <v>#N/A</v>
      </c>
      <c r="U1134" s="66" t="str">
        <f aca="false">IF(ISBLANK(Q1134),"ES",Q1134)</f>
        <v>IT</v>
      </c>
      <c r="V1134" s="64" t="n">
        <f aca="false">IF(ISBLANK(K1134),"2",VLOOKUP(K1134,$BG$2:$BH$3,2,FALSE()))</f>
        <v>2</v>
      </c>
      <c r="W1134" s="66" t="str">
        <f aca="false">IF(ISBLANK(R1134),"Sin observaciones",R1134)</f>
        <v>Sin observaciones</v>
      </c>
      <c r="X1134" s="64" t="n">
        <f aca="false">IF(ISERROR(VLOOKUP(J1134,$BG$2:$BH$3,2,FALSE())),"",VLOOKUP(J1134,$BG$2:$BH$3,2,FALSE()))</f>
        <v>1</v>
      </c>
      <c r="Z1134" s="67"/>
    </row>
    <row r="1135" customFormat="false" ht="26.4" hidden="false" customHeight="false" outlineLevel="0" collapsed="false">
      <c r="A1135" s="54" t="s">
        <v>2977</v>
      </c>
      <c r="B1135" s="54" t="s">
        <v>2472</v>
      </c>
      <c r="C1135" s="54" t="s">
        <v>2978</v>
      </c>
      <c r="D1135" s="55" t="n">
        <v>12</v>
      </c>
      <c r="E1135" s="56" t="n">
        <v>7000</v>
      </c>
      <c r="F1135" s="57" t="n">
        <v>0</v>
      </c>
      <c r="G1135" s="56" t="n">
        <v>7000</v>
      </c>
      <c r="H1135" s="56" t="n">
        <v>0</v>
      </c>
      <c r="I1135" s="58" t="n">
        <v>44530</v>
      </c>
      <c r="J1135" s="54" t="s">
        <v>128</v>
      </c>
      <c r="K1135" s="60" t="s">
        <v>129</v>
      </c>
      <c r="L1135" s="58"/>
      <c r="M1135" s="61"/>
      <c r="N1135" s="61"/>
      <c r="O1135" s="54" t="s">
        <v>2979</v>
      </c>
      <c r="P1135" s="54" t="s">
        <v>2980</v>
      </c>
      <c r="Q1135" s="73" t="s">
        <v>267</v>
      </c>
      <c r="R1135" s="63"/>
      <c r="S1135" s="64" t="str">
        <f aca="false">IF(ISBLANK(A1135),"",CONCATENATE($BC$5,"-",MID($BC$3,3,2),"-M_",A1135))</f>
        <v>PTUR-21-M_52021000005032</v>
      </c>
      <c r="T1135" s="65" t="e">
        <f aca="false">IF(ISBLANK(B1135),"",VLOOKUP(B1135,$BI$2:$BJ$5,2,FALSE()))</f>
        <v>#N/A</v>
      </c>
      <c r="U1135" s="66" t="str">
        <f aca="false">IF(ISBLANK(Q1135),"ES",Q1135)</f>
        <v>IT</v>
      </c>
      <c r="V1135" s="64" t="n">
        <f aca="false">IF(ISBLANK(K1135),"2",VLOOKUP(K1135,$BG$2:$BH$3,2,FALSE()))</f>
        <v>2</v>
      </c>
      <c r="W1135" s="66" t="str">
        <f aca="false">IF(ISBLANK(R1135),"Sin observaciones",R1135)</f>
        <v>Sin observaciones</v>
      </c>
      <c r="X1135" s="64" t="n">
        <f aca="false">IF(ISERROR(VLOOKUP(J1135,$BG$2:$BH$3,2,FALSE())),"",VLOOKUP(J1135,$BG$2:$BH$3,2,FALSE()))</f>
        <v>1</v>
      </c>
      <c r="Z1135" s="67"/>
    </row>
    <row r="1136" customFormat="false" ht="17.4" hidden="false" customHeight="false" outlineLevel="0" collapsed="false">
      <c r="A1136" s="54" t="s">
        <v>2981</v>
      </c>
      <c r="B1136" s="54" t="s">
        <v>2472</v>
      </c>
      <c r="C1136" s="54" t="s">
        <v>2982</v>
      </c>
      <c r="D1136" s="55" t="n">
        <v>2</v>
      </c>
      <c r="E1136" s="56" t="n">
        <v>1331</v>
      </c>
      <c r="F1136" s="57" t="n">
        <v>231</v>
      </c>
      <c r="G1136" s="56" t="n">
        <v>1331</v>
      </c>
      <c r="H1136" s="56" t="n">
        <v>231</v>
      </c>
      <c r="I1136" s="58" t="n">
        <v>44530</v>
      </c>
      <c r="J1136" s="54" t="s">
        <v>128</v>
      </c>
      <c r="K1136" s="60" t="s">
        <v>129</v>
      </c>
      <c r="L1136" s="58"/>
      <c r="M1136" s="61"/>
      <c r="N1136" s="61"/>
      <c r="O1136" s="54" t="s">
        <v>774</v>
      </c>
      <c r="P1136" s="54" t="s">
        <v>775</v>
      </c>
      <c r="Q1136" s="73" t="s">
        <v>132</v>
      </c>
      <c r="R1136" s="63"/>
      <c r="S1136" s="64" t="str">
        <f aca="false">IF(ISBLANK(A1136),"",CONCATENATE($BC$5,"-",MID($BC$3,3,2),"-M_",A1136))</f>
        <v>PTUR-21-M_52021000004858</v>
      </c>
      <c r="T1136" s="65" t="e">
        <f aca="false">IF(ISBLANK(B1136),"",VLOOKUP(B1136,$BI$2:$BJ$5,2,FALSE()))</f>
        <v>#N/A</v>
      </c>
      <c r="U1136" s="66" t="str">
        <f aca="false">IF(ISBLANK(Q1136),"ES",Q1136)</f>
        <v>ES</v>
      </c>
      <c r="V1136" s="64" t="n">
        <f aca="false">IF(ISBLANK(K1136),"2",VLOOKUP(K1136,$BG$2:$BH$3,2,FALSE()))</f>
        <v>2</v>
      </c>
      <c r="W1136" s="66" t="str">
        <f aca="false">IF(ISBLANK(R1136),"Sin observaciones",R1136)</f>
        <v>Sin observaciones</v>
      </c>
      <c r="X1136" s="64" t="n">
        <f aca="false">IF(ISERROR(VLOOKUP(J1136,$BG$2:$BH$3,2,FALSE())),"",VLOOKUP(J1136,$BG$2:$BH$3,2,FALSE()))</f>
        <v>1</v>
      </c>
      <c r="Z1136" s="67"/>
    </row>
    <row r="1137" customFormat="false" ht="66" hidden="false" customHeight="false" outlineLevel="0" collapsed="false">
      <c r="A1137" s="54" t="s">
        <v>2983</v>
      </c>
      <c r="B1137" s="54" t="s">
        <v>2472</v>
      </c>
      <c r="C1137" s="54" t="s">
        <v>2984</v>
      </c>
      <c r="D1137" s="55" t="n">
        <v>0.03</v>
      </c>
      <c r="E1137" s="56" t="n">
        <v>3745</v>
      </c>
      <c r="F1137" s="57" t="n">
        <v>245</v>
      </c>
      <c r="G1137" s="56" t="n">
        <v>3745</v>
      </c>
      <c r="H1137" s="56" t="n">
        <v>245</v>
      </c>
      <c r="I1137" s="58" t="n">
        <v>44525</v>
      </c>
      <c r="J1137" s="54" t="s">
        <v>128</v>
      </c>
      <c r="K1137" s="60" t="s">
        <v>129</v>
      </c>
      <c r="L1137" s="58"/>
      <c r="M1137" s="61"/>
      <c r="N1137" s="61"/>
      <c r="O1137" s="54" t="s">
        <v>2985</v>
      </c>
      <c r="P1137" s="54" t="s">
        <v>2986</v>
      </c>
      <c r="Q1137" s="73" t="s">
        <v>132</v>
      </c>
      <c r="R1137" s="63"/>
      <c r="S1137" s="64" t="str">
        <f aca="false">IF(ISBLANK(A1137),"",CONCATENATE($BC$5,"-",MID($BC$3,3,2),"-M_",A1137))</f>
        <v>PTUR-21-M_52021000004759</v>
      </c>
      <c r="T1137" s="65" t="e">
        <f aca="false">IF(ISBLANK(B1137),"",VLOOKUP(B1137,$BI$2:$BJ$5,2,FALSE()))</f>
        <v>#N/A</v>
      </c>
      <c r="U1137" s="66" t="str">
        <f aca="false">IF(ISBLANK(Q1137),"ES",Q1137)</f>
        <v>ES</v>
      </c>
      <c r="V1137" s="64" t="n">
        <f aca="false">IF(ISBLANK(K1137),"2",VLOOKUP(K1137,$BG$2:$BH$3,2,FALSE()))</f>
        <v>2</v>
      </c>
      <c r="W1137" s="66" t="str">
        <f aca="false">IF(ISBLANK(R1137),"Sin observaciones",R1137)</f>
        <v>Sin observaciones</v>
      </c>
      <c r="X1137" s="64" t="n">
        <f aca="false">IF(ISERROR(VLOOKUP(J1137,$BG$2:$BH$3,2,FALSE())),"",VLOOKUP(J1137,$BG$2:$BH$3,2,FALSE()))</f>
        <v>1</v>
      </c>
      <c r="Z1137" s="67"/>
    </row>
    <row r="1138" customFormat="false" ht="26.4" hidden="false" customHeight="false" outlineLevel="0" collapsed="false">
      <c r="A1138" s="54" t="s">
        <v>2987</v>
      </c>
      <c r="B1138" s="54" t="s">
        <v>2472</v>
      </c>
      <c r="C1138" s="54" t="s">
        <v>2988</v>
      </c>
      <c r="D1138" s="55" t="n">
        <v>0.03</v>
      </c>
      <c r="E1138" s="56" t="n">
        <v>75.2</v>
      </c>
      <c r="F1138" s="57" t="n">
        <v>0</v>
      </c>
      <c r="G1138" s="56" t="n">
        <v>75.2</v>
      </c>
      <c r="H1138" s="56" t="n">
        <v>0</v>
      </c>
      <c r="I1138" s="58" t="n">
        <v>44505</v>
      </c>
      <c r="J1138" s="54" t="s">
        <v>128</v>
      </c>
      <c r="K1138" s="60" t="s">
        <v>129</v>
      </c>
      <c r="L1138" s="58"/>
      <c r="M1138" s="61"/>
      <c r="N1138" s="61"/>
      <c r="O1138" s="54" t="s">
        <v>1550</v>
      </c>
      <c r="P1138" s="54" t="s">
        <v>1551</v>
      </c>
      <c r="Q1138" s="73" t="s">
        <v>132</v>
      </c>
      <c r="R1138" s="63"/>
      <c r="S1138" s="64" t="str">
        <f aca="false">IF(ISBLANK(A1138),"",CONCATENATE($BC$5,"-",MID($BC$3,3,2),"-M_",A1138))</f>
        <v>PTUR-21-M_52021000004426</v>
      </c>
      <c r="T1138" s="65" t="e">
        <f aca="false">IF(ISBLANK(B1138),"",VLOOKUP(B1138,$BI$2:$BJ$5,2,FALSE()))</f>
        <v>#N/A</v>
      </c>
      <c r="U1138" s="66" t="str">
        <f aca="false">IF(ISBLANK(Q1138),"ES",Q1138)</f>
        <v>ES</v>
      </c>
      <c r="V1138" s="64" t="n">
        <f aca="false">IF(ISBLANK(K1138),"2",VLOOKUP(K1138,$BG$2:$BH$3,2,FALSE()))</f>
        <v>2</v>
      </c>
      <c r="W1138" s="66" t="str">
        <f aca="false">IF(ISBLANK(R1138),"Sin observaciones",R1138)</f>
        <v>Sin observaciones</v>
      </c>
      <c r="X1138" s="64" t="n">
        <f aca="false">IF(ISERROR(VLOOKUP(J1138,$BG$2:$BH$3,2,FALSE())),"",VLOOKUP(J1138,$BG$2:$BH$3,2,FALSE()))</f>
        <v>1</v>
      </c>
      <c r="Z1138" s="67"/>
    </row>
    <row r="1139" customFormat="false" ht="26.4" hidden="false" customHeight="false" outlineLevel="0" collapsed="false">
      <c r="A1139" s="54" t="s">
        <v>2989</v>
      </c>
      <c r="B1139" s="54" t="s">
        <v>2472</v>
      </c>
      <c r="C1139" s="54" t="s">
        <v>2990</v>
      </c>
      <c r="D1139" s="55" t="n">
        <v>0.03</v>
      </c>
      <c r="E1139" s="56" t="n">
        <v>270</v>
      </c>
      <c r="F1139" s="57" t="n">
        <v>0</v>
      </c>
      <c r="G1139" s="56" t="n">
        <v>270</v>
      </c>
      <c r="H1139" s="56" t="n">
        <v>0</v>
      </c>
      <c r="I1139" s="58" t="n">
        <v>44505</v>
      </c>
      <c r="J1139" s="54" t="s">
        <v>128</v>
      </c>
      <c r="K1139" s="60" t="s">
        <v>129</v>
      </c>
      <c r="L1139" s="58"/>
      <c r="M1139" s="61"/>
      <c r="N1139" s="61"/>
      <c r="O1139" s="54" t="s">
        <v>1550</v>
      </c>
      <c r="P1139" s="54" t="s">
        <v>1551</v>
      </c>
      <c r="Q1139" s="73" t="s">
        <v>132</v>
      </c>
      <c r="R1139" s="63"/>
      <c r="S1139" s="64" t="str">
        <f aca="false">IF(ISBLANK(A1139),"",CONCATENATE($BC$5,"-",MID($BC$3,3,2),"-M_",A1139))</f>
        <v>PTUR-21-M_52021000004531</v>
      </c>
      <c r="T1139" s="65" t="e">
        <f aca="false">IF(ISBLANK(B1139),"",VLOOKUP(B1139,$BI$2:$BJ$5,2,FALSE()))</f>
        <v>#N/A</v>
      </c>
      <c r="U1139" s="66" t="str">
        <f aca="false">IF(ISBLANK(Q1139),"ES",Q1139)</f>
        <v>ES</v>
      </c>
      <c r="V1139" s="64" t="n">
        <f aca="false">IF(ISBLANK(K1139),"2",VLOOKUP(K1139,$BG$2:$BH$3,2,FALSE()))</f>
        <v>2</v>
      </c>
      <c r="W1139" s="66" t="str">
        <f aca="false">IF(ISBLANK(R1139),"Sin observaciones",R1139)</f>
        <v>Sin observaciones</v>
      </c>
      <c r="X1139" s="64" t="n">
        <f aca="false">IF(ISERROR(VLOOKUP(J1139,$BG$2:$BH$3,2,FALSE())),"",VLOOKUP(J1139,$BG$2:$BH$3,2,FALSE()))</f>
        <v>1</v>
      </c>
      <c r="Z1139" s="67"/>
    </row>
    <row r="1140" customFormat="false" ht="17.4" hidden="false" customHeight="false" outlineLevel="0" collapsed="false">
      <c r="A1140" s="54" t="s">
        <v>2991</v>
      </c>
      <c r="B1140" s="54" t="s">
        <v>2472</v>
      </c>
      <c r="C1140" s="54" t="s">
        <v>2992</v>
      </c>
      <c r="D1140" s="55" t="n">
        <v>0.03</v>
      </c>
      <c r="E1140" s="56" t="n">
        <v>275</v>
      </c>
      <c r="F1140" s="57" t="n">
        <v>0</v>
      </c>
      <c r="G1140" s="56" t="n">
        <v>275</v>
      </c>
      <c r="H1140" s="56" t="n">
        <v>0</v>
      </c>
      <c r="I1140" s="58" t="n">
        <v>44532</v>
      </c>
      <c r="J1140" s="54" t="s">
        <v>128</v>
      </c>
      <c r="K1140" s="60" t="s">
        <v>129</v>
      </c>
      <c r="L1140" s="58"/>
      <c r="M1140" s="61"/>
      <c r="N1140" s="61"/>
      <c r="O1140" s="54" t="s">
        <v>1550</v>
      </c>
      <c r="P1140" s="54" t="s">
        <v>1551</v>
      </c>
      <c r="Q1140" s="73" t="s">
        <v>132</v>
      </c>
      <c r="R1140" s="63"/>
      <c r="S1140" s="64" t="str">
        <f aca="false">IF(ISBLANK(A1140),"",CONCATENATE($BC$5,"-",MID($BC$3,3,2),"-M_",A1140))</f>
        <v>PTUR-21-M_52021000005051</v>
      </c>
      <c r="T1140" s="65" t="e">
        <f aca="false">IF(ISBLANK(B1140),"",VLOOKUP(B1140,$BI$2:$BJ$5,2,FALSE()))</f>
        <v>#N/A</v>
      </c>
      <c r="U1140" s="66" t="str">
        <f aca="false">IF(ISBLANK(Q1140),"ES",Q1140)</f>
        <v>ES</v>
      </c>
      <c r="V1140" s="64" t="n">
        <f aca="false">IF(ISBLANK(K1140),"2",VLOOKUP(K1140,$BG$2:$BH$3,2,FALSE()))</f>
        <v>2</v>
      </c>
      <c r="W1140" s="66" t="str">
        <f aca="false">IF(ISBLANK(R1140),"Sin observaciones",R1140)</f>
        <v>Sin observaciones</v>
      </c>
      <c r="X1140" s="64" t="n">
        <f aca="false">IF(ISERROR(VLOOKUP(J1140,$BG$2:$BH$3,2,FALSE())),"",VLOOKUP(J1140,$BG$2:$BH$3,2,FALSE()))</f>
        <v>1</v>
      </c>
      <c r="Z1140" s="67"/>
    </row>
    <row r="1141" customFormat="false" ht="26.4" hidden="false" customHeight="false" outlineLevel="0" collapsed="false">
      <c r="A1141" s="54" t="s">
        <v>2993</v>
      </c>
      <c r="B1141" s="54" t="s">
        <v>143</v>
      </c>
      <c r="C1141" s="54" t="s">
        <v>2994</v>
      </c>
      <c r="D1141" s="55" t="n">
        <v>0.03</v>
      </c>
      <c r="E1141" s="56" t="n">
        <v>63.55</v>
      </c>
      <c r="F1141" s="57" t="n">
        <v>1.85</v>
      </c>
      <c r="G1141" s="56" t="n">
        <v>63.55</v>
      </c>
      <c r="H1141" s="56" t="n">
        <v>1.85</v>
      </c>
      <c r="I1141" s="58" t="n">
        <v>44525</v>
      </c>
      <c r="J1141" s="54" t="s">
        <v>128</v>
      </c>
      <c r="K1141" s="60" t="s">
        <v>129</v>
      </c>
      <c r="L1141" s="58"/>
      <c r="M1141" s="61"/>
      <c r="N1141" s="61"/>
      <c r="O1141" s="54" t="s">
        <v>156</v>
      </c>
      <c r="P1141" s="54" t="s">
        <v>157</v>
      </c>
      <c r="Q1141" s="73" t="s">
        <v>132</v>
      </c>
      <c r="R1141" s="63"/>
      <c r="S1141" s="64" t="str">
        <f aca="false">IF(ISBLANK(A1141),"",CONCATENATE($BC$5,"-",MID($BC$3,3,2),"-M_",A1141))</f>
        <v>PTUR-21-M_52021000004760</v>
      </c>
      <c r="T1141" s="65" t="str">
        <f aca="false">IF(ISBLANK(B1141),"",VLOOKUP(B1141,$BI$2:$BJ$5,2,FALSE()))</f>
        <v>C</v>
      </c>
      <c r="U1141" s="66" t="str">
        <f aca="false">IF(ISBLANK(Q1141),"ES",Q1141)</f>
        <v>ES</v>
      </c>
      <c r="V1141" s="64" t="n">
        <f aca="false">IF(ISBLANK(K1141),"2",VLOOKUP(K1141,$BG$2:$BH$3,2,FALSE()))</f>
        <v>2</v>
      </c>
      <c r="W1141" s="66" t="str">
        <f aca="false">IF(ISBLANK(R1141),"Sin observaciones",R1141)</f>
        <v>Sin observaciones</v>
      </c>
      <c r="X1141" s="64" t="n">
        <f aca="false">IF(ISERROR(VLOOKUP(J1141,$BG$2:$BH$3,2,FALSE())),"",VLOOKUP(J1141,$BG$2:$BH$3,2,FALSE()))</f>
        <v>1</v>
      </c>
      <c r="Z1141" s="67"/>
    </row>
    <row r="1142" customFormat="false" ht="52.8" hidden="false" customHeight="false" outlineLevel="0" collapsed="false">
      <c r="A1142" s="54" t="s">
        <v>2995</v>
      </c>
      <c r="B1142" s="54" t="s">
        <v>2472</v>
      </c>
      <c r="C1142" s="54" t="s">
        <v>2996</v>
      </c>
      <c r="D1142" s="55" t="n">
        <v>0.03</v>
      </c>
      <c r="E1142" s="56" t="n">
        <v>5555.32</v>
      </c>
      <c r="F1142" s="57" t="n">
        <v>363.43</v>
      </c>
      <c r="G1142" s="56" t="n">
        <v>5555.32</v>
      </c>
      <c r="H1142" s="56" t="n">
        <v>363.43</v>
      </c>
      <c r="I1142" s="58" t="n">
        <v>44532</v>
      </c>
      <c r="J1142" s="54" t="s">
        <v>128</v>
      </c>
      <c r="K1142" s="60" t="s">
        <v>129</v>
      </c>
      <c r="L1142" s="58"/>
      <c r="M1142" s="61"/>
      <c r="N1142" s="61"/>
      <c r="O1142" s="54" t="s">
        <v>2997</v>
      </c>
      <c r="P1142" s="54" t="s">
        <v>2998</v>
      </c>
      <c r="Q1142" s="73" t="s">
        <v>132</v>
      </c>
      <c r="R1142" s="63"/>
      <c r="S1142" s="64" t="str">
        <f aca="false">IF(ISBLANK(A1142),"",CONCATENATE($BC$5,"-",MID($BC$3,3,2),"-M_",A1142))</f>
        <v>PTUR-21-M_52021000005049</v>
      </c>
      <c r="T1142" s="65" t="e">
        <f aca="false">IF(ISBLANK(B1142),"",VLOOKUP(B1142,$BI$2:$BJ$5,2,FALSE()))</f>
        <v>#N/A</v>
      </c>
      <c r="U1142" s="66" t="str">
        <f aca="false">IF(ISBLANK(Q1142),"ES",Q1142)</f>
        <v>ES</v>
      </c>
      <c r="V1142" s="64" t="n">
        <f aca="false">IF(ISBLANK(K1142),"2",VLOOKUP(K1142,$BG$2:$BH$3,2,FALSE()))</f>
        <v>2</v>
      </c>
      <c r="W1142" s="66" t="str">
        <f aca="false">IF(ISBLANK(R1142),"Sin observaciones",R1142)</f>
        <v>Sin observaciones</v>
      </c>
      <c r="X1142" s="64" t="n">
        <f aca="false">IF(ISERROR(VLOOKUP(J1142,$BG$2:$BH$3,2,FALSE())),"",VLOOKUP(J1142,$BG$2:$BH$3,2,FALSE()))</f>
        <v>1</v>
      </c>
      <c r="Z1142" s="67"/>
    </row>
    <row r="1143" customFormat="false" ht="66" hidden="false" customHeight="false" outlineLevel="0" collapsed="false">
      <c r="A1143" s="54" t="s">
        <v>2999</v>
      </c>
      <c r="B1143" s="54" t="s">
        <v>2472</v>
      </c>
      <c r="C1143" s="54" t="s">
        <v>3000</v>
      </c>
      <c r="D1143" s="55" t="n">
        <v>0.03</v>
      </c>
      <c r="E1143" s="56" t="n">
        <v>422.65</v>
      </c>
      <c r="F1143" s="57" t="n">
        <v>27.65</v>
      </c>
      <c r="G1143" s="56" t="n">
        <v>422.65</v>
      </c>
      <c r="H1143" s="56" t="n">
        <v>27.65</v>
      </c>
      <c r="I1143" s="58" t="n">
        <v>44530</v>
      </c>
      <c r="J1143" s="54" t="s">
        <v>128</v>
      </c>
      <c r="K1143" s="60" t="s">
        <v>129</v>
      </c>
      <c r="L1143" s="58"/>
      <c r="M1143" s="61"/>
      <c r="N1143" s="61"/>
      <c r="O1143" s="54" t="s">
        <v>3001</v>
      </c>
      <c r="P1143" s="54" t="s">
        <v>3002</v>
      </c>
      <c r="Q1143" s="73" t="s">
        <v>132</v>
      </c>
      <c r="R1143" s="63"/>
      <c r="S1143" s="64" t="str">
        <f aca="false">IF(ISBLANK(A1143),"",CONCATENATE($BC$5,"-",MID($BC$3,3,2),"-M_",A1143))</f>
        <v>PTUR-21-M_52021000005021</v>
      </c>
      <c r="T1143" s="65" t="e">
        <f aca="false">IF(ISBLANK(B1143),"",VLOOKUP(B1143,$BI$2:$BJ$5,2,FALSE()))</f>
        <v>#N/A</v>
      </c>
      <c r="U1143" s="66" t="str">
        <f aca="false">IF(ISBLANK(Q1143),"ES",Q1143)</f>
        <v>ES</v>
      </c>
      <c r="V1143" s="64" t="n">
        <f aca="false">IF(ISBLANK(K1143),"2",VLOOKUP(K1143,$BG$2:$BH$3,2,FALSE()))</f>
        <v>2</v>
      </c>
      <c r="W1143" s="66" t="str">
        <f aca="false">IF(ISBLANK(R1143),"Sin observaciones",R1143)</f>
        <v>Sin observaciones</v>
      </c>
      <c r="X1143" s="64" t="n">
        <f aca="false">IF(ISERROR(VLOOKUP(J1143,$BG$2:$BH$3,2,FALSE())),"",VLOOKUP(J1143,$BG$2:$BH$3,2,FALSE()))</f>
        <v>1</v>
      </c>
      <c r="Z1143" s="67"/>
    </row>
    <row r="1144" customFormat="false" ht="92.4" hidden="false" customHeight="false" outlineLevel="0" collapsed="false">
      <c r="A1144" s="54" t="s">
        <v>3003</v>
      </c>
      <c r="B1144" s="54" t="s">
        <v>2472</v>
      </c>
      <c r="C1144" s="54" t="s">
        <v>3004</v>
      </c>
      <c r="D1144" s="55" t="n">
        <v>0.03</v>
      </c>
      <c r="E1144" s="56" t="n">
        <v>1952.75</v>
      </c>
      <c r="F1144" s="57" t="n">
        <v>127.75</v>
      </c>
      <c r="G1144" s="56" t="n">
        <v>1952.75</v>
      </c>
      <c r="H1144" s="56" t="n">
        <v>127.75</v>
      </c>
      <c r="I1144" s="58" t="n">
        <v>44530</v>
      </c>
      <c r="J1144" s="54" t="s">
        <v>128</v>
      </c>
      <c r="K1144" s="60" t="s">
        <v>129</v>
      </c>
      <c r="L1144" s="58"/>
      <c r="M1144" s="61"/>
      <c r="N1144" s="61"/>
      <c r="O1144" s="54" t="s">
        <v>3001</v>
      </c>
      <c r="P1144" s="54" t="s">
        <v>3002</v>
      </c>
      <c r="Q1144" s="73" t="s">
        <v>132</v>
      </c>
      <c r="R1144" s="63"/>
      <c r="S1144" s="64" t="str">
        <f aca="false">IF(ISBLANK(A1144),"",CONCATENATE($BC$5,"-",MID($BC$3,3,2),"-M_",A1144))</f>
        <v>PTUR-21-M_52021000005030</v>
      </c>
      <c r="T1144" s="65" t="e">
        <f aca="false">IF(ISBLANK(B1144),"",VLOOKUP(B1144,$BI$2:$BJ$5,2,FALSE()))</f>
        <v>#N/A</v>
      </c>
      <c r="U1144" s="66" t="str">
        <f aca="false">IF(ISBLANK(Q1144),"ES",Q1144)</f>
        <v>ES</v>
      </c>
      <c r="V1144" s="64" t="n">
        <f aca="false">IF(ISBLANK(K1144),"2",VLOOKUP(K1144,$BG$2:$BH$3,2,FALSE()))</f>
        <v>2</v>
      </c>
      <c r="W1144" s="66" t="str">
        <f aca="false">IF(ISBLANK(R1144),"Sin observaciones",R1144)</f>
        <v>Sin observaciones</v>
      </c>
      <c r="X1144" s="64" t="n">
        <f aca="false">IF(ISERROR(VLOOKUP(J1144,$BG$2:$BH$3,2,FALSE())),"",VLOOKUP(J1144,$BG$2:$BH$3,2,FALSE()))</f>
        <v>1</v>
      </c>
      <c r="Z1144" s="67"/>
    </row>
    <row r="1145" customFormat="false" ht="132" hidden="false" customHeight="false" outlineLevel="0" collapsed="false">
      <c r="A1145" s="54" t="s">
        <v>3005</v>
      </c>
      <c r="B1145" s="54" t="s">
        <v>2472</v>
      </c>
      <c r="C1145" s="54" t="s">
        <v>3006</v>
      </c>
      <c r="D1145" s="55" t="n">
        <v>0.03</v>
      </c>
      <c r="E1145" s="56" t="n">
        <v>909.5</v>
      </c>
      <c r="F1145" s="57" t="n">
        <v>59.5</v>
      </c>
      <c r="G1145" s="56" t="n">
        <v>909.5</v>
      </c>
      <c r="H1145" s="56" t="n">
        <v>59.5</v>
      </c>
      <c r="I1145" s="58" t="n">
        <v>44532</v>
      </c>
      <c r="J1145" s="54" t="s">
        <v>128</v>
      </c>
      <c r="K1145" s="60" t="s">
        <v>129</v>
      </c>
      <c r="L1145" s="58"/>
      <c r="M1145" s="61"/>
      <c r="N1145" s="61"/>
      <c r="O1145" s="54" t="s">
        <v>3001</v>
      </c>
      <c r="P1145" s="54" t="s">
        <v>3002</v>
      </c>
      <c r="Q1145" s="73" t="s">
        <v>132</v>
      </c>
      <c r="R1145" s="63"/>
      <c r="S1145" s="64" t="str">
        <f aca="false">IF(ISBLANK(A1145),"",CONCATENATE($BC$5,"-",MID($BC$3,3,2),"-M_",A1145))</f>
        <v>PTUR-21-M_52021000005064</v>
      </c>
      <c r="T1145" s="65" t="e">
        <f aca="false">IF(ISBLANK(B1145),"",VLOOKUP(B1145,$BI$2:$BJ$5,2,FALSE()))</f>
        <v>#N/A</v>
      </c>
      <c r="U1145" s="66" t="str">
        <f aca="false">IF(ISBLANK(Q1145),"ES",Q1145)</f>
        <v>ES</v>
      </c>
      <c r="V1145" s="64" t="n">
        <f aca="false">IF(ISBLANK(K1145),"2",VLOOKUP(K1145,$BG$2:$BH$3,2,FALSE()))</f>
        <v>2</v>
      </c>
      <c r="W1145" s="66" t="str">
        <f aca="false">IF(ISBLANK(R1145),"Sin observaciones",R1145)</f>
        <v>Sin observaciones</v>
      </c>
      <c r="X1145" s="64" t="n">
        <f aca="false">IF(ISERROR(VLOOKUP(J1145,$BG$2:$BH$3,2,FALSE())),"",VLOOKUP(J1145,$BG$2:$BH$3,2,FALSE()))</f>
        <v>1</v>
      </c>
      <c r="Z1145" s="67"/>
    </row>
    <row r="1146" customFormat="false" ht="52.8" hidden="false" customHeight="false" outlineLevel="0" collapsed="false">
      <c r="A1146" s="54" t="s">
        <v>3007</v>
      </c>
      <c r="B1146" s="54" t="s">
        <v>2472</v>
      </c>
      <c r="C1146" s="54" t="s">
        <v>163</v>
      </c>
      <c r="D1146" s="55" t="n">
        <v>1</v>
      </c>
      <c r="E1146" s="56" t="n">
        <v>214</v>
      </c>
      <c r="F1146" s="57" t="n">
        <v>14</v>
      </c>
      <c r="G1146" s="56" t="n">
        <v>214</v>
      </c>
      <c r="H1146" s="56" t="n">
        <v>14</v>
      </c>
      <c r="I1146" s="58" t="n">
        <v>44515</v>
      </c>
      <c r="J1146" s="54" t="s">
        <v>128</v>
      </c>
      <c r="K1146" s="60" t="s">
        <v>129</v>
      </c>
      <c r="L1146" s="58"/>
      <c r="M1146" s="61"/>
      <c r="N1146" s="61"/>
      <c r="O1146" s="54" t="s">
        <v>164</v>
      </c>
      <c r="P1146" s="54" t="s">
        <v>165</v>
      </c>
      <c r="Q1146" s="73" t="s">
        <v>132</v>
      </c>
      <c r="R1146" s="63"/>
      <c r="S1146" s="64" t="str">
        <f aca="false">IF(ISBLANK(A1146),"",CONCATENATE($BC$5,"-",MID($BC$3,3,2),"-M_",A1146))</f>
        <v>PTUR-21-M_52021000004652</v>
      </c>
      <c r="T1146" s="65" t="e">
        <f aca="false">IF(ISBLANK(B1146),"",VLOOKUP(B1146,$BI$2:$BJ$5,2,FALSE()))</f>
        <v>#N/A</v>
      </c>
      <c r="U1146" s="66" t="str">
        <f aca="false">IF(ISBLANK(Q1146),"ES",Q1146)</f>
        <v>ES</v>
      </c>
      <c r="V1146" s="64" t="n">
        <f aca="false">IF(ISBLANK(K1146),"2",VLOOKUP(K1146,$BG$2:$BH$3,2,FALSE()))</f>
        <v>2</v>
      </c>
      <c r="W1146" s="66" t="str">
        <f aca="false">IF(ISBLANK(R1146),"Sin observaciones",R1146)</f>
        <v>Sin observaciones</v>
      </c>
      <c r="X1146" s="64" t="n">
        <f aca="false">IF(ISERROR(VLOOKUP(J1146,$BG$2:$BH$3,2,FALSE())),"",VLOOKUP(J1146,$BG$2:$BH$3,2,FALSE()))</f>
        <v>1</v>
      </c>
      <c r="Z1146" s="67"/>
    </row>
    <row r="1147" customFormat="false" ht="26.4" hidden="false" customHeight="false" outlineLevel="0" collapsed="false">
      <c r="A1147" s="54" t="s">
        <v>3008</v>
      </c>
      <c r="B1147" s="54" t="s">
        <v>2472</v>
      </c>
      <c r="C1147" s="54" t="s">
        <v>3009</v>
      </c>
      <c r="D1147" s="55" t="n">
        <v>1</v>
      </c>
      <c r="E1147" s="56" t="n">
        <v>1070</v>
      </c>
      <c r="F1147" s="57" t="n">
        <v>70</v>
      </c>
      <c r="G1147" s="56" t="n">
        <v>1070</v>
      </c>
      <c r="H1147" s="56" t="n">
        <v>70</v>
      </c>
      <c r="I1147" s="58" t="n">
        <v>44515</v>
      </c>
      <c r="J1147" s="54" t="s">
        <v>128</v>
      </c>
      <c r="K1147" s="60" t="s">
        <v>129</v>
      </c>
      <c r="L1147" s="58"/>
      <c r="M1147" s="61"/>
      <c r="N1147" s="61"/>
      <c r="O1147" s="54" t="s">
        <v>3010</v>
      </c>
      <c r="P1147" s="54" t="s">
        <v>3011</v>
      </c>
      <c r="Q1147" s="73" t="s">
        <v>132</v>
      </c>
      <c r="R1147" s="63"/>
      <c r="S1147" s="64" t="str">
        <f aca="false">IF(ISBLANK(A1147),"",CONCATENATE($BC$5,"-",MID($BC$3,3,2),"-M_",A1147))</f>
        <v>PTUR-21-M_52021000004651</v>
      </c>
      <c r="T1147" s="65" t="e">
        <f aca="false">IF(ISBLANK(B1147),"",VLOOKUP(B1147,$BI$2:$BJ$5,2,FALSE()))</f>
        <v>#N/A</v>
      </c>
      <c r="U1147" s="66" t="str">
        <f aca="false">IF(ISBLANK(Q1147),"ES",Q1147)</f>
        <v>ES</v>
      </c>
      <c r="V1147" s="64" t="n">
        <f aca="false">IF(ISBLANK(K1147),"2",VLOOKUP(K1147,$BG$2:$BH$3,2,FALSE()))</f>
        <v>2</v>
      </c>
      <c r="W1147" s="66" t="str">
        <f aca="false">IF(ISBLANK(R1147),"Sin observaciones",R1147)</f>
        <v>Sin observaciones</v>
      </c>
      <c r="X1147" s="64" t="n">
        <f aca="false">IF(ISERROR(VLOOKUP(J1147,$BG$2:$BH$3,2,FALSE())),"",VLOOKUP(J1147,$BG$2:$BH$3,2,FALSE()))</f>
        <v>1</v>
      </c>
      <c r="Z1147" s="67"/>
    </row>
    <row r="1148" customFormat="false" ht="52.8" hidden="false" customHeight="false" outlineLevel="0" collapsed="false">
      <c r="A1148" s="54" t="s">
        <v>3012</v>
      </c>
      <c r="B1148" s="54" t="s">
        <v>2472</v>
      </c>
      <c r="C1148" s="54" t="s">
        <v>3013</v>
      </c>
      <c r="D1148" s="55" t="n">
        <v>0.51</v>
      </c>
      <c r="E1148" s="56" t="n">
        <v>749</v>
      </c>
      <c r="F1148" s="57" t="n">
        <v>49</v>
      </c>
      <c r="G1148" s="56" t="n">
        <v>749</v>
      </c>
      <c r="H1148" s="56" t="n">
        <v>49</v>
      </c>
      <c r="I1148" s="58" t="n">
        <v>44525</v>
      </c>
      <c r="J1148" s="54" t="s">
        <v>128</v>
      </c>
      <c r="K1148" s="60" t="s">
        <v>129</v>
      </c>
      <c r="L1148" s="58"/>
      <c r="M1148" s="61"/>
      <c r="N1148" s="61"/>
      <c r="O1148" s="54" t="s">
        <v>3010</v>
      </c>
      <c r="P1148" s="54" t="s">
        <v>3011</v>
      </c>
      <c r="Q1148" s="73" t="s">
        <v>132</v>
      </c>
      <c r="R1148" s="63"/>
      <c r="S1148" s="64" t="str">
        <f aca="false">IF(ISBLANK(A1148),"",CONCATENATE($BC$5,"-",MID($BC$3,3,2),"-M_",A1148))</f>
        <v>PTUR-21-M_52021000004780</v>
      </c>
      <c r="T1148" s="65" t="e">
        <f aca="false">IF(ISBLANK(B1148),"",VLOOKUP(B1148,$BI$2:$BJ$5,2,FALSE()))</f>
        <v>#N/A</v>
      </c>
      <c r="U1148" s="66" t="str">
        <f aca="false">IF(ISBLANK(Q1148),"ES",Q1148)</f>
        <v>ES</v>
      </c>
      <c r="V1148" s="64" t="n">
        <f aca="false">IF(ISBLANK(K1148),"2",VLOOKUP(K1148,$BG$2:$BH$3,2,FALSE()))</f>
        <v>2</v>
      </c>
      <c r="W1148" s="66" t="str">
        <f aca="false">IF(ISBLANK(R1148),"Sin observaciones",R1148)</f>
        <v>Sin observaciones</v>
      </c>
      <c r="X1148" s="64" t="n">
        <f aca="false">IF(ISERROR(VLOOKUP(J1148,$BG$2:$BH$3,2,FALSE())),"",VLOOKUP(J1148,$BG$2:$BH$3,2,FALSE()))</f>
        <v>1</v>
      </c>
      <c r="Z1148" s="67"/>
    </row>
    <row r="1149" customFormat="false" ht="52.8" hidden="false" customHeight="false" outlineLevel="0" collapsed="false">
      <c r="A1149" s="54" t="s">
        <v>3014</v>
      </c>
      <c r="B1149" s="54" t="s">
        <v>2472</v>
      </c>
      <c r="C1149" s="54" t="s">
        <v>3015</v>
      </c>
      <c r="D1149" s="55" t="n">
        <v>0.03</v>
      </c>
      <c r="E1149" s="56" t="n">
        <v>300</v>
      </c>
      <c r="F1149" s="57" t="n">
        <v>0</v>
      </c>
      <c r="G1149" s="56" t="n">
        <v>300</v>
      </c>
      <c r="H1149" s="56" t="n">
        <v>0</v>
      </c>
      <c r="I1149" s="58" t="n">
        <v>44525</v>
      </c>
      <c r="J1149" s="54" t="s">
        <v>128</v>
      </c>
      <c r="K1149" s="60" t="s">
        <v>129</v>
      </c>
      <c r="L1149" s="58"/>
      <c r="M1149" s="61"/>
      <c r="N1149" s="61"/>
      <c r="O1149" s="54" t="s">
        <v>3016</v>
      </c>
      <c r="P1149" s="54" t="s">
        <v>3017</v>
      </c>
      <c r="Q1149" s="73" t="s">
        <v>132</v>
      </c>
      <c r="R1149" s="63"/>
      <c r="S1149" s="64" t="str">
        <f aca="false">IF(ISBLANK(A1149),"",CONCATENATE($BC$5,"-",MID($BC$3,3,2),"-M_",A1149))</f>
        <v>PTUR-21-M_52021000004710</v>
      </c>
      <c r="T1149" s="65" t="e">
        <f aca="false">IF(ISBLANK(B1149),"",VLOOKUP(B1149,$BI$2:$BJ$5,2,FALSE()))</f>
        <v>#N/A</v>
      </c>
      <c r="U1149" s="66" t="str">
        <f aca="false">IF(ISBLANK(Q1149),"ES",Q1149)</f>
        <v>ES</v>
      </c>
      <c r="V1149" s="64" t="n">
        <f aca="false">IF(ISBLANK(K1149),"2",VLOOKUP(K1149,$BG$2:$BH$3,2,FALSE()))</f>
        <v>2</v>
      </c>
      <c r="W1149" s="66" t="str">
        <f aca="false">IF(ISBLANK(R1149),"Sin observaciones",R1149)</f>
        <v>Sin observaciones</v>
      </c>
      <c r="X1149" s="64" t="n">
        <f aca="false">IF(ISERROR(VLOOKUP(J1149,$BG$2:$BH$3,2,FALSE())),"",VLOOKUP(J1149,$BG$2:$BH$3,2,FALSE()))</f>
        <v>1</v>
      </c>
      <c r="Z1149" s="67"/>
    </row>
    <row r="1150" customFormat="false" ht="52.8" hidden="false" customHeight="false" outlineLevel="0" collapsed="false">
      <c r="A1150" s="54" t="s">
        <v>3018</v>
      </c>
      <c r="B1150" s="54" t="s">
        <v>2472</v>
      </c>
      <c r="C1150" s="54" t="s">
        <v>3019</v>
      </c>
      <c r="D1150" s="55" t="n">
        <v>0.03</v>
      </c>
      <c r="E1150" s="56" t="n">
        <v>300</v>
      </c>
      <c r="F1150" s="57" t="n">
        <v>0</v>
      </c>
      <c r="G1150" s="56" t="n">
        <v>300</v>
      </c>
      <c r="H1150" s="56" t="n">
        <v>0</v>
      </c>
      <c r="I1150" s="58" t="n">
        <v>44530</v>
      </c>
      <c r="J1150" s="54" t="s">
        <v>128</v>
      </c>
      <c r="K1150" s="60" t="s">
        <v>129</v>
      </c>
      <c r="L1150" s="58"/>
      <c r="M1150" s="61"/>
      <c r="N1150" s="61"/>
      <c r="O1150" s="54" t="s">
        <v>3016</v>
      </c>
      <c r="P1150" s="54" t="s">
        <v>3017</v>
      </c>
      <c r="Q1150" s="73" t="s">
        <v>132</v>
      </c>
      <c r="R1150" s="63"/>
      <c r="S1150" s="64" t="str">
        <f aca="false">IF(ISBLANK(A1150),"",CONCATENATE($BC$5,"-",MID($BC$3,3,2),"-M_",A1150))</f>
        <v>PTUR-21-M_52021000005035</v>
      </c>
      <c r="T1150" s="65" t="e">
        <f aca="false">IF(ISBLANK(B1150),"",VLOOKUP(B1150,$BI$2:$BJ$5,2,FALSE()))</f>
        <v>#N/A</v>
      </c>
      <c r="U1150" s="66" t="str">
        <f aca="false">IF(ISBLANK(Q1150),"ES",Q1150)</f>
        <v>ES</v>
      </c>
      <c r="V1150" s="64" t="n">
        <f aca="false">IF(ISBLANK(K1150),"2",VLOOKUP(K1150,$BG$2:$BH$3,2,FALSE()))</f>
        <v>2</v>
      </c>
      <c r="W1150" s="66" t="str">
        <f aca="false">IF(ISBLANK(R1150),"Sin observaciones",R1150)</f>
        <v>Sin observaciones</v>
      </c>
      <c r="X1150" s="64" t="n">
        <f aca="false">IF(ISERROR(VLOOKUP(J1150,$BG$2:$BH$3,2,FALSE())),"",VLOOKUP(J1150,$BG$2:$BH$3,2,FALSE()))</f>
        <v>1</v>
      </c>
      <c r="Z1150" s="67"/>
    </row>
    <row r="1151" customFormat="false" ht="118.8" hidden="false" customHeight="false" outlineLevel="0" collapsed="false">
      <c r="A1151" s="54" t="s">
        <v>3020</v>
      </c>
      <c r="B1151" s="54" t="s">
        <v>2472</v>
      </c>
      <c r="C1151" s="54" t="s">
        <v>3021</v>
      </c>
      <c r="D1151" s="55" t="n">
        <v>0.09</v>
      </c>
      <c r="E1151" s="56" t="n">
        <v>1043.25</v>
      </c>
      <c r="F1151" s="57" t="n">
        <v>68.25</v>
      </c>
      <c r="G1151" s="56" t="n">
        <v>1043.25</v>
      </c>
      <c r="H1151" s="56" t="n">
        <v>68.25</v>
      </c>
      <c r="I1151" s="58" t="n">
        <v>44530</v>
      </c>
      <c r="J1151" s="54" t="s">
        <v>128</v>
      </c>
      <c r="K1151" s="60" t="s">
        <v>129</v>
      </c>
      <c r="L1151" s="58"/>
      <c r="M1151" s="61"/>
      <c r="N1151" s="61"/>
      <c r="O1151" s="54" t="s">
        <v>174</v>
      </c>
      <c r="P1151" s="54" t="s">
        <v>175</v>
      </c>
      <c r="Q1151" s="73" t="s">
        <v>132</v>
      </c>
      <c r="R1151" s="63"/>
      <c r="S1151" s="64" t="str">
        <f aca="false">IF(ISBLANK(A1151),"",CONCATENATE($BC$5,"-",MID($BC$3,3,2),"-M_",A1151))</f>
        <v>PTUR-21-M_52021000005000</v>
      </c>
      <c r="T1151" s="65" t="e">
        <f aca="false">IF(ISBLANK(B1151),"",VLOOKUP(B1151,$BI$2:$BJ$5,2,FALSE()))</f>
        <v>#N/A</v>
      </c>
      <c r="U1151" s="66" t="str">
        <f aca="false">IF(ISBLANK(Q1151),"ES",Q1151)</f>
        <v>ES</v>
      </c>
      <c r="V1151" s="64" t="n">
        <f aca="false">IF(ISBLANK(K1151),"2",VLOOKUP(K1151,$BG$2:$BH$3,2,FALSE()))</f>
        <v>2</v>
      </c>
      <c r="W1151" s="66" t="str">
        <f aca="false">IF(ISBLANK(R1151),"Sin observaciones",R1151)</f>
        <v>Sin observaciones</v>
      </c>
      <c r="X1151" s="64" t="n">
        <f aca="false">IF(ISERROR(VLOOKUP(J1151,$BG$2:$BH$3,2,FALSE())),"",VLOOKUP(J1151,$BG$2:$BH$3,2,FALSE()))</f>
        <v>1</v>
      </c>
      <c r="Z1151" s="67"/>
    </row>
    <row r="1152" customFormat="false" ht="211.2" hidden="false" customHeight="false" outlineLevel="0" collapsed="false">
      <c r="A1152" s="54" t="s">
        <v>3022</v>
      </c>
      <c r="B1152" s="54" t="s">
        <v>2472</v>
      </c>
      <c r="C1152" s="54" t="s">
        <v>3023</v>
      </c>
      <c r="D1152" s="55" t="n">
        <v>1</v>
      </c>
      <c r="E1152" s="56" t="n">
        <v>1247.62</v>
      </c>
      <c r="F1152" s="57" t="n">
        <v>81.62</v>
      </c>
      <c r="G1152" s="56" t="n">
        <v>1247.62</v>
      </c>
      <c r="H1152" s="56" t="n">
        <v>81.62</v>
      </c>
      <c r="I1152" s="58" t="n">
        <v>44530</v>
      </c>
      <c r="J1152" s="54" t="s">
        <v>128</v>
      </c>
      <c r="K1152" s="60" t="s">
        <v>129</v>
      </c>
      <c r="L1152" s="58"/>
      <c r="M1152" s="61"/>
      <c r="N1152" s="61"/>
      <c r="O1152" s="54" t="s">
        <v>824</v>
      </c>
      <c r="P1152" s="54" t="s">
        <v>825</v>
      </c>
      <c r="Q1152" s="73" t="s">
        <v>132</v>
      </c>
      <c r="R1152" s="63"/>
      <c r="S1152" s="64" t="str">
        <f aca="false">IF(ISBLANK(A1152),"",CONCATENATE($BC$5,"-",MID($BC$3,3,2),"-M_",A1152))</f>
        <v>PTUR-21-M_52021000005001</v>
      </c>
      <c r="T1152" s="65" t="e">
        <f aca="false">IF(ISBLANK(B1152),"",VLOOKUP(B1152,$BI$2:$BJ$5,2,FALSE()))</f>
        <v>#N/A</v>
      </c>
      <c r="U1152" s="66" t="str">
        <f aca="false">IF(ISBLANK(Q1152),"ES",Q1152)</f>
        <v>ES</v>
      </c>
      <c r="V1152" s="64" t="n">
        <f aca="false">IF(ISBLANK(K1152),"2",VLOOKUP(K1152,$BG$2:$BH$3,2,FALSE()))</f>
        <v>2</v>
      </c>
      <c r="W1152" s="66" t="str">
        <f aca="false">IF(ISBLANK(R1152),"Sin observaciones",R1152)</f>
        <v>Sin observaciones</v>
      </c>
      <c r="X1152" s="64" t="n">
        <f aca="false">IF(ISERROR(VLOOKUP(J1152,$BG$2:$BH$3,2,FALSE())),"",VLOOKUP(J1152,$BG$2:$BH$3,2,FALSE()))</f>
        <v>1</v>
      </c>
      <c r="Z1152" s="67"/>
    </row>
    <row r="1153" customFormat="false" ht="198" hidden="false" customHeight="false" outlineLevel="0" collapsed="false">
      <c r="A1153" s="54" t="s">
        <v>3024</v>
      </c>
      <c r="B1153" s="54" t="s">
        <v>2472</v>
      </c>
      <c r="C1153" s="54" t="s">
        <v>3025</v>
      </c>
      <c r="D1153" s="55" t="n">
        <v>1</v>
      </c>
      <c r="E1153" s="56" t="n">
        <v>11614.85</v>
      </c>
      <c r="F1153" s="57" t="n">
        <v>759.85</v>
      </c>
      <c r="G1153" s="56" t="n">
        <v>11614.85</v>
      </c>
      <c r="H1153" s="56" t="n">
        <v>759.85</v>
      </c>
      <c r="I1153" s="58" t="n">
        <v>44505</v>
      </c>
      <c r="J1153" s="54" t="s">
        <v>128</v>
      </c>
      <c r="K1153" s="60" t="s">
        <v>129</v>
      </c>
      <c r="L1153" s="58"/>
      <c r="M1153" s="61"/>
      <c r="N1153" s="61"/>
      <c r="O1153" s="54" t="s">
        <v>178</v>
      </c>
      <c r="P1153" s="54" t="s">
        <v>179</v>
      </c>
      <c r="Q1153" s="73" t="s">
        <v>132</v>
      </c>
      <c r="R1153" s="63"/>
      <c r="S1153" s="64" t="str">
        <f aca="false">IF(ISBLANK(A1153),"",CONCATENATE($BC$5,"-",MID($BC$3,3,2),"-M_",A1153))</f>
        <v>PTUR-21-M_52021000004533</v>
      </c>
      <c r="T1153" s="65" t="e">
        <f aca="false">IF(ISBLANK(B1153),"",VLOOKUP(B1153,$BI$2:$BJ$5,2,FALSE()))</f>
        <v>#N/A</v>
      </c>
      <c r="U1153" s="66" t="str">
        <f aca="false">IF(ISBLANK(Q1153),"ES",Q1153)</f>
        <v>ES</v>
      </c>
      <c r="V1153" s="64" t="n">
        <f aca="false">IF(ISBLANK(K1153),"2",VLOOKUP(K1153,$BG$2:$BH$3,2,FALSE()))</f>
        <v>2</v>
      </c>
      <c r="W1153" s="66" t="str">
        <f aca="false">IF(ISBLANK(R1153),"Sin observaciones",R1153)</f>
        <v>Sin observaciones</v>
      </c>
      <c r="X1153" s="64" t="n">
        <f aca="false">IF(ISERROR(VLOOKUP(J1153,$BG$2:$BH$3,2,FALSE())),"",VLOOKUP(J1153,$BG$2:$BH$3,2,FALSE()))</f>
        <v>1</v>
      </c>
      <c r="Z1153" s="67"/>
    </row>
    <row r="1154" customFormat="false" ht="52.8" hidden="false" customHeight="false" outlineLevel="0" collapsed="false">
      <c r="A1154" s="54" t="s">
        <v>3026</v>
      </c>
      <c r="B1154" s="54" t="s">
        <v>2472</v>
      </c>
      <c r="C1154" s="54" t="s">
        <v>3027</v>
      </c>
      <c r="D1154" s="55" t="n">
        <v>0.09</v>
      </c>
      <c r="E1154" s="56" t="n">
        <v>590</v>
      </c>
      <c r="F1154" s="57" t="n">
        <v>0</v>
      </c>
      <c r="G1154" s="56" t="n">
        <v>590</v>
      </c>
      <c r="H1154" s="56" t="n">
        <v>0</v>
      </c>
      <c r="I1154" s="58" t="n">
        <v>44530</v>
      </c>
      <c r="J1154" s="54" t="s">
        <v>128</v>
      </c>
      <c r="K1154" s="60" t="s">
        <v>129</v>
      </c>
      <c r="L1154" s="58"/>
      <c r="M1154" s="61"/>
      <c r="N1154" s="61"/>
      <c r="O1154" s="54" t="s">
        <v>3028</v>
      </c>
      <c r="P1154" s="54" t="s">
        <v>3029</v>
      </c>
      <c r="Q1154" s="73" t="s">
        <v>132</v>
      </c>
      <c r="R1154" s="63"/>
      <c r="S1154" s="64" t="str">
        <f aca="false">IF(ISBLANK(A1154),"",CONCATENATE($BC$5,"-",MID($BC$3,3,2),"-M_",A1154))</f>
        <v>PTUR-21-M_52021000004990</v>
      </c>
      <c r="T1154" s="65" t="e">
        <f aca="false">IF(ISBLANK(B1154),"",VLOOKUP(B1154,$BI$2:$BJ$5,2,FALSE()))</f>
        <v>#N/A</v>
      </c>
      <c r="U1154" s="66" t="str">
        <f aca="false">IF(ISBLANK(Q1154),"ES",Q1154)</f>
        <v>ES</v>
      </c>
      <c r="V1154" s="64" t="n">
        <f aca="false">IF(ISBLANK(K1154),"2",VLOOKUP(K1154,$BG$2:$BH$3,2,FALSE()))</f>
        <v>2</v>
      </c>
      <c r="W1154" s="66" t="str">
        <f aca="false">IF(ISBLANK(R1154),"Sin observaciones",R1154)</f>
        <v>Sin observaciones</v>
      </c>
      <c r="X1154" s="64" t="n">
        <f aca="false">IF(ISERROR(VLOOKUP(J1154,$BG$2:$BH$3,2,FALSE())),"",VLOOKUP(J1154,$BG$2:$BH$3,2,FALSE()))</f>
        <v>1</v>
      </c>
      <c r="Z1154" s="67"/>
    </row>
    <row r="1155" customFormat="false" ht="26.4" hidden="false" customHeight="false" outlineLevel="0" collapsed="false">
      <c r="A1155" s="54" t="s">
        <v>3030</v>
      </c>
      <c r="B1155" s="54"/>
      <c r="C1155" s="54" t="s">
        <v>3031</v>
      </c>
      <c r="D1155" s="55" t="n">
        <v>0.03</v>
      </c>
      <c r="E1155" s="56" t="n">
        <v>197.75</v>
      </c>
      <c r="F1155" s="57" t="n">
        <v>0</v>
      </c>
      <c r="G1155" s="56" t="n">
        <v>197.75</v>
      </c>
      <c r="H1155" s="56" t="n">
        <v>0</v>
      </c>
      <c r="I1155" s="58" t="n">
        <v>44505</v>
      </c>
      <c r="J1155" s="54" t="s">
        <v>128</v>
      </c>
      <c r="K1155" s="60" t="s">
        <v>129</v>
      </c>
      <c r="L1155" s="58"/>
      <c r="M1155" s="61"/>
      <c r="N1155" s="61"/>
      <c r="O1155" s="54" t="s">
        <v>182</v>
      </c>
      <c r="P1155" s="54" t="s">
        <v>183</v>
      </c>
      <c r="Q1155" s="73" t="s">
        <v>132</v>
      </c>
      <c r="R1155" s="63"/>
      <c r="S1155" s="64" t="str">
        <f aca="false">IF(ISBLANK(A1155),"",CONCATENATE($BC$5,"-",MID($BC$3,3,2),"-M_",A1155))</f>
        <v>PTUR-21-M_52021000004425</v>
      </c>
      <c r="T1155" s="65" t="str">
        <f aca="false">IF(ISBLANK(B1155),"",VLOOKUP(B1155,$BI$2:$BJ$5,2,FALSE()))</f>
        <v/>
      </c>
      <c r="U1155" s="66" t="str">
        <f aca="false">IF(ISBLANK(Q1155),"ES",Q1155)</f>
        <v>ES</v>
      </c>
      <c r="V1155" s="64" t="n">
        <f aca="false">IF(ISBLANK(K1155),"2",VLOOKUP(K1155,$BG$2:$BH$3,2,FALSE()))</f>
        <v>2</v>
      </c>
      <c r="W1155" s="66" t="str">
        <f aca="false">IF(ISBLANK(R1155),"Sin observaciones",R1155)</f>
        <v>Sin observaciones</v>
      </c>
      <c r="X1155" s="64" t="n">
        <f aca="false">IF(ISERROR(VLOOKUP(J1155,$BG$2:$BH$3,2,FALSE())),"",VLOOKUP(J1155,$BG$2:$BH$3,2,FALSE()))</f>
        <v>1</v>
      </c>
      <c r="Z1155" s="67"/>
    </row>
    <row r="1156" customFormat="false" ht="26.4" hidden="false" customHeight="false" outlineLevel="0" collapsed="false">
      <c r="A1156" s="54" t="s">
        <v>3032</v>
      </c>
      <c r="B1156" s="54" t="s">
        <v>143</v>
      </c>
      <c r="C1156" s="54" t="s">
        <v>3033</v>
      </c>
      <c r="D1156" s="55" t="n">
        <v>0.03</v>
      </c>
      <c r="E1156" s="56" t="n">
        <v>62.72</v>
      </c>
      <c r="F1156" s="57" t="n">
        <v>0</v>
      </c>
      <c r="G1156" s="56" t="n">
        <v>62.72</v>
      </c>
      <c r="H1156" s="56" t="n">
        <v>0</v>
      </c>
      <c r="I1156" s="58" t="n">
        <v>44505</v>
      </c>
      <c r="J1156" s="54" t="s">
        <v>128</v>
      </c>
      <c r="K1156" s="60" t="s">
        <v>129</v>
      </c>
      <c r="L1156" s="58"/>
      <c r="M1156" s="61"/>
      <c r="N1156" s="61"/>
      <c r="O1156" s="54" t="s">
        <v>182</v>
      </c>
      <c r="P1156" s="54" t="s">
        <v>183</v>
      </c>
      <c r="Q1156" s="73" t="s">
        <v>132</v>
      </c>
      <c r="R1156" s="63"/>
      <c r="S1156" s="64" t="str">
        <f aca="false">IF(ISBLANK(A1156),"",CONCATENATE($BC$5,"-",MID($BC$3,3,2),"-M_",A1156))</f>
        <v>PTUR-21-M_52021000004524</v>
      </c>
      <c r="T1156" s="65" t="str">
        <f aca="false">IF(ISBLANK(B1156),"",VLOOKUP(B1156,$BI$2:$BJ$5,2,FALSE()))</f>
        <v>C</v>
      </c>
      <c r="U1156" s="66" t="str">
        <f aca="false">IF(ISBLANK(Q1156),"ES",Q1156)</f>
        <v>ES</v>
      </c>
      <c r="V1156" s="64" t="n">
        <f aca="false">IF(ISBLANK(K1156),"2",VLOOKUP(K1156,$BG$2:$BH$3,2,FALSE()))</f>
        <v>2</v>
      </c>
      <c r="W1156" s="66" t="str">
        <f aca="false">IF(ISBLANK(R1156),"Sin observaciones",R1156)</f>
        <v>Sin observaciones</v>
      </c>
      <c r="X1156" s="64" t="n">
        <f aca="false">IF(ISERROR(VLOOKUP(J1156,$BG$2:$BH$3,2,FALSE())),"",VLOOKUP(J1156,$BG$2:$BH$3,2,FALSE()))</f>
        <v>1</v>
      </c>
      <c r="Z1156" s="67"/>
    </row>
    <row r="1157" customFormat="false" ht="26.4" hidden="false" customHeight="false" outlineLevel="0" collapsed="false">
      <c r="A1157" s="54" t="s">
        <v>3034</v>
      </c>
      <c r="B1157" s="54" t="s">
        <v>2472</v>
      </c>
      <c r="C1157" s="54" t="s">
        <v>3035</v>
      </c>
      <c r="D1157" s="55" t="n">
        <v>0.03</v>
      </c>
      <c r="E1157" s="56" t="n">
        <v>300.13</v>
      </c>
      <c r="F1157" s="57" t="n">
        <v>19.63</v>
      </c>
      <c r="G1157" s="56" t="n">
        <v>300.13</v>
      </c>
      <c r="H1157" s="56" t="n">
        <v>19.63</v>
      </c>
      <c r="I1157" s="58" t="n">
        <v>44530</v>
      </c>
      <c r="J1157" s="54" t="s">
        <v>128</v>
      </c>
      <c r="K1157" s="60" t="s">
        <v>129</v>
      </c>
      <c r="L1157" s="58"/>
      <c r="M1157" s="61"/>
      <c r="N1157" s="61"/>
      <c r="O1157" s="54" t="s">
        <v>190</v>
      </c>
      <c r="P1157" s="54" t="s">
        <v>191</v>
      </c>
      <c r="Q1157" s="73" t="s">
        <v>132</v>
      </c>
      <c r="R1157" s="63"/>
      <c r="S1157" s="64" t="str">
        <f aca="false">IF(ISBLANK(A1157),"",CONCATENATE($BC$5,"-",MID($BC$3,3,2),"-M_",A1157))</f>
        <v>PTUR-21-M_52021000004871</v>
      </c>
      <c r="T1157" s="65" t="e">
        <f aca="false">IF(ISBLANK(B1157),"",VLOOKUP(B1157,$BI$2:$BJ$5,2,FALSE()))</f>
        <v>#N/A</v>
      </c>
      <c r="U1157" s="66" t="str">
        <f aca="false">IF(ISBLANK(Q1157),"ES",Q1157)</f>
        <v>ES</v>
      </c>
      <c r="V1157" s="64" t="n">
        <f aca="false">IF(ISBLANK(K1157),"2",VLOOKUP(K1157,$BG$2:$BH$3,2,FALSE()))</f>
        <v>2</v>
      </c>
      <c r="W1157" s="66" t="str">
        <f aca="false">IF(ISBLANK(R1157),"Sin observaciones",R1157)</f>
        <v>Sin observaciones</v>
      </c>
      <c r="X1157" s="64" t="n">
        <f aca="false">IF(ISERROR(VLOOKUP(J1157,$BG$2:$BH$3,2,FALSE())),"",VLOOKUP(J1157,$BG$2:$BH$3,2,FALSE()))</f>
        <v>1</v>
      </c>
      <c r="Z1157" s="67"/>
    </row>
    <row r="1158" customFormat="false" ht="158.4" hidden="false" customHeight="false" outlineLevel="0" collapsed="false">
      <c r="A1158" s="54" t="s">
        <v>3036</v>
      </c>
      <c r="B1158" s="54" t="s">
        <v>2472</v>
      </c>
      <c r="C1158" s="54" t="s">
        <v>3037</v>
      </c>
      <c r="D1158" s="55" t="n">
        <v>0.12</v>
      </c>
      <c r="E1158" s="56" t="n">
        <v>1968.8</v>
      </c>
      <c r="F1158" s="57" t="n">
        <v>128.8</v>
      </c>
      <c r="G1158" s="56" t="n">
        <v>1968.8</v>
      </c>
      <c r="H1158" s="56" t="n">
        <v>128.8</v>
      </c>
      <c r="I1158" s="58" t="n">
        <v>44515</v>
      </c>
      <c r="J1158" s="54" t="s">
        <v>128</v>
      </c>
      <c r="K1158" s="60" t="s">
        <v>129</v>
      </c>
      <c r="L1158" s="58"/>
      <c r="M1158" s="61"/>
      <c r="N1158" s="61"/>
      <c r="O1158" s="54" t="s">
        <v>3038</v>
      </c>
      <c r="P1158" s="54" t="s">
        <v>3039</v>
      </c>
      <c r="Q1158" s="73" t="s">
        <v>132</v>
      </c>
      <c r="R1158" s="63"/>
      <c r="S1158" s="64" t="str">
        <f aca="false">IF(ISBLANK(A1158),"",CONCATENATE($BC$5,"-",MID($BC$3,3,2),"-M_",A1158))</f>
        <v>PTUR-21-M_52021000004658</v>
      </c>
      <c r="T1158" s="65" t="e">
        <f aca="false">IF(ISBLANK(B1158),"",VLOOKUP(B1158,$BI$2:$BJ$5,2,FALSE()))</f>
        <v>#N/A</v>
      </c>
      <c r="U1158" s="66" t="str">
        <f aca="false">IF(ISBLANK(Q1158),"ES",Q1158)</f>
        <v>ES</v>
      </c>
      <c r="V1158" s="64" t="n">
        <f aca="false">IF(ISBLANK(K1158),"2",VLOOKUP(K1158,$BG$2:$BH$3,2,FALSE()))</f>
        <v>2</v>
      </c>
      <c r="W1158" s="66" t="str">
        <f aca="false">IF(ISBLANK(R1158),"Sin observaciones",R1158)</f>
        <v>Sin observaciones</v>
      </c>
      <c r="X1158" s="64" t="n">
        <f aca="false">IF(ISERROR(VLOOKUP(J1158,$BG$2:$BH$3,2,FALSE())),"",VLOOKUP(J1158,$BG$2:$BH$3,2,FALSE()))</f>
        <v>1</v>
      </c>
      <c r="Z1158" s="67"/>
    </row>
    <row r="1159" customFormat="false" ht="52.8" hidden="false" customHeight="false" outlineLevel="0" collapsed="false">
      <c r="A1159" s="54" t="s">
        <v>3040</v>
      </c>
      <c r="B1159" s="54" t="s">
        <v>2472</v>
      </c>
      <c r="C1159" s="54" t="s">
        <v>3041</v>
      </c>
      <c r="D1159" s="55" t="n">
        <v>0.03</v>
      </c>
      <c r="E1159" s="56" t="n">
        <v>230</v>
      </c>
      <c r="F1159" s="57" t="n">
        <v>0</v>
      </c>
      <c r="G1159" s="56" t="n">
        <v>230</v>
      </c>
      <c r="H1159" s="56" t="n">
        <v>0</v>
      </c>
      <c r="I1159" s="58" t="n">
        <v>44515</v>
      </c>
      <c r="J1159" s="54" t="s">
        <v>128</v>
      </c>
      <c r="K1159" s="60" t="s">
        <v>129</v>
      </c>
      <c r="L1159" s="58"/>
      <c r="M1159" s="61"/>
      <c r="N1159" s="61"/>
      <c r="O1159" s="54" t="s">
        <v>198</v>
      </c>
      <c r="P1159" s="54" t="s">
        <v>199</v>
      </c>
      <c r="Q1159" s="73" t="s">
        <v>132</v>
      </c>
      <c r="R1159" s="63"/>
      <c r="S1159" s="64" t="str">
        <f aca="false">IF(ISBLANK(A1159),"",CONCATENATE($BC$5,"-",MID($BC$3,3,2),"-M_",A1159))</f>
        <v>PTUR-21-M_52021000004566</v>
      </c>
      <c r="T1159" s="65" t="e">
        <f aca="false">IF(ISBLANK(B1159),"",VLOOKUP(B1159,$BI$2:$BJ$5,2,FALSE()))</f>
        <v>#N/A</v>
      </c>
      <c r="U1159" s="66" t="str">
        <f aca="false">IF(ISBLANK(Q1159),"ES",Q1159)</f>
        <v>ES</v>
      </c>
      <c r="V1159" s="64" t="n">
        <f aca="false">IF(ISBLANK(K1159),"2",VLOOKUP(K1159,$BG$2:$BH$3,2,FALSE()))</f>
        <v>2</v>
      </c>
      <c r="W1159" s="66" t="str">
        <f aca="false">IF(ISBLANK(R1159),"Sin observaciones",R1159)</f>
        <v>Sin observaciones</v>
      </c>
      <c r="X1159" s="64" t="n">
        <f aca="false">IF(ISERROR(VLOOKUP(J1159,$BG$2:$BH$3,2,FALSE())),"",VLOOKUP(J1159,$BG$2:$BH$3,2,FALSE()))</f>
        <v>1</v>
      </c>
      <c r="Z1159" s="67"/>
    </row>
    <row r="1160" customFormat="false" ht="39.6" hidden="false" customHeight="false" outlineLevel="0" collapsed="false">
      <c r="A1160" s="54" t="s">
        <v>3042</v>
      </c>
      <c r="B1160" s="54" t="s">
        <v>2472</v>
      </c>
      <c r="C1160" s="54" t="s">
        <v>3043</v>
      </c>
      <c r="D1160" s="55" t="n">
        <v>0.03</v>
      </c>
      <c r="E1160" s="56" t="n">
        <v>130</v>
      </c>
      <c r="F1160" s="57" t="n">
        <v>0</v>
      </c>
      <c r="G1160" s="56" t="n">
        <v>130</v>
      </c>
      <c r="H1160" s="56" t="n">
        <v>0</v>
      </c>
      <c r="I1160" s="58" t="n">
        <v>44515</v>
      </c>
      <c r="J1160" s="54" t="s">
        <v>128</v>
      </c>
      <c r="K1160" s="60" t="s">
        <v>129</v>
      </c>
      <c r="L1160" s="58"/>
      <c r="M1160" s="61"/>
      <c r="N1160" s="61"/>
      <c r="O1160" s="54" t="s">
        <v>198</v>
      </c>
      <c r="P1160" s="54" t="s">
        <v>199</v>
      </c>
      <c r="Q1160" s="73" t="s">
        <v>132</v>
      </c>
      <c r="R1160" s="63"/>
      <c r="S1160" s="64" t="str">
        <f aca="false">IF(ISBLANK(A1160),"",CONCATENATE($BC$5,"-",MID($BC$3,3,2),"-M_",A1160))</f>
        <v>PTUR-21-M_52021000004656</v>
      </c>
      <c r="T1160" s="65" t="e">
        <f aca="false">IF(ISBLANK(B1160),"",VLOOKUP(B1160,$BI$2:$BJ$5,2,FALSE()))</f>
        <v>#N/A</v>
      </c>
      <c r="U1160" s="66" t="str">
        <f aca="false">IF(ISBLANK(Q1160),"ES",Q1160)</f>
        <v>ES</v>
      </c>
      <c r="V1160" s="64" t="n">
        <f aca="false">IF(ISBLANK(K1160),"2",VLOOKUP(K1160,$BG$2:$BH$3,2,FALSE()))</f>
        <v>2</v>
      </c>
      <c r="W1160" s="66" t="str">
        <f aca="false">IF(ISBLANK(R1160),"Sin observaciones",R1160)</f>
        <v>Sin observaciones</v>
      </c>
      <c r="X1160" s="64" t="n">
        <f aca="false">IF(ISERROR(VLOOKUP(J1160,$BG$2:$BH$3,2,FALSE())),"",VLOOKUP(J1160,$BG$2:$BH$3,2,FALSE()))</f>
        <v>1</v>
      </c>
      <c r="Z1160" s="67"/>
    </row>
    <row r="1161" customFormat="false" ht="52.8" hidden="false" customHeight="false" outlineLevel="0" collapsed="false">
      <c r="A1161" s="54" t="s">
        <v>3044</v>
      </c>
      <c r="B1161" s="54" t="s">
        <v>2472</v>
      </c>
      <c r="C1161" s="54" t="s">
        <v>3045</v>
      </c>
      <c r="D1161" s="55" t="n">
        <v>0.03</v>
      </c>
      <c r="E1161" s="56" t="n">
        <v>170</v>
      </c>
      <c r="F1161" s="57" t="n">
        <v>0</v>
      </c>
      <c r="G1161" s="56" t="n">
        <v>170</v>
      </c>
      <c r="H1161" s="56" t="n">
        <v>0</v>
      </c>
      <c r="I1161" s="58" t="n">
        <v>44530</v>
      </c>
      <c r="J1161" s="54" t="s">
        <v>128</v>
      </c>
      <c r="K1161" s="60" t="s">
        <v>129</v>
      </c>
      <c r="L1161" s="58"/>
      <c r="M1161" s="61"/>
      <c r="N1161" s="61"/>
      <c r="O1161" s="54" t="s">
        <v>198</v>
      </c>
      <c r="P1161" s="54" t="s">
        <v>199</v>
      </c>
      <c r="Q1161" s="73" t="s">
        <v>132</v>
      </c>
      <c r="R1161" s="63"/>
      <c r="S1161" s="64" t="str">
        <f aca="false">IF(ISBLANK(A1161),"",CONCATENATE($BC$5,"-",MID($BC$3,3,2),"-M_",A1161))</f>
        <v>PTUR-21-M_52021000004867</v>
      </c>
      <c r="T1161" s="65" t="e">
        <f aca="false">IF(ISBLANK(B1161),"",VLOOKUP(B1161,$BI$2:$BJ$5,2,FALSE()))</f>
        <v>#N/A</v>
      </c>
      <c r="U1161" s="66" t="str">
        <f aca="false">IF(ISBLANK(Q1161),"ES",Q1161)</f>
        <v>ES</v>
      </c>
      <c r="V1161" s="64" t="n">
        <f aca="false">IF(ISBLANK(K1161),"2",VLOOKUP(K1161,$BG$2:$BH$3,2,FALSE()))</f>
        <v>2</v>
      </c>
      <c r="W1161" s="66" t="str">
        <f aca="false">IF(ISBLANK(R1161),"Sin observaciones",R1161)</f>
        <v>Sin observaciones</v>
      </c>
      <c r="X1161" s="64" t="n">
        <f aca="false">IF(ISERROR(VLOOKUP(J1161,$BG$2:$BH$3,2,FALSE())),"",VLOOKUP(J1161,$BG$2:$BH$3,2,FALSE()))</f>
        <v>1</v>
      </c>
      <c r="Z1161" s="67"/>
    </row>
    <row r="1162" customFormat="false" ht="17.4" hidden="false" customHeight="false" outlineLevel="0" collapsed="false">
      <c r="A1162" s="54" t="s">
        <v>3046</v>
      </c>
      <c r="B1162" s="54" t="s">
        <v>2472</v>
      </c>
      <c r="C1162" s="54" t="s">
        <v>3047</v>
      </c>
      <c r="D1162" s="55" t="n">
        <v>0.03</v>
      </c>
      <c r="E1162" s="56" t="n">
        <v>321</v>
      </c>
      <c r="F1162" s="57" t="n">
        <v>21</v>
      </c>
      <c r="G1162" s="56" t="n">
        <v>321</v>
      </c>
      <c r="H1162" s="56" t="n">
        <v>21</v>
      </c>
      <c r="I1162" s="58" t="n">
        <v>44530</v>
      </c>
      <c r="J1162" s="54" t="s">
        <v>128</v>
      </c>
      <c r="K1162" s="60" t="s">
        <v>129</v>
      </c>
      <c r="L1162" s="58"/>
      <c r="M1162" s="61"/>
      <c r="N1162" s="61"/>
      <c r="O1162" s="54" t="s">
        <v>198</v>
      </c>
      <c r="P1162" s="54" t="s">
        <v>199</v>
      </c>
      <c r="Q1162" s="73" t="s">
        <v>132</v>
      </c>
      <c r="R1162" s="63"/>
      <c r="S1162" s="64" t="str">
        <f aca="false">IF(ISBLANK(A1162),"",CONCATENATE($BC$5,"-",MID($BC$3,3,2),"-M_",A1162))</f>
        <v>PTUR-21-M_5202100000497 3</v>
      </c>
      <c r="T1162" s="65" t="e">
        <f aca="false">IF(ISBLANK(B1162),"",VLOOKUP(B1162,$BI$2:$BJ$5,2,FALSE()))</f>
        <v>#N/A</v>
      </c>
      <c r="U1162" s="66" t="str">
        <f aca="false">IF(ISBLANK(Q1162),"ES",Q1162)</f>
        <v>ES</v>
      </c>
      <c r="V1162" s="64" t="n">
        <f aca="false">IF(ISBLANK(K1162),"2",VLOOKUP(K1162,$BG$2:$BH$3,2,FALSE()))</f>
        <v>2</v>
      </c>
      <c r="W1162" s="66" t="str">
        <f aca="false">IF(ISBLANK(R1162),"Sin observaciones",R1162)</f>
        <v>Sin observaciones</v>
      </c>
      <c r="X1162" s="64" t="n">
        <f aca="false">IF(ISERROR(VLOOKUP(J1162,$BG$2:$BH$3,2,FALSE())),"",VLOOKUP(J1162,$BG$2:$BH$3,2,FALSE()))</f>
        <v>1</v>
      </c>
      <c r="Z1162" s="67"/>
    </row>
    <row r="1163" customFormat="false" ht="17.4" hidden="false" customHeight="false" outlineLevel="0" collapsed="false">
      <c r="A1163" s="54" t="s">
        <v>3048</v>
      </c>
      <c r="B1163" s="54" t="s">
        <v>2472</v>
      </c>
      <c r="C1163" s="54" t="s">
        <v>3047</v>
      </c>
      <c r="D1163" s="55" t="n">
        <v>0.03</v>
      </c>
      <c r="E1163" s="56" t="n">
        <v>59.25</v>
      </c>
      <c r="F1163" s="57" t="n">
        <v>0</v>
      </c>
      <c r="G1163" s="56" t="n">
        <v>59.25</v>
      </c>
      <c r="H1163" s="56" t="n">
        <v>0</v>
      </c>
      <c r="I1163" s="58" t="n">
        <v>44530</v>
      </c>
      <c r="J1163" s="54" t="s">
        <v>128</v>
      </c>
      <c r="K1163" s="60" t="s">
        <v>129</v>
      </c>
      <c r="L1163" s="58"/>
      <c r="M1163" s="61"/>
      <c r="N1163" s="61"/>
      <c r="O1163" s="54" t="s">
        <v>198</v>
      </c>
      <c r="P1163" s="54" t="s">
        <v>199</v>
      </c>
      <c r="Q1163" s="73" t="s">
        <v>132</v>
      </c>
      <c r="R1163" s="63"/>
      <c r="S1163" s="64" t="str">
        <f aca="false">IF(ISBLANK(A1163),"",CONCATENATE($BC$5,"-",MID($BC$3,3,2),"-M_",A1163))</f>
        <v>PTUR-21-M_52021000004973</v>
      </c>
      <c r="T1163" s="65" t="e">
        <f aca="false">IF(ISBLANK(B1163),"",VLOOKUP(B1163,$BI$2:$BJ$5,2,FALSE()))</f>
        <v>#N/A</v>
      </c>
      <c r="U1163" s="66" t="str">
        <f aca="false">IF(ISBLANK(Q1163),"ES",Q1163)</f>
        <v>ES</v>
      </c>
      <c r="V1163" s="64" t="n">
        <f aca="false">IF(ISBLANK(K1163),"2",VLOOKUP(K1163,$BG$2:$BH$3,2,FALSE()))</f>
        <v>2</v>
      </c>
      <c r="W1163" s="66" t="str">
        <f aca="false">IF(ISBLANK(R1163),"Sin observaciones",R1163)</f>
        <v>Sin observaciones</v>
      </c>
      <c r="X1163" s="64" t="n">
        <f aca="false">IF(ISERROR(VLOOKUP(J1163,$BG$2:$BH$3,2,FALSE())),"",VLOOKUP(J1163,$BG$2:$BH$3,2,FALSE()))</f>
        <v>1</v>
      </c>
      <c r="Z1163" s="67"/>
    </row>
    <row r="1164" customFormat="false" ht="39.6" hidden="false" customHeight="false" outlineLevel="0" collapsed="false">
      <c r="A1164" s="54" t="s">
        <v>3049</v>
      </c>
      <c r="B1164" s="54" t="s">
        <v>2472</v>
      </c>
      <c r="C1164" s="54" t="s">
        <v>3050</v>
      </c>
      <c r="D1164" s="55" t="n">
        <v>0.03</v>
      </c>
      <c r="E1164" s="56" t="n">
        <v>130</v>
      </c>
      <c r="F1164" s="57" t="n">
        <v>0</v>
      </c>
      <c r="G1164" s="56" t="n">
        <v>130</v>
      </c>
      <c r="H1164" s="56" t="n">
        <v>0</v>
      </c>
      <c r="I1164" s="58" t="n">
        <v>44530</v>
      </c>
      <c r="J1164" s="54" t="s">
        <v>128</v>
      </c>
      <c r="K1164" s="60" t="s">
        <v>129</v>
      </c>
      <c r="L1164" s="58"/>
      <c r="M1164" s="61"/>
      <c r="N1164" s="61"/>
      <c r="O1164" s="54" t="s">
        <v>198</v>
      </c>
      <c r="P1164" s="54" t="s">
        <v>199</v>
      </c>
      <c r="Q1164" s="73" t="s">
        <v>132</v>
      </c>
      <c r="R1164" s="63"/>
      <c r="S1164" s="64" t="str">
        <f aca="false">IF(ISBLANK(A1164),"",CONCATENATE($BC$5,"-",MID($BC$3,3,2),"-M_",A1164))</f>
        <v>PTUR-21-M_52021000005008</v>
      </c>
      <c r="T1164" s="65" t="e">
        <f aca="false">IF(ISBLANK(B1164),"",VLOOKUP(B1164,$BI$2:$BJ$5,2,FALSE()))</f>
        <v>#N/A</v>
      </c>
      <c r="U1164" s="66" t="str">
        <f aca="false">IF(ISBLANK(Q1164),"ES",Q1164)</f>
        <v>ES</v>
      </c>
      <c r="V1164" s="64" t="n">
        <f aca="false">IF(ISBLANK(K1164),"2",VLOOKUP(K1164,$BG$2:$BH$3,2,FALSE()))</f>
        <v>2</v>
      </c>
      <c r="W1164" s="66" t="str">
        <f aca="false">IF(ISBLANK(R1164),"Sin observaciones",R1164)</f>
        <v>Sin observaciones</v>
      </c>
      <c r="X1164" s="64" t="n">
        <f aca="false">IF(ISERROR(VLOOKUP(J1164,$BG$2:$BH$3,2,FALSE())),"",VLOOKUP(J1164,$BG$2:$BH$3,2,FALSE()))</f>
        <v>1</v>
      </c>
      <c r="Z1164" s="67"/>
    </row>
    <row r="1165" customFormat="false" ht="105.6" hidden="false" customHeight="false" outlineLevel="0" collapsed="false">
      <c r="A1165" s="54" t="s">
        <v>3051</v>
      </c>
      <c r="B1165" s="54" t="s">
        <v>2472</v>
      </c>
      <c r="C1165" s="54" t="s">
        <v>3052</v>
      </c>
      <c r="D1165" s="55" t="n">
        <v>0.03</v>
      </c>
      <c r="E1165" s="56" t="n">
        <v>540</v>
      </c>
      <c r="F1165" s="57" t="n">
        <v>0</v>
      </c>
      <c r="G1165" s="56" t="n">
        <v>540</v>
      </c>
      <c r="H1165" s="56" t="n">
        <v>0</v>
      </c>
      <c r="I1165" s="58" t="n">
        <v>44530</v>
      </c>
      <c r="J1165" s="54" t="s">
        <v>128</v>
      </c>
      <c r="K1165" s="60" t="s">
        <v>129</v>
      </c>
      <c r="L1165" s="58"/>
      <c r="M1165" s="61"/>
      <c r="N1165" s="61"/>
      <c r="O1165" s="54" t="s">
        <v>198</v>
      </c>
      <c r="P1165" s="54" t="s">
        <v>199</v>
      </c>
      <c r="Q1165" s="73" t="s">
        <v>132</v>
      </c>
      <c r="R1165" s="63"/>
      <c r="S1165" s="64" t="str">
        <f aca="false">IF(ISBLANK(A1165),"",CONCATENATE($BC$5,"-",MID($BC$3,3,2),"-M_",A1165))</f>
        <v>PTUR-21-M_52021000005014</v>
      </c>
      <c r="T1165" s="65" t="e">
        <f aca="false">IF(ISBLANK(B1165),"",VLOOKUP(B1165,$BI$2:$BJ$5,2,FALSE()))</f>
        <v>#N/A</v>
      </c>
      <c r="U1165" s="66" t="str">
        <f aca="false">IF(ISBLANK(Q1165),"ES",Q1165)</f>
        <v>ES</v>
      </c>
      <c r="V1165" s="64" t="n">
        <f aca="false">IF(ISBLANK(K1165),"2",VLOOKUP(K1165,$BG$2:$BH$3,2,FALSE()))</f>
        <v>2</v>
      </c>
      <c r="W1165" s="66" t="str">
        <f aca="false">IF(ISBLANK(R1165),"Sin observaciones",R1165)</f>
        <v>Sin observaciones</v>
      </c>
      <c r="X1165" s="64" t="n">
        <f aca="false">IF(ISERROR(VLOOKUP(J1165,$BG$2:$BH$3,2,FALSE())),"",VLOOKUP(J1165,$BG$2:$BH$3,2,FALSE()))</f>
        <v>1</v>
      </c>
      <c r="Z1165" s="67"/>
    </row>
    <row r="1166" customFormat="false" ht="79.2" hidden="false" customHeight="false" outlineLevel="0" collapsed="false">
      <c r="A1166" s="54" t="s">
        <v>3053</v>
      </c>
      <c r="B1166" s="54" t="s">
        <v>2472</v>
      </c>
      <c r="C1166" s="54" t="s">
        <v>3054</v>
      </c>
      <c r="D1166" s="55" t="n">
        <v>0.03</v>
      </c>
      <c r="E1166" s="56" t="n">
        <v>170</v>
      </c>
      <c r="F1166" s="57" t="n">
        <v>0</v>
      </c>
      <c r="G1166" s="56" t="n">
        <v>170</v>
      </c>
      <c r="H1166" s="56" t="n">
        <v>0</v>
      </c>
      <c r="I1166" s="58" t="n">
        <v>44530</v>
      </c>
      <c r="J1166" s="54" t="s">
        <v>128</v>
      </c>
      <c r="K1166" s="60" t="s">
        <v>129</v>
      </c>
      <c r="L1166" s="58"/>
      <c r="M1166" s="61"/>
      <c r="N1166" s="61"/>
      <c r="O1166" s="54" t="s">
        <v>198</v>
      </c>
      <c r="P1166" s="54" t="s">
        <v>199</v>
      </c>
      <c r="Q1166" s="73" t="s">
        <v>132</v>
      </c>
      <c r="R1166" s="63"/>
      <c r="S1166" s="64" t="str">
        <f aca="false">IF(ISBLANK(A1166),"",CONCATENATE($BC$5,"-",MID($BC$3,3,2),"-M_",A1166))</f>
        <v>PTUR-21-M_52021000005018</v>
      </c>
      <c r="T1166" s="65" t="e">
        <f aca="false">IF(ISBLANK(B1166),"",VLOOKUP(B1166,$BI$2:$BJ$5,2,FALSE()))</f>
        <v>#N/A</v>
      </c>
      <c r="U1166" s="66" t="str">
        <f aca="false">IF(ISBLANK(Q1166),"ES",Q1166)</f>
        <v>ES</v>
      </c>
      <c r="V1166" s="64" t="n">
        <f aca="false">IF(ISBLANK(K1166),"2",VLOOKUP(K1166,$BG$2:$BH$3,2,FALSE()))</f>
        <v>2</v>
      </c>
      <c r="W1166" s="66" t="str">
        <f aca="false">IF(ISBLANK(R1166),"Sin observaciones",R1166)</f>
        <v>Sin observaciones</v>
      </c>
      <c r="X1166" s="64" t="n">
        <f aca="false">IF(ISERROR(VLOOKUP(J1166,$BG$2:$BH$3,2,FALSE())),"",VLOOKUP(J1166,$BG$2:$BH$3,2,FALSE()))</f>
        <v>1</v>
      </c>
      <c r="Z1166" s="67"/>
    </row>
    <row r="1167" customFormat="false" ht="26.4" hidden="false" customHeight="false" outlineLevel="0" collapsed="false">
      <c r="A1167" s="54" t="s">
        <v>3055</v>
      </c>
      <c r="B1167" s="54" t="s">
        <v>2472</v>
      </c>
      <c r="C1167" s="54" t="s">
        <v>3056</v>
      </c>
      <c r="D1167" s="55" t="n">
        <v>0.03</v>
      </c>
      <c r="E1167" s="56" t="n">
        <v>350</v>
      </c>
      <c r="F1167" s="57" t="n">
        <v>22.9</v>
      </c>
      <c r="G1167" s="56" t="n">
        <v>350</v>
      </c>
      <c r="H1167" s="56" t="n">
        <v>22.9</v>
      </c>
      <c r="I1167" s="58" t="n">
        <v>44515</v>
      </c>
      <c r="J1167" s="54" t="s">
        <v>128</v>
      </c>
      <c r="K1167" s="60" t="s">
        <v>129</v>
      </c>
      <c r="L1167" s="58"/>
      <c r="M1167" s="61"/>
      <c r="N1167" s="61"/>
      <c r="O1167" s="54" t="s">
        <v>3057</v>
      </c>
      <c r="P1167" s="54" t="s">
        <v>3058</v>
      </c>
      <c r="Q1167" s="73" t="s">
        <v>132</v>
      </c>
      <c r="R1167" s="63"/>
      <c r="S1167" s="64" t="str">
        <f aca="false">IF(ISBLANK(A1167),"",CONCATENATE($BC$5,"-",MID($BC$3,3,2),"-M_",A1167))</f>
        <v>PTUR-21-M_52021000004657</v>
      </c>
      <c r="T1167" s="65" t="e">
        <f aca="false">IF(ISBLANK(B1167),"",VLOOKUP(B1167,$BI$2:$BJ$5,2,FALSE()))</f>
        <v>#N/A</v>
      </c>
      <c r="U1167" s="66" t="str">
        <f aca="false">IF(ISBLANK(Q1167),"ES",Q1167)</f>
        <v>ES</v>
      </c>
      <c r="V1167" s="64" t="n">
        <f aca="false">IF(ISBLANK(K1167),"2",VLOOKUP(K1167,$BG$2:$BH$3,2,FALSE()))</f>
        <v>2</v>
      </c>
      <c r="W1167" s="66" t="str">
        <f aca="false">IF(ISBLANK(R1167),"Sin observaciones",R1167)</f>
        <v>Sin observaciones</v>
      </c>
      <c r="X1167" s="64" t="n">
        <f aca="false">IF(ISERROR(VLOOKUP(J1167,$BG$2:$BH$3,2,FALSE())),"",VLOOKUP(J1167,$BG$2:$BH$3,2,FALSE()))</f>
        <v>1</v>
      </c>
      <c r="Z1167" s="67"/>
    </row>
    <row r="1168" customFormat="false" ht="105.6" hidden="false" customHeight="false" outlineLevel="0" collapsed="false">
      <c r="A1168" s="54" t="s">
        <v>3059</v>
      </c>
      <c r="B1168" s="54" t="s">
        <v>2472</v>
      </c>
      <c r="C1168" s="54" t="s">
        <v>3060</v>
      </c>
      <c r="D1168" s="55" t="n">
        <v>0.03</v>
      </c>
      <c r="E1168" s="56" t="n">
        <v>166.92</v>
      </c>
      <c r="F1168" s="57" t="n">
        <v>10.92</v>
      </c>
      <c r="G1168" s="56" t="n">
        <v>166.92</v>
      </c>
      <c r="H1168" s="56" t="n">
        <v>10.92</v>
      </c>
      <c r="I1168" s="58" t="n">
        <v>44515</v>
      </c>
      <c r="J1168" s="54" t="s">
        <v>128</v>
      </c>
      <c r="K1168" s="60" t="s">
        <v>129</v>
      </c>
      <c r="L1168" s="58"/>
      <c r="M1168" s="61"/>
      <c r="N1168" s="61"/>
      <c r="O1168" s="54" t="s">
        <v>2484</v>
      </c>
      <c r="P1168" s="54" t="s">
        <v>2485</v>
      </c>
      <c r="Q1168" s="73" t="s">
        <v>132</v>
      </c>
      <c r="R1168" s="63"/>
      <c r="S1168" s="64" t="str">
        <f aca="false">IF(ISBLANK(A1168),"",CONCATENATE($BC$5,"-",MID($BC$3,3,2),"-M_",A1168))</f>
        <v>PTUR-21-M_52021000004573</v>
      </c>
      <c r="T1168" s="65" t="e">
        <f aca="false">IF(ISBLANK(B1168),"",VLOOKUP(B1168,$BI$2:$BJ$5,2,FALSE()))</f>
        <v>#N/A</v>
      </c>
      <c r="U1168" s="66" t="str">
        <f aca="false">IF(ISBLANK(Q1168),"ES",Q1168)</f>
        <v>ES</v>
      </c>
      <c r="V1168" s="64" t="n">
        <f aca="false">IF(ISBLANK(K1168),"2",VLOOKUP(K1168,$BG$2:$BH$3,2,FALSE()))</f>
        <v>2</v>
      </c>
      <c r="W1168" s="66" t="str">
        <f aca="false">IF(ISBLANK(R1168),"Sin observaciones",R1168)</f>
        <v>Sin observaciones</v>
      </c>
      <c r="X1168" s="64" t="n">
        <f aca="false">IF(ISERROR(VLOOKUP(J1168,$BG$2:$BH$3,2,FALSE())),"",VLOOKUP(J1168,$BG$2:$BH$3,2,FALSE()))</f>
        <v>1</v>
      </c>
      <c r="Z1168" s="67"/>
    </row>
    <row r="1169" customFormat="false" ht="92.4" hidden="false" customHeight="false" outlineLevel="0" collapsed="false">
      <c r="A1169" s="54" t="s">
        <v>3061</v>
      </c>
      <c r="B1169" s="54" t="s">
        <v>2472</v>
      </c>
      <c r="C1169" s="54" t="s">
        <v>3062</v>
      </c>
      <c r="D1169" s="55" t="n">
        <v>1</v>
      </c>
      <c r="E1169" s="56" t="n">
        <v>1317.59</v>
      </c>
      <c r="F1169" s="57" t="n">
        <v>86.2</v>
      </c>
      <c r="G1169" s="56" t="n">
        <v>1317.59</v>
      </c>
      <c r="H1169" s="56" t="n">
        <v>86.2</v>
      </c>
      <c r="I1169" s="58" t="n">
        <v>44515</v>
      </c>
      <c r="J1169" s="54" t="s">
        <v>128</v>
      </c>
      <c r="K1169" s="60" t="s">
        <v>129</v>
      </c>
      <c r="L1169" s="58"/>
      <c r="M1169" s="61"/>
      <c r="N1169" s="61"/>
      <c r="O1169" s="54" t="s">
        <v>202</v>
      </c>
      <c r="P1169" s="54" t="s">
        <v>203</v>
      </c>
      <c r="Q1169" s="73" t="s">
        <v>132</v>
      </c>
      <c r="R1169" s="63"/>
      <c r="S1169" s="64" t="str">
        <f aca="false">IF(ISBLANK(A1169),"",CONCATENATE($BC$5,"-",MID($BC$3,3,2),"-M_",A1169))</f>
        <v>PTUR-21-M_52021000004572</v>
      </c>
      <c r="T1169" s="65" t="e">
        <f aca="false">IF(ISBLANK(B1169),"",VLOOKUP(B1169,$BI$2:$BJ$5,2,FALSE()))</f>
        <v>#N/A</v>
      </c>
      <c r="U1169" s="66" t="str">
        <f aca="false">IF(ISBLANK(Q1169),"ES",Q1169)</f>
        <v>ES</v>
      </c>
      <c r="V1169" s="64" t="n">
        <f aca="false">IF(ISBLANK(K1169),"2",VLOOKUP(K1169,$BG$2:$BH$3,2,FALSE()))</f>
        <v>2</v>
      </c>
      <c r="W1169" s="66" t="str">
        <f aca="false">IF(ISBLANK(R1169),"Sin observaciones",R1169)</f>
        <v>Sin observaciones</v>
      </c>
      <c r="X1169" s="64" t="n">
        <f aca="false">IF(ISERROR(VLOOKUP(J1169,$BG$2:$BH$3,2,FALSE())),"",VLOOKUP(J1169,$BG$2:$BH$3,2,FALSE()))</f>
        <v>1</v>
      </c>
      <c r="Z1169" s="67"/>
    </row>
    <row r="1170" customFormat="false" ht="26.4" hidden="false" customHeight="false" outlineLevel="0" collapsed="false">
      <c r="A1170" s="54" t="s">
        <v>3063</v>
      </c>
      <c r="B1170" s="54" t="s">
        <v>2472</v>
      </c>
      <c r="C1170" s="54" t="s">
        <v>3064</v>
      </c>
      <c r="D1170" s="55" t="n">
        <v>0.03</v>
      </c>
      <c r="E1170" s="56" t="n">
        <v>581.52</v>
      </c>
      <c r="F1170" s="57" t="n">
        <v>38.04</v>
      </c>
      <c r="G1170" s="56" t="n">
        <v>581.52</v>
      </c>
      <c r="H1170" s="56" t="n">
        <v>38.04</v>
      </c>
      <c r="I1170" s="58" t="n">
        <v>44530</v>
      </c>
      <c r="J1170" s="54" t="s">
        <v>128</v>
      </c>
      <c r="K1170" s="60" t="s">
        <v>129</v>
      </c>
      <c r="L1170" s="58"/>
      <c r="M1170" s="61"/>
      <c r="N1170" s="61"/>
      <c r="O1170" s="54" t="s">
        <v>1601</v>
      </c>
      <c r="P1170" s="54" t="s">
        <v>1602</v>
      </c>
      <c r="Q1170" s="73" t="s">
        <v>132</v>
      </c>
      <c r="R1170" s="63"/>
      <c r="S1170" s="64" t="str">
        <f aca="false">IF(ISBLANK(A1170),"",CONCATENATE($BC$5,"-",MID($BC$3,3,2),"-M_",A1170))</f>
        <v>PTUR-21-M_52021000005010</v>
      </c>
      <c r="T1170" s="65" t="e">
        <f aca="false">IF(ISBLANK(B1170),"",VLOOKUP(B1170,$BI$2:$BJ$5,2,FALSE()))</f>
        <v>#N/A</v>
      </c>
      <c r="U1170" s="66" t="str">
        <f aca="false">IF(ISBLANK(Q1170),"ES",Q1170)</f>
        <v>ES</v>
      </c>
      <c r="V1170" s="64" t="n">
        <f aca="false">IF(ISBLANK(K1170),"2",VLOOKUP(K1170,$BG$2:$BH$3,2,FALSE()))</f>
        <v>2</v>
      </c>
      <c r="W1170" s="66" t="str">
        <f aca="false">IF(ISBLANK(R1170),"Sin observaciones",R1170)</f>
        <v>Sin observaciones</v>
      </c>
      <c r="X1170" s="64" t="n">
        <f aca="false">IF(ISERROR(VLOOKUP(J1170,$BG$2:$BH$3,2,FALSE())),"",VLOOKUP(J1170,$BG$2:$BH$3,2,FALSE()))</f>
        <v>1</v>
      </c>
      <c r="Z1170" s="67"/>
    </row>
    <row r="1171" customFormat="false" ht="26.4" hidden="false" customHeight="false" outlineLevel="0" collapsed="false">
      <c r="A1171" s="54" t="s">
        <v>3065</v>
      </c>
      <c r="B1171" s="54" t="s">
        <v>2472</v>
      </c>
      <c r="C1171" s="54" t="s">
        <v>3066</v>
      </c>
      <c r="D1171" s="55" t="n">
        <v>0.03</v>
      </c>
      <c r="E1171" s="56" t="n">
        <v>170</v>
      </c>
      <c r="F1171" s="57" t="n">
        <v>0</v>
      </c>
      <c r="G1171" s="56" t="n">
        <v>170</v>
      </c>
      <c r="H1171" s="56" t="n">
        <v>0</v>
      </c>
      <c r="I1171" s="58" t="n">
        <v>44530</v>
      </c>
      <c r="J1171" s="54" t="s">
        <v>128</v>
      </c>
      <c r="K1171" s="60" t="s">
        <v>129</v>
      </c>
      <c r="L1171" s="58"/>
      <c r="M1171" s="61"/>
      <c r="N1171" s="61"/>
      <c r="O1171" s="54" t="s">
        <v>216</v>
      </c>
      <c r="P1171" s="54" t="s">
        <v>217</v>
      </c>
      <c r="Q1171" s="73" t="s">
        <v>132</v>
      </c>
      <c r="R1171" s="63"/>
      <c r="S1171" s="64" t="str">
        <f aca="false">IF(ISBLANK(A1171),"",CONCATENATE($BC$5,"-",MID($BC$3,3,2),"-M_",A1171))</f>
        <v>PTUR-21-M_52021000005020</v>
      </c>
      <c r="T1171" s="65" t="e">
        <f aca="false">IF(ISBLANK(B1171),"",VLOOKUP(B1171,$BI$2:$BJ$5,2,FALSE()))</f>
        <v>#N/A</v>
      </c>
      <c r="U1171" s="66" t="str">
        <f aca="false">IF(ISBLANK(Q1171),"ES",Q1171)</f>
        <v>ES</v>
      </c>
      <c r="V1171" s="64" t="n">
        <f aca="false">IF(ISBLANK(K1171),"2",VLOOKUP(K1171,$BG$2:$BH$3,2,FALSE()))</f>
        <v>2</v>
      </c>
      <c r="W1171" s="66" t="str">
        <f aca="false">IF(ISBLANK(R1171),"Sin observaciones",R1171)</f>
        <v>Sin observaciones</v>
      </c>
      <c r="X1171" s="64" t="n">
        <f aca="false">IF(ISERROR(VLOOKUP(J1171,$BG$2:$BH$3,2,FALSE())),"",VLOOKUP(J1171,$BG$2:$BH$3,2,FALSE()))</f>
        <v>1</v>
      </c>
      <c r="Z1171" s="67"/>
    </row>
    <row r="1172" customFormat="false" ht="145.2" hidden="false" customHeight="false" outlineLevel="0" collapsed="false">
      <c r="A1172" s="54" t="s">
        <v>3067</v>
      </c>
      <c r="B1172" s="54" t="s">
        <v>2472</v>
      </c>
      <c r="C1172" s="54" t="s">
        <v>3068</v>
      </c>
      <c r="D1172" s="55" t="n">
        <v>0.03</v>
      </c>
      <c r="E1172" s="56" t="n">
        <v>342.4</v>
      </c>
      <c r="F1172" s="57" t="n">
        <v>22.4</v>
      </c>
      <c r="G1172" s="56" t="n">
        <v>342.4</v>
      </c>
      <c r="H1172" s="56" t="n">
        <v>22.4</v>
      </c>
      <c r="I1172" s="58" t="n">
        <v>44530</v>
      </c>
      <c r="J1172" s="54" t="s">
        <v>128</v>
      </c>
      <c r="K1172" s="60" t="s">
        <v>129</v>
      </c>
      <c r="L1172" s="58"/>
      <c r="M1172" s="61"/>
      <c r="N1172" s="61"/>
      <c r="O1172" s="54" t="s">
        <v>220</v>
      </c>
      <c r="P1172" s="54" t="s">
        <v>221</v>
      </c>
      <c r="Q1172" s="73" t="s">
        <v>132</v>
      </c>
      <c r="R1172" s="63"/>
      <c r="S1172" s="64" t="str">
        <f aca="false">IF(ISBLANK(A1172),"",CONCATENATE($BC$5,"-",MID($BC$3,3,2),"-M_",A1172))</f>
        <v>PTUR-21-M_52021000004974</v>
      </c>
      <c r="T1172" s="65" t="e">
        <f aca="false">IF(ISBLANK(B1172),"",VLOOKUP(B1172,$BI$2:$BJ$5,2,FALSE()))</f>
        <v>#N/A</v>
      </c>
      <c r="U1172" s="66" t="str">
        <f aca="false">IF(ISBLANK(Q1172),"ES",Q1172)</f>
        <v>ES</v>
      </c>
      <c r="V1172" s="64" t="n">
        <f aca="false">IF(ISBLANK(K1172),"2",VLOOKUP(K1172,$BG$2:$BH$3,2,FALSE()))</f>
        <v>2</v>
      </c>
      <c r="W1172" s="66" t="str">
        <f aca="false">IF(ISBLANK(R1172),"Sin observaciones",R1172)</f>
        <v>Sin observaciones</v>
      </c>
      <c r="X1172" s="64" t="n">
        <f aca="false">IF(ISERROR(VLOOKUP(J1172,$BG$2:$BH$3,2,FALSE())),"",VLOOKUP(J1172,$BG$2:$BH$3,2,FALSE()))</f>
        <v>1</v>
      </c>
      <c r="Z1172" s="67"/>
    </row>
    <row r="1173" customFormat="false" ht="39.6" hidden="false" customHeight="false" outlineLevel="0" collapsed="false">
      <c r="A1173" s="54" t="s">
        <v>3069</v>
      </c>
      <c r="B1173" s="54" t="s">
        <v>2472</v>
      </c>
      <c r="C1173" s="54" t="s">
        <v>1616</v>
      </c>
      <c r="D1173" s="55" t="n">
        <v>0.03</v>
      </c>
      <c r="E1173" s="56" t="n">
        <v>450</v>
      </c>
      <c r="F1173" s="57" t="n">
        <v>0</v>
      </c>
      <c r="G1173" s="56" t="n">
        <v>450</v>
      </c>
      <c r="H1173" s="56" t="n">
        <v>0</v>
      </c>
      <c r="I1173" s="58" t="n">
        <v>44515</v>
      </c>
      <c r="J1173" s="54" t="s">
        <v>128</v>
      </c>
      <c r="K1173" s="60" t="s">
        <v>129</v>
      </c>
      <c r="L1173" s="58"/>
      <c r="M1173" s="61"/>
      <c r="N1173" s="61"/>
      <c r="O1173" s="54" t="s">
        <v>224</v>
      </c>
      <c r="P1173" s="54" t="s">
        <v>225</v>
      </c>
      <c r="Q1173" s="73" t="s">
        <v>132</v>
      </c>
      <c r="R1173" s="63"/>
      <c r="S1173" s="64" t="str">
        <f aca="false">IF(ISBLANK(A1173),"",CONCATENATE($BC$5,"-",MID($BC$3,3,2),"-M_",A1173))</f>
        <v>PTUR-21-M_52021000004664</v>
      </c>
      <c r="T1173" s="65" t="e">
        <f aca="false">IF(ISBLANK(B1173),"",VLOOKUP(B1173,$BI$2:$BJ$5,2,FALSE()))</f>
        <v>#N/A</v>
      </c>
      <c r="U1173" s="66" t="str">
        <f aca="false">IF(ISBLANK(Q1173),"ES",Q1173)</f>
        <v>ES</v>
      </c>
      <c r="V1173" s="64" t="n">
        <f aca="false">IF(ISBLANK(K1173),"2",VLOOKUP(K1173,$BG$2:$BH$3,2,FALSE()))</f>
        <v>2</v>
      </c>
      <c r="W1173" s="66" t="str">
        <f aca="false">IF(ISBLANK(R1173),"Sin observaciones",R1173)</f>
        <v>Sin observaciones</v>
      </c>
      <c r="X1173" s="64" t="n">
        <f aca="false">IF(ISERROR(VLOOKUP(J1173,$BG$2:$BH$3,2,FALSE())),"",VLOOKUP(J1173,$BG$2:$BH$3,2,FALSE()))</f>
        <v>1</v>
      </c>
      <c r="Z1173" s="67"/>
    </row>
    <row r="1174" customFormat="false" ht="184.8" hidden="false" customHeight="false" outlineLevel="0" collapsed="false">
      <c r="A1174" s="54" t="s">
        <v>3070</v>
      </c>
      <c r="B1174" s="54" t="s">
        <v>2472</v>
      </c>
      <c r="C1174" s="54" t="s">
        <v>3071</v>
      </c>
      <c r="D1174" s="55" t="n">
        <v>1</v>
      </c>
      <c r="E1174" s="56" t="n">
        <v>385.2</v>
      </c>
      <c r="F1174" s="57" t="n">
        <v>25.2</v>
      </c>
      <c r="G1174" s="56" t="n">
        <v>385.2</v>
      </c>
      <c r="H1174" s="56" t="n">
        <v>25.2</v>
      </c>
      <c r="I1174" s="58" t="n">
        <v>44505</v>
      </c>
      <c r="J1174" s="54" t="s">
        <v>128</v>
      </c>
      <c r="K1174" s="60" t="s">
        <v>129</v>
      </c>
      <c r="L1174" s="58"/>
      <c r="M1174" s="61"/>
      <c r="N1174" s="61"/>
      <c r="O1174" s="54" t="s">
        <v>234</v>
      </c>
      <c r="P1174" s="54" t="s">
        <v>235</v>
      </c>
      <c r="Q1174" s="73" t="s">
        <v>132</v>
      </c>
      <c r="R1174" s="63"/>
      <c r="S1174" s="64" t="str">
        <f aca="false">IF(ISBLANK(A1174),"",CONCATENATE($BC$5,"-",MID($BC$3,3,2),"-M_",A1174))</f>
        <v>PTUR-21-M_52021000004414</v>
      </c>
      <c r="T1174" s="65" t="e">
        <f aca="false">IF(ISBLANK(B1174),"",VLOOKUP(B1174,$BI$2:$BJ$5,2,FALSE()))</f>
        <v>#N/A</v>
      </c>
      <c r="U1174" s="66" t="str">
        <f aca="false">IF(ISBLANK(Q1174),"ES",Q1174)</f>
        <v>ES</v>
      </c>
      <c r="V1174" s="64" t="n">
        <f aca="false">IF(ISBLANK(K1174),"2",VLOOKUP(K1174,$BG$2:$BH$3,2,FALSE()))</f>
        <v>2</v>
      </c>
      <c r="W1174" s="66" t="str">
        <f aca="false">IF(ISBLANK(R1174),"Sin observaciones",R1174)</f>
        <v>Sin observaciones</v>
      </c>
      <c r="X1174" s="64" t="n">
        <f aca="false">IF(ISERROR(VLOOKUP(J1174,$BG$2:$BH$3,2,FALSE())),"",VLOOKUP(J1174,$BG$2:$BH$3,2,FALSE()))</f>
        <v>1</v>
      </c>
      <c r="Z1174" s="67"/>
    </row>
    <row r="1175" customFormat="false" ht="52.8" hidden="false" customHeight="false" outlineLevel="0" collapsed="false">
      <c r="A1175" s="54" t="s">
        <v>3072</v>
      </c>
      <c r="B1175" s="54" t="s">
        <v>2472</v>
      </c>
      <c r="C1175" s="54" t="s">
        <v>3073</v>
      </c>
      <c r="D1175" s="55" t="n">
        <v>1</v>
      </c>
      <c r="E1175" s="56" t="n">
        <v>2140</v>
      </c>
      <c r="F1175" s="57" t="n">
        <v>140</v>
      </c>
      <c r="G1175" s="56" t="n">
        <v>2140</v>
      </c>
      <c r="H1175" s="56" t="n">
        <v>140</v>
      </c>
      <c r="I1175" s="58" t="n">
        <v>44515</v>
      </c>
      <c r="J1175" s="54" t="s">
        <v>128</v>
      </c>
      <c r="K1175" s="60" t="s">
        <v>129</v>
      </c>
      <c r="L1175" s="58"/>
      <c r="M1175" s="61"/>
      <c r="N1175" s="61"/>
      <c r="O1175" s="54" t="s">
        <v>234</v>
      </c>
      <c r="P1175" s="54" t="s">
        <v>235</v>
      </c>
      <c r="Q1175" s="73" t="s">
        <v>132</v>
      </c>
      <c r="R1175" s="63"/>
      <c r="S1175" s="64" t="str">
        <f aca="false">IF(ISBLANK(A1175),"",CONCATENATE($BC$5,"-",MID($BC$3,3,2),"-M_",A1175))</f>
        <v>PTUR-21-M_52021000004646</v>
      </c>
      <c r="T1175" s="65" t="e">
        <f aca="false">IF(ISBLANK(B1175),"",VLOOKUP(B1175,$BI$2:$BJ$5,2,FALSE()))</f>
        <v>#N/A</v>
      </c>
      <c r="U1175" s="66" t="str">
        <f aca="false">IF(ISBLANK(Q1175),"ES",Q1175)</f>
        <v>ES</v>
      </c>
      <c r="V1175" s="64" t="n">
        <f aca="false">IF(ISBLANK(K1175),"2",VLOOKUP(K1175,$BG$2:$BH$3,2,FALSE()))</f>
        <v>2</v>
      </c>
      <c r="W1175" s="66" t="str">
        <f aca="false">IF(ISBLANK(R1175),"Sin observaciones",R1175)</f>
        <v>Sin observaciones</v>
      </c>
      <c r="X1175" s="64" t="n">
        <f aca="false">IF(ISERROR(VLOOKUP(J1175,$BG$2:$BH$3,2,FALSE())),"",VLOOKUP(J1175,$BG$2:$BH$3,2,FALSE()))</f>
        <v>1</v>
      </c>
      <c r="Z1175" s="67"/>
    </row>
    <row r="1176" customFormat="false" ht="52.8" hidden="false" customHeight="false" outlineLevel="0" collapsed="false">
      <c r="A1176" s="54" t="s">
        <v>3074</v>
      </c>
      <c r="B1176" s="54" t="s">
        <v>2472</v>
      </c>
      <c r="C1176" s="54" t="s">
        <v>3075</v>
      </c>
      <c r="D1176" s="55" t="n">
        <v>0.21</v>
      </c>
      <c r="E1176" s="56" t="n">
        <v>535</v>
      </c>
      <c r="F1176" s="57" t="n">
        <v>35</v>
      </c>
      <c r="G1176" s="56" t="n">
        <v>535</v>
      </c>
      <c r="H1176" s="56" t="n">
        <v>35</v>
      </c>
      <c r="I1176" s="58" t="n">
        <v>44515</v>
      </c>
      <c r="J1176" s="54" t="s">
        <v>128</v>
      </c>
      <c r="K1176" s="60" t="s">
        <v>129</v>
      </c>
      <c r="L1176" s="58"/>
      <c r="M1176" s="61"/>
      <c r="N1176" s="61"/>
      <c r="O1176" s="54" t="s">
        <v>234</v>
      </c>
      <c r="P1176" s="54" t="s">
        <v>235</v>
      </c>
      <c r="Q1176" s="73" t="s">
        <v>132</v>
      </c>
      <c r="R1176" s="63"/>
      <c r="S1176" s="64" t="str">
        <f aca="false">IF(ISBLANK(A1176),"",CONCATENATE($BC$5,"-",MID($BC$3,3,2),"-M_",A1176))</f>
        <v>PTUR-21-M_52021000004647</v>
      </c>
      <c r="T1176" s="65" t="e">
        <f aca="false">IF(ISBLANK(B1176),"",VLOOKUP(B1176,$BI$2:$BJ$5,2,FALSE()))</f>
        <v>#N/A</v>
      </c>
      <c r="U1176" s="66" t="str">
        <f aca="false">IF(ISBLANK(Q1176),"ES",Q1176)</f>
        <v>ES</v>
      </c>
      <c r="V1176" s="64" t="n">
        <f aca="false">IF(ISBLANK(K1176),"2",VLOOKUP(K1176,$BG$2:$BH$3,2,FALSE()))</f>
        <v>2</v>
      </c>
      <c r="W1176" s="66" t="str">
        <f aca="false">IF(ISBLANK(R1176),"Sin observaciones",R1176)</f>
        <v>Sin observaciones</v>
      </c>
      <c r="X1176" s="64" t="n">
        <f aca="false">IF(ISERROR(VLOOKUP(J1176,$BG$2:$BH$3,2,FALSE())),"",VLOOKUP(J1176,$BG$2:$BH$3,2,FALSE()))</f>
        <v>1</v>
      </c>
      <c r="Z1176" s="67"/>
    </row>
    <row r="1177" customFormat="false" ht="39.6" hidden="false" customHeight="false" outlineLevel="0" collapsed="false">
      <c r="A1177" s="54" t="s">
        <v>3076</v>
      </c>
      <c r="B1177" s="54" t="s">
        <v>2472</v>
      </c>
      <c r="C1177" s="54" t="s">
        <v>3077</v>
      </c>
      <c r="D1177" s="55" t="n">
        <v>0.06</v>
      </c>
      <c r="E1177" s="56" t="n">
        <v>480</v>
      </c>
      <c r="F1177" s="57" t="n">
        <v>0</v>
      </c>
      <c r="G1177" s="56" t="n">
        <v>480</v>
      </c>
      <c r="H1177" s="56" t="n">
        <v>0</v>
      </c>
      <c r="I1177" s="58" t="n">
        <v>44505</v>
      </c>
      <c r="J1177" s="54" t="s">
        <v>128</v>
      </c>
      <c r="K1177" s="60" t="s">
        <v>129</v>
      </c>
      <c r="L1177" s="58"/>
      <c r="M1177" s="61"/>
      <c r="N1177" s="61"/>
      <c r="O1177" s="54" t="s">
        <v>2508</v>
      </c>
      <c r="P1177" s="54" t="s">
        <v>2509</v>
      </c>
      <c r="Q1177" s="73" t="s">
        <v>132</v>
      </c>
      <c r="R1177" s="63"/>
      <c r="S1177" s="64" t="str">
        <f aca="false">IF(ISBLANK(A1177),"",CONCATENATE($BC$5,"-",MID($BC$3,3,2),"-M_",A1177))</f>
        <v>PTUR-21-M_52021000004525</v>
      </c>
      <c r="T1177" s="65" t="e">
        <f aca="false">IF(ISBLANK(B1177),"",VLOOKUP(B1177,$BI$2:$BJ$5,2,FALSE()))</f>
        <v>#N/A</v>
      </c>
      <c r="U1177" s="66" t="str">
        <f aca="false">IF(ISBLANK(Q1177),"ES",Q1177)</f>
        <v>ES</v>
      </c>
      <c r="V1177" s="64" t="n">
        <f aca="false">IF(ISBLANK(K1177),"2",VLOOKUP(K1177,$BG$2:$BH$3,2,FALSE()))</f>
        <v>2</v>
      </c>
      <c r="W1177" s="66" t="str">
        <f aca="false">IF(ISBLANK(R1177),"Sin observaciones",R1177)</f>
        <v>Sin observaciones</v>
      </c>
      <c r="X1177" s="64" t="n">
        <f aca="false">IF(ISERROR(VLOOKUP(J1177,$BG$2:$BH$3,2,FALSE())),"",VLOOKUP(J1177,$BG$2:$BH$3,2,FALSE()))</f>
        <v>1</v>
      </c>
      <c r="Z1177" s="67"/>
    </row>
    <row r="1178" customFormat="false" ht="79.2" hidden="false" customHeight="false" outlineLevel="0" collapsed="false">
      <c r="A1178" s="54" t="s">
        <v>3078</v>
      </c>
      <c r="B1178" s="54" t="s">
        <v>2472</v>
      </c>
      <c r="C1178" s="54" t="s">
        <v>3079</v>
      </c>
      <c r="D1178" s="55" t="n">
        <v>0.06</v>
      </c>
      <c r="E1178" s="56" t="n">
        <v>620</v>
      </c>
      <c r="F1178" s="57" t="n">
        <v>0</v>
      </c>
      <c r="G1178" s="56" t="n">
        <v>620</v>
      </c>
      <c r="H1178" s="56" t="n">
        <v>0</v>
      </c>
      <c r="I1178" s="58" t="n">
        <v>44530</v>
      </c>
      <c r="J1178" s="54" t="s">
        <v>128</v>
      </c>
      <c r="K1178" s="60" t="s">
        <v>129</v>
      </c>
      <c r="L1178" s="58"/>
      <c r="M1178" s="61"/>
      <c r="N1178" s="61"/>
      <c r="O1178" s="54" t="s">
        <v>2508</v>
      </c>
      <c r="P1178" s="54" t="s">
        <v>2509</v>
      </c>
      <c r="Q1178" s="73" t="s">
        <v>132</v>
      </c>
      <c r="R1178" s="63"/>
      <c r="S1178" s="64" t="str">
        <f aca="false">IF(ISBLANK(A1178),"",CONCATENATE($BC$5,"-",MID($BC$3,3,2),"-M_",A1178))</f>
        <v>PTUR-21-M_52021000004991</v>
      </c>
      <c r="T1178" s="65" t="e">
        <f aca="false">IF(ISBLANK(B1178),"",VLOOKUP(B1178,$BI$2:$BJ$5,2,FALSE()))</f>
        <v>#N/A</v>
      </c>
      <c r="U1178" s="66" t="str">
        <f aca="false">IF(ISBLANK(Q1178),"ES",Q1178)</f>
        <v>ES</v>
      </c>
      <c r="V1178" s="64" t="n">
        <f aca="false">IF(ISBLANK(K1178),"2",VLOOKUP(K1178,$BG$2:$BH$3,2,FALSE()))</f>
        <v>2</v>
      </c>
      <c r="W1178" s="66" t="str">
        <f aca="false">IF(ISBLANK(R1178),"Sin observaciones",R1178)</f>
        <v>Sin observaciones</v>
      </c>
      <c r="X1178" s="64" t="n">
        <f aca="false">IF(ISERROR(VLOOKUP(J1178,$BG$2:$BH$3,2,FALSE())),"",VLOOKUP(J1178,$BG$2:$BH$3,2,FALSE()))</f>
        <v>1</v>
      </c>
      <c r="Z1178" s="67"/>
    </row>
    <row r="1179" customFormat="false" ht="39.6" hidden="false" customHeight="false" outlineLevel="0" collapsed="false">
      <c r="A1179" s="54" t="s">
        <v>3080</v>
      </c>
      <c r="B1179" s="54" t="s">
        <v>2472</v>
      </c>
      <c r="C1179" s="54" t="s">
        <v>3081</v>
      </c>
      <c r="D1179" s="55" t="n">
        <v>5</v>
      </c>
      <c r="E1179" s="56" t="n">
        <v>2500</v>
      </c>
      <c r="F1179" s="57" t="n">
        <v>0</v>
      </c>
      <c r="G1179" s="56" t="n">
        <v>2500</v>
      </c>
      <c r="H1179" s="56" t="n">
        <v>0</v>
      </c>
      <c r="I1179" s="58" t="n">
        <v>44530</v>
      </c>
      <c r="J1179" s="54" t="s">
        <v>128</v>
      </c>
      <c r="K1179" s="60" t="s">
        <v>129</v>
      </c>
      <c r="L1179" s="58"/>
      <c r="M1179" s="61"/>
      <c r="N1179" s="61"/>
      <c r="O1179" s="54" t="s">
        <v>911</v>
      </c>
      <c r="P1179" s="54" t="s">
        <v>912</v>
      </c>
      <c r="Q1179" s="73" t="s">
        <v>132</v>
      </c>
      <c r="R1179" s="63"/>
      <c r="S1179" s="64" t="str">
        <f aca="false">IF(ISBLANK(A1179),"",CONCATENATE($BC$5,"-",MID($BC$3,3,2),"-M_",A1179))</f>
        <v>PTUR-21-M_52021000004972</v>
      </c>
      <c r="T1179" s="65" t="e">
        <f aca="false">IF(ISBLANK(B1179),"",VLOOKUP(B1179,$BI$2:$BJ$5,2,FALSE()))</f>
        <v>#N/A</v>
      </c>
      <c r="U1179" s="66" t="str">
        <f aca="false">IF(ISBLANK(Q1179),"ES",Q1179)</f>
        <v>ES</v>
      </c>
      <c r="V1179" s="64" t="n">
        <f aca="false">IF(ISBLANK(K1179),"2",VLOOKUP(K1179,$BG$2:$BH$3,2,FALSE()))</f>
        <v>2</v>
      </c>
      <c r="W1179" s="66" t="str">
        <f aca="false">IF(ISBLANK(R1179),"Sin observaciones",R1179)</f>
        <v>Sin observaciones</v>
      </c>
      <c r="X1179" s="64" t="n">
        <f aca="false">IF(ISERROR(VLOOKUP(J1179,$BG$2:$BH$3,2,FALSE())),"",VLOOKUP(J1179,$BG$2:$BH$3,2,FALSE()))</f>
        <v>1</v>
      </c>
      <c r="Z1179" s="67"/>
    </row>
    <row r="1180" customFormat="false" ht="39.6" hidden="false" customHeight="false" outlineLevel="0" collapsed="false">
      <c r="A1180" s="54" t="s">
        <v>3082</v>
      </c>
      <c r="B1180" s="54" t="s">
        <v>2472</v>
      </c>
      <c r="C1180" s="54" t="s">
        <v>3083</v>
      </c>
      <c r="D1180" s="55" t="n">
        <v>0.03</v>
      </c>
      <c r="E1180" s="56" t="n">
        <v>300</v>
      </c>
      <c r="F1180" s="57" t="n">
        <v>0</v>
      </c>
      <c r="G1180" s="56" t="n">
        <v>300</v>
      </c>
      <c r="H1180" s="56" t="n">
        <v>0</v>
      </c>
      <c r="I1180" s="58" t="n">
        <v>44515</v>
      </c>
      <c r="J1180" s="54" t="s">
        <v>128</v>
      </c>
      <c r="K1180" s="60" t="s">
        <v>129</v>
      </c>
      <c r="L1180" s="58"/>
      <c r="M1180" s="61"/>
      <c r="N1180" s="61"/>
      <c r="O1180" s="54" t="s">
        <v>919</v>
      </c>
      <c r="P1180" s="54" t="s">
        <v>920</v>
      </c>
      <c r="Q1180" s="73" t="s">
        <v>132</v>
      </c>
      <c r="R1180" s="63"/>
      <c r="S1180" s="64" t="str">
        <f aca="false">IF(ISBLANK(A1180),"",CONCATENATE($BC$5,"-",MID($BC$3,3,2),"-M_",A1180))</f>
        <v>PTUR-21-M_52021000004644</v>
      </c>
      <c r="T1180" s="65" t="e">
        <f aca="false">IF(ISBLANK(B1180),"",VLOOKUP(B1180,$BI$2:$BJ$5,2,FALSE()))</f>
        <v>#N/A</v>
      </c>
      <c r="U1180" s="66" t="str">
        <f aca="false">IF(ISBLANK(Q1180),"ES",Q1180)</f>
        <v>ES</v>
      </c>
      <c r="V1180" s="64" t="n">
        <f aca="false">IF(ISBLANK(K1180),"2",VLOOKUP(K1180,$BG$2:$BH$3,2,FALSE()))</f>
        <v>2</v>
      </c>
      <c r="W1180" s="66" t="str">
        <f aca="false">IF(ISBLANK(R1180),"Sin observaciones",R1180)</f>
        <v>Sin observaciones</v>
      </c>
      <c r="X1180" s="64" t="n">
        <f aca="false">IF(ISERROR(VLOOKUP(J1180,$BG$2:$BH$3,2,FALSE())),"",VLOOKUP(J1180,$BG$2:$BH$3,2,FALSE()))</f>
        <v>1</v>
      </c>
      <c r="Z1180" s="67"/>
    </row>
    <row r="1181" customFormat="false" ht="39.6" hidden="false" customHeight="false" outlineLevel="0" collapsed="false">
      <c r="A1181" s="54" t="s">
        <v>3084</v>
      </c>
      <c r="B1181" s="54" t="s">
        <v>2472</v>
      </c>
      <c r="C1181" s="54" t="s">
        <v>3085</v>
      </c>
      <c r="D1181" s="55" t="n">
        <v>0.03</v>
      </c>
      <c r="E1181" s="56" t="n">
        <v>3500</v>
      </c>
      <c r="F1181" s="57" t="n">
        <v>0</v>
      </c>
      <c r="G1181" s="56" t="n">
        <v>3500</v>
      </c>
      <c r="H1181" s="56" t="n">
        <v>0</v>
      </c>
      <c r="I1181" s="58" t="n">
        <v>44530</v>
      </c>
      <c r="J1181" s="54" t="s">
        <v>128</v>
      </c>
      <c r="K1181" s="60" t="s">
        <v>129</v>
      </c>
      <c r="L1181" s="58"/>
      <c r="M1181" s="61"/>
      <c r="N1181" s="61"/>
      <c r="O1181" s="54" t="s">
        <v>3086</v>
      </c>
      <c r="P1181" s="54" t="s">
        <v>3087</v>
      </c>
      <c r="Q1181" s="73" t="s">
        <v>132</v>
      </c>
      <c r="R1181" s="63"/>
      <c r="S1181" s="64" t="str">
        <f aca="false">IF(ISBLANK(A1181),"",CONCATENATE($BC$5,"-",MID($BC$3,3,2),"-M_",A1181))</f>
        <v>PTUR-21-M_52021000005031</v>
      </c>
      <c r="T1181" s="65" t="e">
        <f aca="false">IF(ISBLANK(B1181),"",VLOOKUP(B1181,$BI$2:$BJ$5,2,FALSE()))</f>
        <v>#N/A</v>
      </c>
      <c r="U1181" s="66" t="str">
        <f aca="false">IF(ISBLANK(Q1181),"ES",Q1181)</f>
        <v>ES</v>
      </c>
      <c r="V1181" s="64" t="n">
        <f aca="false">IF(ISBLANK(K1181),"2",VLOOKUP(K1181,$BG$2:$BH$3,2,FALSE()))</f>
        <v>2</v>
      </c>
      <c r="W1181" s="66" t="str">
        <f aca="false">IF(ISBLANK(R1181),"Sin observaciones",R1181)</f>
        <v>Sin observaciones</v>
      </c>
      <c r="X1181" s="64" t="n">
        <f aca="false">IF(ISERROR(VLOOKUP(J1181,$BG$2:$BH$3,2,FALSE())),"",VLOOKUP(J1181,$BG$2:$BH$3,2,FALSE()))</f>
        <v>1</v>
      </c>
      <c r="Z1181" s="67"/>
    </row>
    <row r="1182" customFormat="false" ht="118.8" hidden="false" customHeight="false" outlineLevel="0" collapsed="false">
      <c r="A1182" s="54" t="s">
        <v>3088</v>
      </c>
      <c r="B1182" s="54" t="s">
        <v>2472</v>
      </c>
      <c r="C1182" s="54" t="s">
        <v>3089</v>
      </c>
      <c r="D1182" s="55" t="n">
        <v>0.03</v>
      </c>
      <c r="E1182" s="56" t="n">
        <v>1152.94</v>
      </c>
      <c r="F1182" s="57" t="n">
        <v>0</v>
      </c>
      <c r="G1182" s="56" t="n">
        <v>1152.94</v>
      </c>
      <c r="H1182" s="56" t="n">
        <v>0</v>
      </c>
      <c r="I1182" s="58" t="n">
        <v>44515</v>
      </c>
      <c r="J1182" s="54" t="s">
        <v>128</v>
      </c>
      <c r="K1182" s="60" t="s">
        <v>129</v>
      </c>
      <c r="L1182" s="58"/>
      <c r="M1182" s="61"/>
      <c r="N1182" s="61"/>
      <c r="O1182" s="54" t="s">
        <v>238</v>
      </c>
      <c r="P1182" s="54" t="s">
        <v>239</v>
      </c>
      <c r="Q1182" s="73" t="s">
        <v>132</v>
      </c>
      <c r="R1182" s="63"/>
      <c r="S1182" s="64" t="str">
        <f aca="false">IF(ISBLANK(A1182),"",CONCATENATE($BC$5,"-",MID($BC$3,3,2),"-M_",A1182))</f>
        <v>PTUR-21-M_52021000004667</v>
      </c>
      <c r="T1182" s="65" t="e">
        <f aca="false">IF(ISBLANK(B1182),"",VLOOKUP(B1182,$BI$2:$BJ$5,2,FALSE()))</f>
        <v>#N/A</v>
      </c>
      <c r="U1182" s="66" t="str">
        <f aca="false">IF(ISBLANK(Q1182),"ES",Q1182)</f>
        <v>ES</v>
      </c>
      <c r="V1182" s="64" t="n">
        <f aca="false">IF(ISBLANK(K1182),"2",VLOOKUP(K1182,$BG$2:$BH$3,2,FALSE()))</f>
        <v>2</v>
      </c>
      <c r="W1182" s="66" t="str">
        <f aca="false">IF(ISBLANK(R1182),"Sin observaciones",R1182)</f>
        <v>Sin observaciones</v>
      </c>
      <c r="X1182" s="64" t="n">
        <f aca="false">IF(ISERROR(VLOOKUP(J1182,$BG$2:$BH$3,2,FALSE())),"",VLOOKUP(J1182,$BG$2:$BH$3,2,FALSE()))</f>
        <v>1</v>
      </c>
      <c r="Z1182" s="67"/>
    </row>
    <row r="1183" customFormat="false" ht="158.4" hidden="false" customHeight="false" outlineLevel="0" collapsed="false">
      <c r="A1183" s="54" t="s">
        <v>3090</v>
      </c>
      <c r="B1183" s="54" t="s">
        <v>2472</v>
      </c>
      <c r="C1183" s="54" t="s">
        <v>3091</v>
      </c>
      <c r="D1183" s="55" t="n">
        <v>0.03</v>
      </c>
      <c r="E1183" s="56" t="n">
        <v>888.1</v>
      </c>
      <c r="F1183" s="57" t="n">
        <v>58.1</v>
      </c>
      <c r="G1183" s="56" t="n">
        <v>888.1</v>
      </c>
      <c r="H1183" s="56" t="n">
        <v>58.1</v>
      </c>
      <c r="I1183" s="58" t="n">
        <v>44505</v>
      </c>
      <c r="J1183" s="54" t="s">
        <v>128</v>
      </c>
      <c r="K1183" s="60" t="s">
        <v>129</v>
      </c>
      <c r="L1183" s="58"/>
      <c r="M1183" s="61"/>
      <c r="N1183" s="61"/>
      <c r="O1183" s="54" t="s">
        <v>3092</v>
      </c>
      <c r="P1183" s="54" t="s">
        <v>3093</v>
      </c>
      <c r="Q1183" s="73" t="s">
        <v>132</v>
      </c>
      <c r="R1183" s="63"/>
      <c r="S1183" s="64" t="str">
        <f aca="false">IF(ISBLANK(A1183),"",CONCATENATE($BC$5,"-",MID($BC$3,3,2),"-M_",A1183))</f>
        <v>PTUR-21-M_52021000004421</v>
      </c>
      <c r="T1183" s="65" t="e">
        <f aca="false">IF(ISBLANK(B1183),"",VLOOKUP(B1183,$BI$2:$BJ$5,2,FALSE()))</f>
        <v>#N/A</v>
      </c>
      <c r="U1183" s="66" t="str">
        <f aca="false">IF(ISBLANK(Q1183),"ES",Q1183)</f>
        <v>ES</v>
      </c>
      <c r="V1183" s="64" t="n">
        <f aca="false">IF(ISBLANK(K1183),"2",VLOOKUP(K1183,$BG$2:$BH$3,2,FALSE()))</f>
        <v>2</v>
      </c>
      <c r="W1183" s="66" t="str">
        <f aca="false">IF(ISBLANK(R1183),"Sin observaciones",R1183)</f>
        <v>Sin observaciones</v>
      </c>
      <c r="X1183" s="64" t="n">
        <f aca="false">IF(ISERROR(VLOOKUP(J1183,$BG$2:$BH$3,2,FALSE())),"",VLOOKUP(J1183,$BG$2:$BH$3,2,FALSE()))</f>
        <v>1</v>
      </c>
      <c r="Z1183" s="67"/>
    </row>
    <row r="1184" customFormat="false" ht="52.8" hidden="false" customHeight="false" outlineLevel="0" collapsed="false">
      <c r="A1184" s="54" t="s">
        <v>3094</v>
      </c>
      <c r="B1184" s="54" t="s">
        <v>2472</v>
      </c>
      <c r="C1184" s="54" t="s">
        <v>3095</v>
      </c>
      <c r="D1184" s="55" t="n">
        <v>1</v>
      </c>
      <c r="E1184" s="56" t="n">
        <v>279.27</v>
      </c>
      <c r="F1184" s="57" t="n">
        <v>18.27</v>
      </c>
      <c r="G1184" s="56" t="n">
        <v>279.27</v>
      </c>
      <c r="H1184" s="56" t="n">
        <v>18.27</v>
      </c>
      <c r="I1184" s="58" t="n">
        <v>44515</v>
      </c>
      <c r="J1184" s="54" t="s">
        <v>128</v>
      </c>
      <c r="K1184" s="60" t="s">
        <v>129</v>
      </c>
      <c r="L1184" s="58"/>
      <c r="M1184" s="61"/>
      <c r="N1184" s="61"/>
      <c r="O1184" s="54" t="s">
        <v>242</v>
      </c>
      <c r="P1184" s="54" t="s">
        <v>243</v>
      </c>
      <c r="Q1184" s="73" t="s">
        <v>132</v>
      </c>
      <c r="R1184" s="63"/>
      <c r="S1184" s="64" t="str">
        <f aca="false">IF(ISBLANK(A1184),"",CONCATENATE($BC$5,"-",MID($BC$3,3,2),"-M_",A1184))</f>
        <v>PTUR-21-M_52021000004648</v>
      </c>
      <c r="T1184" s="65" t="e">
        <f aca="false">IF(ISBLANK(B1184),"",VLOOKUP(B1184,$BI$2:$BJ$5,2,FALSE()))</f>
        <v>#N/A</v>
      </c>
      <c r="U1184" s="66" t="str">
        <f aca="false">IF(ISBLANK(Q1184),"ES",Q1184)</f>
        <v>ES</v>
      </c>
      <c r="V1184" s="64" t="n">
        <f aca="false">IF(ISBLANK(K1184),"2",VLOOKUP(K1184,$BG$2:$BH$3,2,FALSE()))</f>
        <v>2</v>
      </c>
      <c r="W1184" s="66" t="str">
        <f aca="false">IF(ISBLANK(R1184),"Sin observaciones",R1184)</f>
        <v>Sin observaciones</v>
      </c>
      <c r="X1184" s="64" t="n">
        <f aca="false">IF(ISERROR(VLOOKUP(J1184,$BG$2:$BH$3,2,FALSE())),"",VLOOKUP(J1184,$BG$2:$BH$3,2,FALSE()))</f>
        <v>1</v>
      </c>
      <c r="Z1184" s="67"/>
    </row>
    <row r="1185" customFormat="false" ht="92.4" hidden="false" customHeight="false" outlineLevel="0" collapsed="false">
      <c r="A1185" s="54" t="s">
        <v>3096</v>
      </c>
      <c r="B1185" s="54" t="s">
        <v>2472</v>
      </c>
      <c r="C1185" s="54" t="s">
        <v>3097</v>
      </c>
      <c r="D1185" s="55" t="n">
        <v>0.03</v>
      </c>
      <c r="E1185" s="56" t="n">
        <v>104.86</v>
      </c>
      <c r="F1185" s="57" t="n">
        <v>6.86</v>
      </c>
      <c r="G1185" s="56" t="n">
        <v>104.86</v>
      </c>
      <c r="H1185" s="56" t="n">
        <v>6.86</v>
      </c>
      <c r="I1185" s="58" t="n">
        <v>44515</v>
      </c>
      <c r="J1185" s="54" t="s">
        <v>128</v>
      </c>
      <c r="K1185" s="60" t="s">
        <v>129</v>
      </c>
      <c r="L1185" s="58"/>
      <c r="M1185" s="61"/>
      <c r="N1185" s="61"/>
      <c r="O1185" s="54" t="s">
        <v>242</v>
      </c>
      <c r="P1185" s="54" t="s">
        <v>243</v>
      </c>
      <c r="Q1185" s="73" t="s">
        <v>132</v>
      </c>
      <c r="R1185" s="63"/>
      <c r="S1185" s="64" t="str">
        <f aca="false">IF(ISBLANK(A1185),"",CONCATENATE($BC$5,"-",MID($BC$3,3,2),"-M_",A1185))</f>
        <v>PTUR-21-M_52021000004649</v>
      </c>
      <c r="T1185" s="65" t="e">
        <f aca="false">IF(ISBLANK(B1185),"",VLOOKUP(B1185,$BI$2:$BJ$5,2,FALSE()))</f>
        <v>#N/A</v>
      </c>
      <c r="U1185" s="66" t="str">
        <f aca="false">IF(ISBLANK(Q1185),"ES",Q1185)</f>
        <v>ES</v>
      </c>
      <c r="V1185" s="64" t="n">
        <f aca="false">IF(ISBLANK(K1185),"2",VLOOKUP(K1185,$BG$2:$BH$3,2,FALSE()))</f>
        <v>2</v>
      </c>
      <c r="W1185" s="66" t="str">
        <f aca="false">IF(ISBLANK(R1185),"Sin observaciones",R1185)</f>
        <v>Sin observaciones</v>
      </c>
      <c r="X1185" s="64" t="n">
        <f aca="false">IF(ISERROR(VLOOKUP(J1185,$BG$2:$BH$3,2,FALSE())),"",VLOOKUP(J1185,$BG$2:$BH$3,2,FALSE()))</f>
        <v>1</v>
      </c>
      <c r="Z1185" s="67"/>
    </row>
    <row r="1186" customFormat="false" ht="66" hidden="false" customHeight="false" outlineLevel="0" collapsed="false">
      <c r="A1186" s="54" t="s">
        <v>3098</v>
      </c>
      <c r="B1186" s="54" t="s">
        <v>2472</v>
      </c>
      <c r="C1186" s="54" t="s">
        <v>3099</v>
      </c>
      <c r="D1186" s="55" t="n">
        <v>1</v>
      </c>
      <c r="E1186" s="56" t="n">
        <v>140.17</v>
      </c>
      <c r="F1186" s="57" t="n">
        <v>9.17</v>
      </c>
      <c r="G1186" s="56" t="n">
        <v>140.17</v>
      </c>
      <c r="H1186" s="56" t="n">
        <v>9.17</v>
      </c>
      <c r="I1186" s="58" t="n">
        <v>44515</v>
      </c>
      <c r="J1186" s="54" t="s">
        <v>128</v>
      </c>
      <c r="K1186" s="60" t="s">
        <v>129</v>
      </c>
      <c r="L1186" s="58"/>
      <c r="M1186" s="61"/>
      <c r="N1186" s="61"/>
      <c r="O1186" s="54" t="s">
        <v>242</v>
      </c>
      <c r="P1186" s="54" t="s">
        <v>243</v>
      </c>
      <c r="Q1186" s="73" t="s">
        <v>132</v>
      </c>
      <c r="R1186" s="63"/>
      <c r="S1186" s="64" t="str">
        <f aca="false">IF(ISBLANK(A1186),"",CONCATENATE($BC$5,"-",MID($BC$3,3,2),"-M_",A1186))</f>
        <v>PTUR-21-M_52021000004650</v>
      </c>
      <c r="T1186" s="65" t="e">
        <f aca="false">IF(ISBLANK(B1186),"",VLOOKUP(B1186,$BI$2:$BJ$5,2,FALSE()))</f>
        <v>#N/A</v>
      </c>
      <c r="U1186" s="66" t="str">
        <f aca="false">IF(ISBLANK(Q1186),"ES",Q1186)</f>
        <v>ES</v>
      </c>
      <c r="V1186" s="64" t="n">
        <f aca="false">IF(ISBLANK(K1186),"2",VLOOKUP(K1186,$BG$2:$BH$3,2,FALSE()))</f>
        <v>2</v>
      </c>
      <c r="W1186" s="66" t="str">
        <f aca="false">IF(ISBLANK(R1186),"Sin observaciones",R1186)</f>
        <v>Sin observaciones</v>
      </c>
      <c r="X1186" s="64" t="n">
        <f aca="false">IF(ISERROR(VLOOKUP(J1186,$BG$2:$BH$3,2,FALSE())),"",VLOOKUP(J1186,$BG$2:$BH$3,2,FALSE()))</f>
        <v>1</v>
      </c>
      <c r="Z1186" s="67"/>
    </row>
    <row r="1187" customFormat="false" ht="79.2" hidden="false" customHeight="false" outlineLevel="0" collapsed="false">
      <c r="A1187" s="54" t="s">
        <v>3100</v>
      </c>
      <c r="B1187" s="54" t="s">
        <v>2472</v>
      </c>
      <c r="C1187" s="54" t="s">
        <v>3101</v>
      </c>
      <c r="D1187" s="55" t="n">
        <v>0.03</v>
      </c>
      <c r="E1187" s="56" t="n">
        <v>120</v>
      </c>
      <c r="F1187" s="57" t="n">
        <v>0</v>
      </c>
      <c r="G1187" s="56" t="n">
        <v>120</v>
      </c>
      <c r="H1187" s="56" t="n">
        <v>0</v>
      </c>
      <c r="I1187" s="58" t="n">
        <v>44505</v>
      </c>
      <c r="J1187" s="54" t="s">
        <v>128</v>
      </c>
      <c r="K1187" s="60" t="s">
        <v>129</v>
      </c>
      <c r="L1187" s="58"/>
      <c r="M1187" s="61"/>
      <c r="N1187" s="61"/>
      <c r="O1187" s="54" t="s">
        <v>3102</v>
      </c>
      <c r="P1187" s="54" t="s">
        <v>3103</v>
      </c>
      <c r="Q1187" s="73" t="s">
        <v>132</v>
      </c>
      <c r="R1187" s="63"/>
      <c r="S1187" s="64" t="str">
        <f aca="false">IF(ISBLANK(A1187),"",CONCATENATE($BC$5,"-",MID($BC$3,3,2),"-M_",A1187))</f>
        <v>PTUR-21-M_52021000004562</v>
      </c>
      <c r="T1187" s="65" t="e">
        <f aca="false">IF(ISBLANK(B1187),"",VLOOKUP(B1187,$BI$2:$BJ$5,2,FALSE()))</f>
        <v>#N/A</v>
      </c>
      <c r="U1187" s="66" t="str">
        <f aca="false">IF(ISBLANK(Q1187),"ES",Q1187)</f>
        <v>ES</v>
      </c>
      <c r="V1187" s="64" t="n">
        <f aca="false">IF(ISBLANK(K1187),"2",VLOOKUP(K1187,$BG$2:$BH$3,2,FALSE()))</f>
        <v>2</v>
      </c>
      <c r="W1187" s="66" t="str">
        <f aca="false">IF(ISBLANK(R1187),"Sin observaciones",R1187)</f>
        <v>Sin observaciones</v>
      </c>
      <c r="X1187" s="64" t="n">
        <f aca="false">IF(ISERROR(VLOOKUP(J1187,$BG$2:$BH$3,2,FALSE())),"",VLOOKUP(J1187,$BG$2:$BH$3,2,FALSE()))</f>
        <v>1</v>
      </c>
      <c r="Z1187" s="67"/>
    </row>
    <row r="1188" customFormat="false" ht="17.4" hidden="false" customHeight="false" outlineLevel="0" collapsed="false">
      <c r="A1188" s="54" t="s">
        <v>3104</v>
      </c>
      <c r="B1188" s="54" t="s">
        <v>2472</v>
      </c>
      <c r="C1188" s="54" t="s">
        <v>3105</v>
      </c>
      <c r="D1188" s="55" t="n">
        <v>0.03</v>
      </c>
      <c r="E1188" s="56" t="n">
        <v>1070</v>
      </c>
      <c r="F1188" s="57" t="n">
        <v>70</v>
      </c>
      <c r="G1188" s="56" t="n">
        <v>1070</v>
      </c>
      <c r="H1188" s="56" t="n">
        <v>70</v>
      </c>
      <c r="I1188" s="58" t="n">
        <v>44525</v>
      </c>
      <c r="J1188" s="54" t="s">
        <v>128</v>
      </c>
      <c r="K1188" s="60" t="s">
        <v>129</v>
      </c>
      <c r="L1188" s="58"/>
      <c r="M1188" s="61"/>
      <c r="N1188" s="61"/>
      <c r="O1188" s="54" t="s">
        <v>246</v>
      </c>
      <c r="P1188" s="54" t="s">
        <v>247</v>
      </c>
      <c r="Q1188" s="73" t="s">
        <v>132</v>
      </c>
      <c r="R1188" s="63"/>
      <c r="S1188" s="64" t="str">
        <f aca="false">IF(ISBLANK(A1188),"",CONCATENATE($BC$5,"-",MID($BC$3,3,2),"-M_",A1188))</f>
        <v>PTUR-21-M_52021000004762</v>
      </c>
      <c r="T1188" s="65" t="e">
        <f aca="false">IF(ISBLANK(B1188),"",VLOOKUP(B1188,$BI$2:$BJ$5,2,FALSE()))</f>
        <v>#N/A</v>
      </c>
      <c r="U1188" s="66" t="str">
        <f aca="false">IF(ISBLANK(Q1188),"ES",Q1188)</f>
        <v>ES</v>
      </c>
      <c r="V1188" s="64" t="n">
        <f aca="false">IF(ISBLANK(K1188),"2",VLOOKUP(K1188,$BG$2:$BH$3,2,FALSE()))</f>
        <v>2</v>
      </c>
      <c r="W1188" s="66" t="str">
        <f aca="false">IF(ISBLANK(R1188),"Sin observaciones",R1188)</f>
        <v>Sin observaciones</v>
      </c>
      <c r="X1188" s="64" t="n">
        <f aca="false">IF(ISERROR(VLOOKUP(J1188,$BG$2:$BH$3,2,FALSE())),"",VLOOKUP(J1188,$BG$2:$BH$3,2,FALSE()))</f>
        <v>1</v>
      </c>
      <c r="Z1188" s="67"/>
    </row>
    <row r="1189" customFormat="false" ht="26.4" hidden="false" customHeight="false" outlineLevel="0" collapsed="false">
      <c r="A1189" s="54" t="s">
        <v>3106</v>
      </c>
      <c r="B1189" s="54" t="s">
        <v>2472</v>
      </c>
      <c r="C1189" s="54" t="s">
        <v>3107</v>
      </c>
      <c r="D1189" s="55" t="n">
        <v>0.15</v>
      </c>
      <c r="E1189" s="56" t="n">
        <v>909.5</v>
      </c>
      <c r="F1189" s="57" t="n">
        <v>59.5</v>
      </c>
      <c r="G1189" s="56" t="n">
        <v>909.5</v>
      </c>
      <c r="H1189" s="56" t="n">
        <v>59.5</v>
      </c>
      <c r="I1189" s="58" t="n">
        <v>44525</v>
      </c>
      <c r="J1189" s="54" t="s">
        <v>128</v>
      </c>
      <c r="K1189" s="60" t="s">
        <v>129</v>
      </c>
      <c r="L1189" s="58"/>
      <c r="M1189" s="61"/>
      <c r="N1189" s="61"/>
      <c r="O1189" s="54" t="s">
        <v>951</v>
      </c>
      <c r="P1189" s="54" t="s">
        <v>952</v>
      </c>
      <c r="Q1189" s="73" t="s">
        <v>132</v>
      </c>
      <c r="R1189" s="63"/>
      <c r="S1189" s="64" t="str">
        <f aca="false">IF(ISBLANK(A1189),"",CONCATENATE($BC$5,"-",MID($BC$3,3,2),"-M_",A1189))</f>
        <v>PTUR-21-M_52021000004711</v>
      </c>
      <c r="T1189" s="65" t="e">
        <f aca="false">IF(ISBLANK(B1189),"",VLOOKUP(B1189,$BI$2:$BJ$5,2,FALSE()))</f>
        <v>#N/A</v>
      </c>
      <c r="U1189" s="66" t="str">
        <f aca="false">IF(ISBLANK(Q1189),"ES",Q1189)</f>
        <v>ES</v>
      </c>
      <c r="V1189" s="64" t="n">
        <f aca="false">IF(ISBLANK(K1189),"2",VLOOKUP(K1189,$BG$2:$BH$3,2,FALSE()))</f>
        <v>2</v>
      </c>
      <c r="W1189" s="66" t="str">
        <f aca="false">IF(ISBLANK(R1189),"Sin observaciones",R1189)</f>
        <v>Sin observaciones</v>
      </c>
      <c r="X1189" s="64" t="n">
        <f aca="false">IF(ISERROR(VLOOKUP(J1189,$BG$2:$BH$3,2,FALSE())),"",VLOOKUP(J1189,$BG$2:$BH$3,2,FALSE()))</f>
        <v>1</v>
      </c>
      <c r="Z1189" s="67"/>
    </row>
    <row r="1190" customFormat="false" ht="39.6" hidden="false" customHeight="false" outlineLevel="0" collapsed="false">
      <c r="A1190" s="54" t="s">
        <v>3108</v>
      </c>
      <c r="B1190" s="54" t="s">
        <v>2472</v>
      </c>
      <c r="C1190" s="54" t="s">
        <v>3109</v>
      </c>
      <c r="D1190" s="55" t="n">
        <v>0.03</v>
      </c>
      <c r="E1190" s="56" t="n">
        <v>210.01</v>
      </c>
      <c r="F1190" s="57" t="n">
        <v>0</v>
      </c>
      <c r="G1190" s="56" t="n">
        <v>210.01</v>
      </c>
      <c r="H1190" s="56" t="n">
        <v>0</v>
      </c>
      <c r="I1190" s="58" t="n">
        <v>44525</v>
      </c>
      <c r="J1190" s="54" t="s">
        <v>128</v>
      </c>
      <c r="K1190" s="60" t="s">
        <v>129</v>
      </c>
      <c r="L1190" s="58"/>
      <c r="M1190" s="61"/>
      <c r="N1190" s="61"/>
      <c r="O1190" s="54" t="s">
        <v>957</v>
      </c>
      <c r="P1190" s="54" t="s">
        <v>958</v>
      </c>
      <c r="Q1190" s="73" t="s">
        <v>132</v>
      </c>
      <c r="R1190" s="63"/>
      <c r="S1190" s="64" t="str">
        <f aca="false">IF(ISBLANK(A1190),"",CONCATENATE($BC$5,"-",MID($BC$3,3,2),"-M_",A1190))</f>
        <v>PTUR-21-M_52021000004812</v>
      </c>
      <c r="T1190" s="65" t="e">
        <f aca="false">IF(ISBLANK(B1190),"",VLOOKUP(B1190,$BI$2:$BJ$5,2,FALSE()))</f>
        <v>#N/A</v>
      </c>
      <c r="U1190" s="66" t="str">
        <f aca="false">IF(ISBLANK(Q1190),"ES",Q1190)</f>
        <v>ES</v>
      </c>
      <c r="V1190" s="64" t="n">
        <f aca="false">IF(ISBLANK(K1190),"2",VLOOKUP(K1190,$BG$2:$BH$3,2,FALSE()))</f>
        <v>2</v>
      </c>
      <c r="W1190" s="66" t="str">
        <f aca="false">IF(ISBLANK(R1190),"Sin observaciones",R1190)</f>
        <v>Sin observaciones</v>
      </c>
      <c r="X1190" s="64" t="n">
        <f aca="false">IF(ISERROR(VLOOKUP(J1190,$BG$2:$BH$3,2,FALSE())),"",VLOOKUP(J1190,$BG$2:$BH$3,2,FALSE()))</f>
        <v>1</v>
      </c>
      <c r="Z1190" s="67"/>
    </row>
    <row r="1191" customFormat="false" ht="79.2" hidden="false" customHeight="false" outlineLevel="0" collapsed="false">
      <c r="A1191" s="54" t="s">
        <v>3110</v>
      </c>
      <c r="B1191" s="54" t="s">
        <v>2472</v>
      </c>
      <c r="C1191" s="54" t="s">
        <v>3111</v>
      </c>
      <c r="D1191" s="55" t="n">
        <v>0.5</v>
      </c>
      <c r="E1191" s="56" t="n">
        <v>1600</v>
      </c>
      <c r="F1191" s="57" t="n">
        <v>0</v>
      </c>
      <c r="G1191" s="56" t="n">
        <v>1600</v>
      </c>
      <c r="H1191" s="56" t="n">
        <v>0</v>
      </c>
      <c r="I1191" s="58" t="n">
        <v>44505</v>
      </c>
      <c r="J1191" s="54" t="s">
        <v>128</v>
      </c>
      <c r="K1191" s="60" t="s">
        <v>129</v>
      </c>
      <c r="L1191" s="58"/>
      <c r="M1191" s="61"/>
      <c r="N1191" s="61"/>
      <c r="O1191" s="54" t="s">
        <v>2530</v>
      </c>
      <c r="P1191" s="54" t="s">
        <v>2531</v>
      </c>
      <c r="Q1191" s="73" t="s">
        <v>132</v>
      </c>
      <c r="R1191" s="63"/>
      <c r="S1191" s="64" t="str">
        <f aca="false">IF(ISBLANK(A1191),"",CONCATENATE($BC$5,"-",MID($BC$3,3,2),"-M_",A1191))</f>
        <v>PTUR-21-M_52021000004413</v>
      </c>
      <c r="T1191" s="65" t="e">
        <f aca="false">IF(ISBLANK(B1191),"",VLOOKUP(B1191,$BI$2:$BJ$5,2,FALSE()))</f>
        <v>#N/A</v>
      </c>
      <c r="U1191" s="66" t="str">
        <f aca="false">IF(ISBLANK(Q1191),"ES",Q1191)</f>
        <v>ES</v>
      </c>
      <c r="V1191" s="64" t="n">
        <f aca="false">IF(ISBLANK(K1191),"2",VLOOKUP(K1191,$BG$2:$BH$3,2,FALSE()))</f>
        <v>2</v>
      </c>
      <c r="W1191" s="66" t="str">
        <f aca="false">IF(ISBLANK(R1191),"Sin observaciones",R1191)</f>
        <v>Sin observaciones</v>
      </c>
      <c r="X1191" s="64" t="n">
        <f aca="false">IF(ISERROR(VLOOKUP(J1191,$BG$2:$BH$3,2,FALSE())),"",VLOOKUP(J1191,$BG$2:$BH$3,2,FALSE()))</f>
        <v>1</v>
      </c>
      <c r="Z1191" s="67"/>
    </row>
    <row r="1192" customFormat="false" ht="39.6" hidden="false" customHeight="false" outlineLevel="0" collapsed="false">
      <c r="A1192" s="54" t="s">
        <v>3112</v>
      </c>
      <c r="B1192" s="54" t="s">
        <v>2472</v>
      </c>
      <c r="C1192" s="54" t="s">
        <v>3113</v>
      </c>
      <c r="D1192" s="55" t="n">
        <v>0.03</v>
      </c>
      <c r="E1192" s="56" t="n">
        <v>460.1</v>
      </c>
      <c r="F1192" s="57" t="n">
        <v>30.1</v>
      </c>
      <c r="G1192" s="56" t="n">
        <v>460.1</v>
      </c>
      <c r="H1192" s="56" t="n">
        <v>30.1</v>
      </c>
      <c r="I1192" s="58" t="n">
        <v>44505</v>
      </c>
      <c r="J1192" s="54" t="s">
        <v>128</v>
      </c>
      <c r="K1192" s="60" t="s">
        <v>129</v>
      </c>
      <c r="L1192" s="58"/>
      <c r="M1192" s="61"/>
      <c r="N1192" s="61"/>
      <c r="O1192" s="54" t="s">
        <v>250</v>
      </c>
      <c r="P1192" s="54" t="s">
        <v>251</v>
      </c>
      <c r="Q1192" s="73" t="s">
        <v>132</v>
      </c>
      <c r="R1192" s="63"/>
      <c r="S1192" s="64" t="str">
        <f aca="false">IF(ISBLANK(A1192),"",CONCATENATE($BC$5,"-",MID($BC$3,3,2),"-M_",A1192))</f>
        <v>PTUR-21-M_52021000004423</v>
      </c>
      <c r="T1192" s="65" t="e">
        <f aca="false">IF(ISBLANK(B1192),"",VLOOKUP(B1192,$BI$2:$BJ$5,2,FALSE()))</f>
        <v>#N/A</v>
      </c>
      <c r="U1192" s="66" t="str">
        <f aca="false">IF(ISBLANK(Q1192),"ES",Q1192)</f>
        <v>ES</v>
      </c>
      <c r="V1192" s="64" t="n">
        <f aca="false">IF(ISBLANK(K1192),"2",VLOOKUP(K1192,$BG$2:$BH$3,2,FALSE()))</f>
        <v>2</v>
      </c>
      <c r="W1192" s="66" t="str">
        <f aca="false">IF(ISBLANK(R1192),"Sin observaciones",R1192)</f>
        <v>Sin observaciones</v>
      </c>
      <c r="X1192" s="64" t="n">
        <f aca="false">IF(ISERROR(VLOOKUP(J1192,$BG$2:$BH$3,2,FALSE())),"",VLOOKUP(J1192,$BG$2:$BH$3,2,FALSE()))</f>
        <v>1</v>
      </c>
      <c r="Z1192" s="67"/>
    </row>
    <row r="1193" customFormat="false" ht="26.4" hidden="false" customHeight="false" outlineLevel="0" collapsed="false">
      <c r="A1193" s="54" t="s">
        <v>3114</v>
      </c>
      <c r="B1193" s="54" t="s">
        <v>2472</v>
      </c>
      <c r="C1193" s="54" t="s">
        <v>3115</v>
      </c>
      <c r="D1193" s="55" t="n">
        <v>0.03</v>
      </c>
      <c r="E1193" s="56" t="n">
        <v>267.5</v>
      </c>
      <c r="F1193" s="57" t="n">
        <v>17.5</v>
      </c>
      <c r="G1193" s="56" t="n">
        <v>267.5</v>
      </c>
      <c r="H1193" s="56" t="n">
        <v>17.5</v>
      </c>
      <c r="I1193" s="58" t="n">
        <v>44525</v>
      </c>
      <c r="J1193" s="54" t="s">
        <v>128</v>
      </c>
      <c r="K1193" s="60" t="s">
        <v>129</v>
      </c>
      <c r="L1193" s="58"/>
      <c r="M1193" s="61"/>
      <c r="N1193" s="61"/>
      <c r="O1193" s="54" t="s">
        <v>250</v>
      </c>
      <c r="P1193" s="54" t="s">
        <v>251</v>
      </c>
      <c r="Q1193" s="73" t="s">
        <v>132</v>
      </c>
      <c r="R1193" s="63"/>
      <c r="S1193" s="64" t="str">
        <f aca="false">IF(ISBLANK(A1193),"",CONCATENATE($BC$5,"-",MID($BC$3,3,2),"-M_",A1193))</f>
        <v>PTUR-21-M_52021000004715</v>
      </c>
      <c r="T1193" s="65" t="e">
        <f aca="false">IF(ISBLANK(B1193),"",VLOOKUP(B1193,$BI$2:$BJ$5,2,FALSE()))</f>
        <v>#N/A</v>
      </c>
      <c r="U1193" s="66" t="str">
        <f aca="false">IF(ISBLANK(Q1193),"ES",Q1193)</f>
        <v>ES</v>
      </c>
      <c r="V1193" s="64" t="n">
        <f aca="false">IF(ISBLANK(K1193),"2",VLOOKUP(K1193,$BG$2:$BH$3,2,FALSE()))</f>
        <v>2</v>
      </c>
      <c r="W1193" s="66" t="str">
        <f aca="false">IF(ISBLANK(R1193),"Sin observaciones",R1193)</f>
        <v>Sin observaciones</v>
      </c>
      <c r="X1193" s="64" t="n">
        <f aca="false">IF(ISERROR(VLOOKUP(J1193,$BG$2:$BH$3,2,FALSE())),"",VLOOKUP(J1193,$BG$2:$BH$3,2,FALSE()))</f>
        <v>1</v>
      </c>
      <c r="Z1193" s="67"/>
    </row>
    <row r="1194" customFormat="false" ht="66" hidden="false" customHeight="false" outlineLevel="0" collapsed="false">
      <c r="A1194" s="54" t="s">
        <v>3116</v>
      </c>
      <c r="B1194" s="54" t="s">
        <v>2472</v>
      </c>
      <c r="C1194" s="54" t="s">
        <v>3117</v>
      </c>
      <c r="D1194" s="55" t="n">
        <v>0.03</v>
      </c>
      <c r="E1194" s="56" t="n">
        <v>749</v>
      </c>
      <c r="F1194" s="57" t="n">
        <v>49</v>
      </c>
      <c r="G1194" s="56" t="n">
        <v>749</v>
      </c>
      <c r="H1194" s="56" t="n">
        <v>49</v>
      </c>
      <c r="I1194" s="58" t="n">
        <v>44530</v>
      </c>
      <c r="J1194" s="54" t="s">
        <v>128</v>
      </c>
      <c r="K1194" s="60" t="s">
        <v>129</v>
      </c>
      <c r="L1194" s="58"/>
      <c r="M1194" s="61"/>
      <c r="N1194" s="61"/>
      <c r="O1194" s="54" t="s">
        <v>250</v>
      </c>
      <c r="P1194" s="54" t="s">
        <v>251</v>
      </c>
      <c r="Q1194" s="73" t="s">
        <v>132</v>
      </c>
      <c r="R1194" s="63"/>
      <c r="S1194" s="64" t="str">
        <f aca="false">IF(ISBLANK(A1194),"",CONCATENATE($BC$5,"-",MID($BC$3,3,2),"-M_",A1194))</f>
        <v>PTUR-21-M_52021000005007</v>
      </c>
      <c r="T1194" s="65" t="e">
        <f aca="false">IF(ISBLANK(B1194),"",VLOOKUP(B1194,$BI$2:$BJ$5,2,FALSE()))</f>
        <v>#N/A</v>
      </c>
      <c r="U1194" s="66" t="str">
        <f aca="false">IF(ISBLANK(Q1194),"ES",Q1194)</f>
        <v>ES</v>
      </c>
      <c r="V1194" s="64" t="n">
        <f aca="false">IF(ISBLANK(K1194),"2",VLOOKUP(K1194,$BG$2:$BH$3,2,FALSE()))</f>
        <v>2</v>
      </c>
      <c r="W1194" s="66" t="str">
        <f aca="false">IF(ISBLANK(R1194),"Sin observaciones",R1194)</f>
        <v>Sin observaciones</v>
      </c>
      <c r="X1194" s="64" t="n">
        <f aca="false">IF(ISERROR(VLOOKUP(J1194,$BG$2:$BH$3,2,FALSE())),"",VLOOKUP(J1194,$BG$2:$BH$3,2,FALSE()))</f>
        <v>1</v>
      </c>
      <c r="Z1194" s="67"/>
    </row>
    <row r="1195" customFormat="false" ht="39.6" hidden="false" customHeight="false" outlineLevel="0" collapsed="false">
      <c r="A1195" s="54" t="s">
        <v>3118</v>
      </c>
      <c r="B1195" s="54" t="s">
        <v>2472</v>
      </c>
      <c r="C1195" s="54" t="s">
        <v>3119</v>
      </c>
      <c r="D1195" s="55" t="n">
        <v>1</v>
      </c>
      <c r="E1195" s="56" t="n">
        <v>14999</v>
      </c>
      <c r="F1195" s="57" t="n">
        <v>0</v>
      </c>
      <c r="G1195" s="56" t="n">
        <v>14999</v>
      </c>
      <c r="H1195" s="56" t="n">
        <v>0</v>
      </c>
      <c r="I1195" s="58" t="n">
        <v>44532</v>
      </c>
      <c r="J1195" s="54" t="s">
        <v>128</v>
      </c>
      <c r="K1195" s="60" t="s">
        <v>129</v>
      </c>
      <c r="L1195" s="58"/>
      <c r="M1195" s="61"/>
      <c r="N1195" s="61"/>
      <c r="O1195" s="54" t="s">
        <v>3120</v>
      </c>
      <c r="P1195" s="54" t="s">
        <v>3121</v>
      </c>
      <c r="Q1195" s="73" t="s">
        <v>284</v>
      </c>
      <c r="R1195" s="63"/>
      <c r="S1195" s="64" t="str">
        <f aca="false">IF(ISBLANK(A1195),"",CONCATENATE($BC$5,"-",MID($BC$3,3,2),"-M_",A1195))</f>
        <v>PTUR-21-M_52021000005055</v>
      </c>
      <c r="T1195" s="65" t="e">
        <f aca="false">IF(ISBLANK(B1195),"",VLOOKUP(B1195,$BI$2:$BJ$5,2,FALSE()))</f>
        <v>#N/A</v>
      </c>
      <c r="U1195" s="66" t="str">
        <f aca="false">IF(ISBLANK(Q1195),"ES",Q1195)</f>
        <v>GB</v>
      </c>
      <c r="V1195" s="64" t="n">
        <f aca="false">IF(ISBLANK(K1195),"2",VLOOKUP(K1195,$BG$2:$BH$3,2,FALSE()))</f>
        <v>2</v>
      </c>
      <c r="W1195" s="66" t="str">
        <f aca="false">IF(ISBLANK(R1195),"Sin observaciones",R1195)</f>
        <v>Sin observaciones</v>
      </c>
      <c r="X1195" s="64" t="n">
        <f aca="false">IF(ISERROR(VLOOKUP(J1195,$BG$2:$BH$3,2,FALSE())),"",VLOOKUP(J1195,$BG$2:$BH$3,2,FALSE()))</f>
        <v>1</v>
      </c>
      <c r="Z1195" s="67"/>
    </row>
    <row r="1196" customFormat="false" ht="198" hidden="false" customHeight="false" outlineLevel="0" collapsed="false">
      <c r="A1196" s="54" t="s">
        <v>3122</v>
      </c>
      <c r="B1196" s="54" t="s">
        <v>2472</v>
      </c>
      <c r="C1196" s="54" t="s">
        <v>3123</v>
      </c>
      <c r="D1196" s="55" t="n">
        <v>0.12</v>
      </c>
      <c r="E1196" s="56" t="n">
        <v>2500</v>
      </c>
      <c r="F1196" s="57" t="n">
        <v>0</v>
      </c>
      <c r="G1196" s="56" t="n">
        <v>2500</v>
      </c>
      <c r="H1196" s="56" t="n">
        <v>0</v>
      </c>
      <c r="I1196" s="58" t="n">
        <v>44525</v>
      </c>
      <c r="J1196" s="54" t="s">
        <v>128</v>
      </c>
      <c r="K1196" s="60" t="s">
        <v>129</v>
      </c>
      <c r="L1196" s="58"/>
      <c r="M1196" s="61"/>
      <c r="N1196" s="61"/>
      <c r="O1196" s="54" t="s">
        <v>2547</v>
      </c>
      <c r="P1196" s="54" t="s">
        <v>2548</v>
      </c>
      <c r="Q1196" s="73" t="s">
        <v>267</v>
      </c>
      <c r="R1196" s="63"/>
      <c r="S1196" s="64" t="str">
        <f aca="false">IF(ISBLANK(A1196),"",CONCATENATE($BC$5,"-",MID($BC$3,3,2),"-M_",A1196))</f>
        <v>PTUR-21-M_52021000004811</v>
      </c>
      <c r="T1196" s="65" t="e">
        <f aca="false">IF(ISBLANK(B1196),"",VLOOKUP(B1196,$BI$2:$BJ$5,2,FALSE()))</f>
        <v>#N/A</v>
      </c>
      <c r="U1196" s="66" t="str">
        <f aca="false">IF(ISBLANK(Q1196),"ES",Q1196)</f>
        <v>IT</v>
      </c>
      <c r="V1196" s="64" t="n">
        <f aca="false">IF(ISBLANK(K1196),"2",VLOOKUP(K1196,$BG$2:$BH$3,2,FALSE()))</f>
        <v>2</v>
      </c>
      <c r="W1196" s="66" t="str">
        <f aca="false">IF(ISBLANK(R1196),"Sin observaciones",R1196)</f>
        <v>Sin observaciones</v>
      </c>
      <c r="X1196" s="64" t="n">
        <f aca="false">IF(ISERROR(VLOOKUP(J1196,$BG$2:$BH$3,2,FALSE())),"",VLOOKUP(J1196,$BG$2:$BH$3,2,FALSE()))</f>
        <v>1</v>
      </c>
      <c r="Z1196" s="67"/>
    </row>
    <row r="1197" customFormat="false" ht="39.6" hidden="false" customHeight="false" outlineLevel="0" collapsed="false">
      <c r="A1197" s="54" t="s">
        <v>3124</v>
      </c>
      <c r="B1197" s="54" t="s">
        <v>2472</v>
      </c>
      <c r="C1197" s="54" t="s">
        <v>3125</v>
      </c>
      <c r="D1197" s="55" t="n">
        <v>3</v>
      </c>
      <c r="E1197" s="56" t="n">
        <v>1125</v>
      </c>
      <c r="F1197" s="57" t="n">
        <v>0</v>
      </c>
      <c r="G1197" s="56" t="n">
        <v>1125</v>
      </c>
      <c r="H1197" s="56" t="n">
        <v>0</v>
      </c>
      <c r="I1197" s="58" t="n">
        <v>44525</v>
      </c>
      <c r="J1197" s="54" t="s">
        <v>128</v>
      </c>
      <c r="K1197" s="60" t="s">
        <v>129</v>
      </c>
      <c r="L1197" s="58"/>
      <c r="M1197" s="61"/>
      <c r="N1197" s="61"/>
      <c r="O1197" s="54" t="s">
        <v>256</v>
      </c>
      <c r="P1197" s="54" t="s">
        <v>257</v>
      </c>
      <c r="Q1197" s="73" t="s">
        <v>267</v>
      </c>
      <c r="R1197" s="63"/>
      <c r="S1197" s="64" t="str">
        <f aca="false">IF(ISBLANK(A1197),"",CONCATENATE($BC$5,"-",MID($BC$3,3,2),"-M_",A1197))</f>
        <v>PTUR-21-M_52021000004779</v>
      </c>
      <c r="T1197" s="65" t="e">
        <f aca="false">IF(ISBLANK(B1197),"",VLOOKUP(B1197,$BI$2:$BJ$5,2,FALSE()))</f>
        <v>#N/A</v>
      </c>
      <c r="U1197" s="66" t="str">
        <f aca="false">IF(ISBLANK(Q1197),"ES",Q1197)</f>
        <v>IT</v>
      </c>
      <c r="V1197" s="64" t="n">
        <f aca="false">IF(ISBLANK(K1197),"2",VLOOKUP(K1197,$BG$2:$BH$3,2,FALSE()))</f>
        <v>2</v>
      </c>
      <c r="W1197" s="66" t="str">
        <f aca="false">IF(ISBLANK(R1197),"Sin observaciones",R1197)</f>
        <v>Sin observaciones</v>
      </c>
      <c r="X1197" s="64" t="n">
        <f aca="false">IF(ISERROR(VLOOKUP(J1197,$BG$2:$BH$3,2,FALSE())),"",VLOOKUP(J1197,$BG$2:$BH$3,2,FALSE()))</f>
        <v>1</v>
      </c>
      <c r="Z1197" s="67"/>
    </row>
    <row r="1198" customFormat="false" ht="26.4" hidden="false" customHeight="false" outlineLevel="0" collapsed="false">
      <c r="A1198" s="54" t="s">
        <v>3126</v>
      </c>
      <c r="B1198" s="54" t="s">
        <v>2472</v>
      </c>
      <c r="C1198" s="54" t="s">
        <v>3127</v>
      </c>
      <c r="D1198" s="55" t="n">
        <v>0.03</v>
      </c>
      <c r="E1198" s="56" t="n">
        <v>6402</v>
      </c>
      <c r="F1198" s="57" t="n">
        <v>0</v>
      </c>
      <c r="G1198" s="56" t="n">
        <v>6402</v>
      </c>
      <c r="H1198" s="56" t="n">
        <v>0</v>
      </c>
      <c r="I1198" s="58" t="n">
        <v>44505</v>
      </c>
      <c r="J1198" s="54" t="s">
        <v>128</v>
      </c>
      <c r="K1198" s="60" t="s">
        <v>129</v>
      </c>
      <c r="L1198" s="58"/>
      <c r="M1198" s="61"/>
      <c r="N1198" s="61"/>
      <c r="O1198" s="54" t="s">
        <v>3128</v>
      </c>
      <c r="P1198" s="54" t="s">
        <v>3129</v>
      </c>
      <c r="Q1198" s="73" t="s">
        <v>267</v>
      </c>
      <c r="R1198" s="63"/>
      <c r="S1198" s="64" t="str">
        <f aca="false">IF(ISBLANK(A1198),"",CONCATENATE($BC$5,"-",MID($BC$3,3,2),"-M_",A1198))</f>
        <v>PTUR-21-M_52021000004424</v>
      </c>
      <c r="T1198" s="65" t="e">
        <f aca="false">IF(ISBLANK(B1198),"",VLOOKUP(B1198,$BI$2:$BJ$5,2,FALSE()))</f>
        <v>#N/A</v>
      </c>
      <c r="U1198" s="66" t="str">
        <f aca="false">IF(ISBLANK(Q1198),"ES",Q1198)</f>
        <v>IT</v>
      </c>
      <c r="V1198" s="64" t="n">
        <f aca="false">IF(ISBLANK(K1198),"2",VLOOKUP(K1198,$BG$2:$BH$3,2,FALSE()))</f>
        <v>2</v>
      </c>
      <c r="W1198" s="66" t="str">
        <f aca="false">IF(ISBLANK(R1198),"Sin observaciones",R1198)</f>
        <v>Sin observaciones</v>
      </c>
      <c r="X1198" s="64" t="n">
        <f aca="false">IF(ISERROR(VLOOKUP(J1198,$BG$2:$BH$3,2,FALSE())),"",VLOOKUP(J1198,$BG$2:$BH$3,2,FALSE()))</f>
        <v>1</v>
      </c>
      <c r="Z1198" s="67"/>
    </row>
    <row r="1199" customFormat="false" ht="52.8" hidden="false" customHeight="false" outlineLevel="0" collapsed="false">
      <c r="A1199" s="54" t="s">
        <v>3130</v>
      </c>
      <c r="B1199" s="54" t="s">
        <v>2472</v>
      </c>
      <c r="C1199" s="54" t="s">
        <v>3131</v>
      </c>
      <c r="D1199" s="55" t="n">
        <v>0.03</v>
      </c>
      <c r="E1199" s="56" t="n">
        <v>1750</v>
      </c>
      <c r="F1199" s="57" t="n">
        <v>0</v>
      </c>
      <c r="G1199" s="56" t="n">
        <v>1750</v>
      </c>
      <c r="H1199" s="56" t="n">
        <v>0</v>
      </c>
      <c r="I1199" s="58" t="n">
        <v>44505</v>
      </c>
      <c r="J1199" s="54" t="s">
        <v>128</v>
      </c>
      <c r="K1199" s="60" t="s">
        <v>129</v>
      </c>
      <c r="L1199" s="58"/>
      <c r="M1199" s="61"/>
      <c r="N1199" s="61"/>
      <c r="O1199" s="54" t="s">
        <v>1723</v>
      </c>
      <c r="P1199" s="54" t="s">
        <v>1724</v>
      </c>
      <c r="Q1199" s="73" t="s">
        <v>1725</v>
      </c>
      <c r="R1199" s="63"/>
      <c r="S1199" s="64" t="str">
        <f aca="false">IF(ISBLANK(A1199),"",CONCATENATE($BC$5,"-",MID($BC$3,3,2),"-M_",A1199))</f>
        <v>PTUR-21-M_52021000004552</v>
      </c>
      <c r="T1199" s="65" t="e">
        <f aca="false">IF(ISBLANK(B1199),"",VLOOKUP(B1199,$BI$2:$BJ$5,2,FALSE()))</f>
        <v>#N/A</v>
      </c>
      <c r="U1199" s="66" t="str">
        <f aca="false">IF(ISBLANK(Q1199),"ES",Q1199)</f>
        <v>BY</v>
      </c>
      <c r="V1199" s="64" t="n">
        <f aca="false">IF(ISBLANK(K1199),"2",VLOOKUP(K1199,$BG$2:$BH$3,2,FALSE()))</f>
        <v>2</v>
      </c>
      <c r="W1199" s="66" t="str">
        <f aca="false">IF(ISBLANK(R1199),"Sin observaciones",R1199)</f>
        <v>Sin observaciones</v>
      </c>
      <c r="X1199" s="64" t="n">
        <f aca="false">IF(ISERROR(VLOOKUP(J1199,$BG$2:$BH$3,2,FALSE())),"",VLOOKUP(J1199,$BG$2:$BH$3,2,FALSE()))</f>
        <v>1</v>
      </c>
      <c r="Z1199" s="67"/>
    </row>
    <row r="1200" customFormat="false" ht="52.8" hidden="false" customHeight="false" outlineLevel="0" collapsed="false">
      <c r="A1200" s="54" t="s">
        <v>3132</v>
      </c>
      <c r="B1200" s="54" t="s">
        <v>2472</v>
      </c>
      <c r="C1200" s="54" t="s">
        <v>3133</v>
      </c>
      <c r="D1200" s="55" t="n">
        <v>0.12</v>
      </c>
      <c r="E1200" s="56" t="n">
        <v>2000</v>
      </c>
      <c r="F1200" s="57" t="n">
        <v>0</v>
      </c>
      <c r="G1200" s="56" t="n">
        <v>2000</v>
      </c>
      <c r="H1200" s="56" t="n">
        <v>0</v>
      </c>
      <c r="I1200" s="58" t="n">
        <v>44505</v>
      </c>
      <c r="J1200" s="54" t="s">
        <v>128</v>
      </c>
      <c r="K1200" s="60" t="s">
        <v>129</v>
      </c>
      <c r="L1200" s="58"/>
      <c r="M1200" s="61"/>
      <c r="N1200" s="61"/>
      <c r="O1200" s="54" t="s">
        <v>1723</v>
      </c>
      <c r="P1200" s="54" t="s">
        <v>1724</v>
      </c>
      <c r="Q1200" s="73" t="s">
        <v>1725</v>
      </c>
      <c r="R1200" s="63"/>
      <c r="S1200" s="64" t="str">
        <f aca="false">IF(ISBLANK(A1200),"",CONCATENATE($BC$5,"-",MID($BC$3,3,2),"-M_",A1200))</f>
        <v>PTUR-21-M_52021000004553</v>
      </c>
      <c r="T1200" s="65" t="e">
        <f aca="false">IF(ISBLANK(B1200),"",VLOOKUP(B1200,$BI$2:$BJ$5,2,FALSE()))</f>
        <v>#N/A</v>
      </c>
      <c r="U1200" s="66" t="str">
        <f aca="false">IF(ISBLANK(Q1200),"ES",Q1200)</f>
        <v>BY</v>
      </c>
      <c r="V1200" s="64" t="n">
        <f aca="false">IF(ISBLANK(K1200),"2",VLOOKUP(K1200,$BG$2:$BH$3,2,FALSE()))</f>
        <v>2</v>
      </c>
      <c r="W1200" s="66" t="str">
        <f aca="false">IF(ISBLANK(R1200),"Sin observaciones",R1200)</f>
        <v>Sin observaciones</v>
      </c>
      <c r="X1200" s="64" t="n">
        <f aca="false">IF(ISERROR(VLOOKUP(J1200,$BG$2:$BH$3,2,FALSE())),"",VLOOKUP(J1200,$BG$2:$BH$3,2,FALSE()))</f>
        <v>1</v>
      </c>
      <c r="Z1200" s="67"/>
    </row>
    <row r="1201" customFormat="false" ht="17.4" hidden="false" customHeight="false" outlineLevel="0" collapsed="false">
      <c r="A1201" s="54" t="s">
        <v>3134</v>
      </c>
      <c r="B1201" s="54" t="s">
        <v>2472</v>
      </c>
      <c r="C1201" s="54" t="s">
        <v>3135</v>
      </c>
      <c r="D1201" s="55" t="n">
        <v>0.03</v>
      </c>
      <c r="E1201" s="56" t="n">
        <v>292.5</v>
      </c>
      <c r="F1201" s="57" t="n">
        <v>0</v>
      </c>
      <c r="G1201" s="56" t="n">
        <v>292.5</v>
      </c>
      <c r="H1201" s="56" t="n">
        <v>0</v>
      </c>
      <c r="I1201" s="58" t="n">
        <v>44532</v>
      </c>
      <c r="J1201" s="54" t="s">
        <v>128</v>
      </c>
      <c r="K1201" s="60" t="s">
        <v>129</v>
      </c>
      <c r="L1201" s="58"/>
      <c r="M1201" s="61"/>
      <c r="N1201" s="61"/>
      <c r="O1201" s="54" t="s">
        <v>292</v>
      </c>
      <c r="P1201" s="54" t="s">
        <v>293</v>
      </c>
      <c r="Q1201" s="73" t="s">
        <v>284</v>
      </c>
      <c r="R1201" s="63"/>
      <c r="S1201" s="64" t="str">
        <f aca="false">IF(ISBLANK(A1201),"",CONCATENATE($BC$5,"-",MID($BC$3,3,2),"-M_",A1201))</f>
        <v>PTUR-21-M_52021000005050</v>
      </c>
      <c r="T1201" s="65" t="e">
        <f aca="false">IF(ISBLANK(B1201),"",VLOOKUP(B1201,$BI$2:$BJ$5,2,FALSE()))</f>
        <v>#N/A</v>
      </c>
      <c r="U1201" s="66" t="str">
        <f aca="false">IF(ISBLANK(Q1201),"ES",Q1201)</f>
        <v>GB</v>
      </c>
      <c r="V1201" s="64" t="n">
        <f aca="false">IF(ISBLANK(K1201),"2",VLOOKUP(K1201,$BG$2:$BH$3,2,FALSE()))</f>
        <v>2</v>
      </c>
      <c r="W1201" s="66" t="str">
        <f aca="false">IF(ISBLANK(R1201),"Sin observaciones",R1201)</f>
        <v>Sin observaciones</v>
      </c>
      <c r="X1201" s="64" t="n">
        <f aca="false">IF(ISERROR(VLOOKUP(J1201,$BG$2:$BH$3,2,FALSE())),"",VLOOKUP(J1201,$BG$2:$BH$3,2,FALSE()))</f>
        <v>1</v>
      </c>
      <c r="Z1201" s="67"/>
    </row>
    <row r="1202" customFormat="false" ht="26.4" hidden="false" customHeight="false" outlineLevel="0" collapsed="false">
      <c r="A1202" s="54" t="s">
        <v>3136</v>
      </c>
      <c r="B1202" s="54" t="s">
        <v>2472</v>
      </c>
      <c r="C1202" s="54" t="s">
        <v>3137</v>
      </c>
      <c r="D1202" s="55" t="n">
        <v>0.06</v>
      </c>
      <c r="E1202" s="56" t="n">
        <v>4200</v>
      </c>
      <c r="F1202" s="57" t="n">
        <v>0</v>
      </c>
      <c r="G1202" s="56" t="n">
        <v>4200</v>
      </c>
      <c r="H1202" s="56" t="n">
        <v>0</v>
      </c>
      <c r="I1202" s="58" t="n">
        <v>44505</v>
      </c>
      <c r="J1202" s="54" t="s">
        <v>128</v>
      </c>
      <c r="K1202" s="60" t="s">
        <v>129</v>
      </c>
      <c r="L1202" s="58"/>
      <c r="M1202" s="61"/>
      <c r="N1202" s="61"/>
      <c r="O1202" s="54" t="s">
        <v>1758</v>
      </c>
      <c r="P1202" s="54" t="s">
        <v>1759</v>
      </c>
      <c r="Q1202" s="73" t="s">
        <v>1010</v>
      </c>
      <c r="R1202" s="63"/>
      <c r="S1202" s="64" t="str">
        <f aca="false">IF(ISBLANK(A1202),"",CONCATENATE($BC$5,"-",MID($BC$3,3,2),"-M_",A1202))</f>
        <v>PTUR-21-M_52021000004420</v>
      </c>
      <c r="T1202" s="65" t="e">
        <f aca="false">IF(ISBLANK(B1202),"",VLOOKUP(B1202,$BI$2:$BJ$5,2,FALSE()))</f>
        <v>#N/A</v>
      </c>
      <c r="U1202" s="66" t="str">
        <f aca="false">IF(ISBLANK(Q1202),"ES",Q1202)</f>
        <v>SE</v>
      </c>
      <c r="V1202" s="64" t="n">
        <f aca="false">IF(ISBLANK(K1202),"2",VLOOKUP(K1202,$BG$2:$BH$3,2,FALSE()))</f>
        <v>2</v>
      </c>
      <c r="W1202" s="66" t="str">
        <f aca="false">IF(ISBLANK(R1202),"Sin observaciones",R1202)</f>
        <v>Sin observaciones</v>
      </c>
      <c r="X1202" s="64" t="n">
        <f aca="false">IF(ISERROR(VLOOKUP(J1202,$BG$2:$BH$3,2,FALSE())),"",VLOOKUP(J1202,$BG$2:$BH$3,2,FALSE()))</f>
        <v>1</v>
      </c>
      <c r="Z1202" s="67"/>
    </row>
    <row r="1203" customFormat="false" ht="26.4" hidden="false" customHeight="false" outlineLevel="0" collapsed="false">
      <c r="A1203" s="54" t="s">
        <v>3138</v>
      </c>
      <c r="B1203" s="54" t="s">
        <v>2472</v>
      </c>
      <c r="C1203" s="54" t="s">
        <v>3139</v>
      </c>
      <c r="D1203" s="55" t="n">
        <v>0.03</v>
      </c>
      <c r="E1203" s="56" t="n">
        <v>11400</v>
      </c>
      <c r="F1203" s="57" t="n">
        <v>0</v>
      </c>
      <c r="G1203" s="56" t="n">
        <v>11400</v>
      </c>
      <c r="H1203" s="56" t="n">
        <v>0</v>
      </c>
      <c r="I1203" s="58" t="n">
        <v>44515</v>
      </c>
      <c r="J1203" s="54" t="s">
        <v>128</v>
      </c>
      <c r="K1203" s="60" t="s">
        <v>129</v>
      </c>
      <c r="L1203" s="58"/>
      <c r="M1203" s="61"/>
      <c r="N1203" s="61"/>
      <c r="O1203" s="54" t="s">
        <v>3140</v>
      </c>
      <c r="P1203" s="54" t="s">
        <v>3141</v>
      </c>
      <c r="Q1203" s="73" t="s">
        <v>1010</v>
      </c>
      <c r="R1203" s="63"/>
      <c r="S1203" s="64" t="str">
        <f aca="false">IF(ISBLANK(A1203),"",CONCATENATE($BC$5,"-",MID($BC$3,3,2),"-M_",A1203))</f>
        <v>PTUR-21-M_52021000004643</v>
      </c>
      <c r="T1203" s="65" t="e">
        <f aca="false">IF(ISBLANK(B1203),"",VLOOKUP(B1203,$BI$2:$BJ$5,2,FALSE()))</f>
        <v>#N/A</v>
      </c>
      <c r="U1203" s="66" t="str">
        <f aca="false">IF(ISBLANK(Q1203),"ES",Q1203)</f>
        <v>SE</v>
      </c>
      <c r="V1203" s="64" t="n">
        <f aca="false">IF(ISBLANK(K1203),"2",VLOOKUP(K1203,$BG$2:$BH$3,2,FALSE()))</f>
        <v>2</v>
      </c>
      <c r="W1203" s="66" t="str">
        <f aca="false">IF(ISBLANK(R1203),"Sin observaciones",R1203)</f>
        <v>Sin observaciones</v>
      </c>
      <c r="X1203" s="64" t="n">
        <f aca="false">IF(ISERROR(VLOOKUP(J1203,$BG$2:$BH$3,2,FALSE())),"",VLOOKUP(J1203,$BG$2:$BH$3,2,FALSE()))</f>
        <v>1</v>
      </c>
      <c r="Z1203" s="67"/>
    </row>
    <row r="1204" customFormat="false" ht="52.8" hidden="false" customHeight="false" outlineLevel="0" collapsed="false">
      <c r="A1204" s="54" t="s">
        <v>3142</v>
      </c>
      <c r="B1204" s="54" t="s">
        <v>2472</v>
      </c>
      <c r="C1204" s="54" t="s">
        <v>3143</v>
      </c>
      <c r="D1204" s="55" t="n">
        <v>0.06</v>
      </c>
      <c r="E1204" s="56" t="n">
        <v>2730</v>
      </c>
      <c r="F1204" s="57" t="n">
        <v>0</v>
      </c>
      <c r="G1204" s="56" t="n">
        <v>2730</v>
      </c>
      <c r="H1204" s="56" t="n">
        <v>0</v>
      </c>
      <c r="I1204" s="58" t="n">
        <v>44530</v>
      </c>
      <c r="J1204" s="54" t="s">
        <v>128</v>
      </c>
      <c r="K1204" s="60" t="s">
        <v>129</v>
      </c>
      <c r="L1204" s="58"/>
      <c r="M1204" s="61"/>
      <c r="N1204" s="61"/>
      <c r="O1204" s="54" t="s">
        <v>3144</v>
      </c>
      <c r="P1204" s="54" t="s">
        <v>3145</v>
      </c>
      <c r="Q1204" s="73" t="s">
        <v>1010</v>
      </c>
      <c r="R1204" s="63"/>
      <c r="S1204" s="64" t="str">
        <f aca="false">IF(ISBLANK(A1204),"",CONCATENATE($BC$5,"-",MID($BC$3,3,2),"-M_",A1204))</f>
        <v>PTUR-21-M_52021000004992</v>
      </c>
      <c r="T1204" s="65" t="e">
        <f aca="false">IF(ISBLANK(B1204),"",VLOOKUP(B1204,$BI$2:$BJ$5,2,FALSE()))</f>
        <v>#N/A</v>
      </c>
      <c r="U1204" s="66" t="str">
        <f aca="false">IF(ISBLANK(Q1204),"ES",Q1204)</f>
        <v>SE</v>
      </c>
      <c r="V1204" s="64" t="n">
        <f aca="false">IF(ISBLANK(K1204),"2",VLOOKUP(K1204,$BG$2:$BH$3,2,FALSE()))</f>
        <v>2</v>
      </c>
      <c r="W1204" s="66" t="str">
        <f aca="false">IF(ISBLANK(R1204),"Sin observaciones",R1204)</f>
        <v>Sin observaciones</v>
      </c>
      <c r="X1204" s="64" t="n">
        <f aca="false">IF(ISERROR(VLOOKUP(J1204,$BG$2:$BH$3,2,FALSE())),"",VLOOKUP(J1204,$BG$2:$BH$3,2,FALSE()))</f>
        <v>1</v>
      </c>
      <c r="Z1204" s="67"/>
    </row>
    <row r="1205" customFormat="false" ht="39.6" hidden="false" customHeight="false" outlineLevel="0" collapsed="false">
      <c r="A1205" s="54" t="s">
        <v>3146</v>
      </c>
      <c r="B1205" s="54" t="s">
        <v>2472</v>
      </c>
      <c r="C1205" s="54" t="s">
        <v>3147</v>
      </c>
      <c r="D1205" s="55" t="n">
        <v>0.03</v>
      </c>
      <c r="E1205" s="56" t="n">
        <v>4500</v>
      </c>
      <c r="F1205" s="57" t="n">
        <v>0</v>
      </c>
      <c r="G1205" s="56" t="n">
        <v>4500</v>
      </c>
      <c r="H1205" s="56" t="n">
        <v>0</v>
      </c>
      <c r="I1205" s="58" t="n">
        <v>44515</v>
      </c>
      <c r="J1205" s="54" t="s">
        <v>128</v>
      </c>
      <c r="K1205" s="60" t="s">
        <v>129</v>
      </c>
      <c r="L1205" s="58"/>
      <c r="M1205" s="61"/>
      <c r="N1205" s="61"/>
      <c r="O1205" s="54" t="s">
        <v>3148</v>
      </c>
      <c r="P1205" s="54" t="s">
        <v>3149</v>
      </c>
      <c r="Q1205" s="73" t="s">
        <v>1010</v>
      </c>
      <c r="R1205" s="63"/>
      <c r="S1205" s="64" t="str">
        <f aca="false">IF(ISBLANK(A1205),"",CONCATENATE($BC$5,"-",MID($BC$3,3,2),"-M_",A1205))</f>
        <v>PTUR-21-M_52021000004662</v>
      </c>
      <c r="T1205" s="65" t="e">
        <f aca="false">IF(ISBLANK(B1205),"",VLOOKUP(B1205,$BI$2:$BJ$5,2,FALSE()))</f>
        <v>#N/A</v>
      </c>
      <c r="U1205" s="66" t="str">
        <f aca="false">IF(ISBLANK(Q1205),"ES",Q1205)</f>
        <v>SE</v>
      </c>
      <c r="V1205" s="64" t="n">
        <f aca="false">IF(ISBLANK(K1205),"2",VLOOKUP(K1205,$BG$2:$BH$3,2,FALSE()))</f>
        <v>2</v>
      </c>
      <c r="W1205" s="66" t="str">
        <f aca="false">IF(ISBLANK(R1205),"Sin observaciones",R1205)</f>
        <v>Sin observaciones</v>
      </c>
      <c r="X1205" s="64" t="n">
        <f aca="false">IF(ISERROR(VLOOKUP(J1205,$BG$2:$BH$3,2,FALSE())),"",VLOOKUP(J1205,$BG$2:$BH$3,2,FALSE()))</f>
        <v>1</v>
      </c>
      <c r="Z1205" s="67"/>
    </row>
    <row r="1206" customFormat="false" ht="39.6" hidden="false" customHeight="false" outlineLevel="0" collapsed="false">
      <c r="A1206" s="54" t="s">
        <v>3150</v>
      </c>
      <c r="B1206" s="54" t="s">
        <v>2472</v>
      </c>
      <c r="C1206" s="54" t="s">
        <v>3151</v>
      </c>
      <c r="D1206" s="55" t="n">
        <v>2</v>
      </c>
      <c r="E1206" s="56" t="n">
        <v>5000</v>
      </c>
      <c r="F1206" s="57" t="n">
        <v>0</v>
      </c>
      <c r="G1206" s="56" t="n">
        <v>5000</v>
      </c>
      <c r="H1206" s="56" t="n">
        <v>0</v>
      </c>
      <c r="I1206" s="58" t="n">
        <v>44530</v>
      </c>
      <c r="J1206" s="54" t="s">
        <v>128</v>
      </c>
      <c r="K1206" s="60" t="s">
        <v>129</v>
      </c>
      <c r="L1206" s="58"/>
      <c r="M1206" s="61"/>
      <c r="N1206" s="61"/>
      <c r="O1206" s="54" t="s">
        <v>3152</v>
      </c>
      <c r="P1206" s="54" t="s">
        <v>3153</v>
      </c>
      <c r="Q1206" s="73" t="s">
        <v>284</v>
      </c>
      <c r="R1206" s="63"/>
      <c r="S1206" s="64" t="str">
        <f aca="false">IF(ISBLANK(A1206),"",CONCATENATE($BC$5,"-",MID($BC$3,3,2),"-M_",A1206))</f>
        <v>PTUR-21-M_52021000005009</v>
      </c>
      <c r="T1206" s="65" t="e">
        <f aca="false">IF(ISBLANK(B1206),"",VLOOKUP(B1206,$BI$2:$BJ$5,2,FALSE()))</f>
        <v>#N/A</v>
      </c>
      <c r="U1206" s="66" t="str">
        <f aca="false">IF(ISBLANK(Q1206),"ES",Q1206)</f>
        <v>GB</v>
      </c>
      <c r="V1206" s="64" t="n">
        <f aca="false">IF(ISBLANK(K1206),"2",VLOOKUP(K1206,$BG$2:$BH$3,2,FALSE()))</f>
        <v>2</v>
      </c>
      <c r="W1206" s="66" t="str">
        <f aca="false">IF(ISBLANK(R1206),"Sin observaciones",R1206)</f>
        <v>Sin observaciones</v>
      </c>
      <c r="X1206" s="64" t="n">
        <f aca="false">IF(ISERROR(VLOOKUP(J1206,$BG$2:$BH$3,2,FALSE())),"",VLOOKUP(J1206,$BG$2:$BH$3,2,FALSE()))</f>
        <v>1</v>
      </c>
      <c r="Z1206" s="67"/>
    </row>
    <row r="1207" customFormat="false" ht="105.6" hidden="false" customHeight="false" outlineLevel="0" collapsed="false">
      <c r="A1207" s="54" t="s">
        <v>3154</v>
      </c>
      <c r="B1207" s="54" t="s">
        <v>2472</v>
      </c>
      <c r="C1207" s="54" t="s">
        <v>3155</v>
      </c>
      <c r="D1207" s="55" t="n">
        <v>0.5</v>
      </c>
      <c r="E1207" s="56" t="n">
        <v>14500</v>
      </c>
      <c r="F1207" s="57" t="n">
        <v>0</v>
      </c>
      <c r="G1207" s="56" t="n">
        <v>14500</v>
      </c>
      <c r="H1207" s="56" t="n">
        <v>0</v>
      </c>
      <c r="I1207" s="58" t="n">
        <v>44532</v>
      </c>
      <c r="J1207" s="54" t="s">
        <v>128</v>
      </c>
      <c r="K1207" s="60" t="s">
        <v>129</v>
      </c>
      <c r="L1207" s="58"/>
      <c r="M1207" s="61"/>
      <c r="N1207" s="61"/>
      <c r="O1207" s="54" t="s">
        <v>3156</v>
      </c>
      <c r="P1207" s="54" t="s">
        <v>3157</v>
      </c>
      <c r="Q1207" s="73" t="s">
        <v>985</v>
      </c>
      <c r="R1207" s="63"/>
      <c r="S1207" s="64" t="str">
        <f aca="false">IF(ISBLANK(A1207),"",CONCATENATE($BC$5,"-",MID($BC$3,3,2),"-M_",A1207))</f>
        <v>PTUR-21-M_52021000005056</v>
      </c>
      <c r="T1207" s="65" t="e">
        <f aca="false">IF(ISBLANK(B1207),"",VLOOKUP(B1207,$BI$2:$BJ$5,2,FALSE()))</f>
        <v>#N/A</v>
      </c>
      <c r="U1207" s="66" t="str">
        <f aca="false">IF(ISBLANK(Q1207),"ES",Q1207)</f>
        <v>FR</v>
      </c>
      <c r="V1207" s="64" t="n">
        <f aca="false">IF(ISBLANK(K1207),"2",VLOOKUP(K1207,$BG$2:$BH$3,2,FALSE()))</f>
        <v>2</v>
      </c>
      <c r="W1207" s="66" t="str">
        <f aca="false">IF(ISBLANK(R1207),"Sin observaciones",R1207)</f>
        <v>Sin observaciones</v>
      </c>
      <c r="X1207" s="64" t="n">
        <f aca="false">IF(ISERROR(VLOOKUP(J1207,$BG$2:$BH$3,2,FALSE())),"",VLOOKUP(J1207,$BG$2:$BH$3,2,FALSE()))</f>
        <v>1</v>
      </c>
      <c r="Z1207" s="67"/>
    </row>
    <row r="1208" customFormat="false" ht="39.6" hidden="false" customHeight="false" outlineLevel="0" collapsed="false">
      <c r="A1208" s="54" t="s">
        <v>3158</v>
      </c>
      <c r="B1208" s="54" t="s">
        <v>2472</v>
      </c>
      <c r="C1208" s="54" t="s">
        <v>3159</v>
      </c>
      <c r="D1208" s="55" t="n">
        <v>1</v>
      </c>
      <c r="E1208" s="56" t="n">
        <v>12000</v>
      </c>
      <c r="F1208" s="57" t="n">
        <v>0</v>
      </c>
      <c r="G1208" s="56" t="n">
        <v>12000</v>
      </c>
      <c r="H1208" s="56" t="n">
        <v>0</v>
      </c>
      <c r="I1208" s="58" t="n">
        <v>44525</v>
      </c>
      <c r="J1208" s="54" t="s">
        <v>128</v>
      </c>
      <c r="K1208" s="60" t="s">
        <v>129</v>
      </c>
      <c r="L1208" s="58"/>
      <c r="M1208" s="61"/>
      <c r="N1208" s="61"/>
      <c r="O1208" s="54" t="s">
        <v>3160</v>
      </c>
      <c r="P1208" s="54" t="s">
        <v>3161</v>
      </c>
      <c r="Q1208" s="73" t="s">
        <v>1010</v>
      </c>
      <c r="R1208" s="63"/>
      <c r="S1208" s="64" t="str">
        <f aca="false">IF(ISBLANK(A1208),"",CONCATENATE($BC$5,"-",MID($BC$3,3,2),"-M_",A1208))</f>
        <v>PTUR-21-M_52021000004702</v>
      </c>
      <c r="T1208" s="65" t="e">
        <f aca="false">IF(ISBLANK(B1208),"",VLOOKUP(B1208,$BI$2:$BJ$5,2,FALSE()))</f>
        <v>#N/A</v>
      </c>
      <c r="U1208" s="66" t="str">
        <f aca="false">IF(ISBLANK(Q1208),"ES",Q1208)</f>
        <v>SE</v>
      </c>
      <c r="V1208" s="64" t="n">
        <f aca="false">IF(ISBLANK(K1208),"2",VLOOKUP(K1208,$BG$2:$BH$3,2,FALSE()))</f>
        <v>2</v>
      </c>
      <c r="W1208" s="66" t="str">
        <f aca="false">IF(ISBLANK(R1208),"Sin observaciones",R1208)</f>
        <v>Sin observaciones</v>
      </c>
      <c r="X1208" s="64" t="n">
        <f aca="false">IF(ISERROR(VLOOKUP(J1208,$BG$2:$BH$3,2,FALSE())),"",VLOOKUP(J1208,$BG$2:$BH$3,2,FALSE()))</f>
        <v>1</v>
      </c>
      <c r="Z1208" s="67"/>
    </row>
    <row r="1209" customFormat="false" ht="26.4" hidden="false" customHeight="false" outlineLevel="0" collapsed="false">
      <c r="A1209" s="54" t="s">
        <v>3162</v>
      </c>
      <c r="B1209" s="54" t="s">
        <v>2472</v>
      </c>
      <c r="C1209" s="54" t="s">
        <v>3163</v>
      </c>
      <c r="D1209" s="55" t="n">
        <v>0.06</v>
      </c>
      <c r="E1209" s="56" t="n">
        <v>3712</v>
      </c>
      <c r="F1209" s="57" t="n">
        <v>0</v>
      </c>
      <c r="G1209" s="56" t="n">
        <v>3712</v>
      </c>
      <c r="H1209" s="56" t="n">
        <v>0</v>
      </c>
      <c r="I1209" s="58" t="n">
        <v>44525</v>
      </c>
      <c r="J1209" s="54" t="s">
        <v>128</v>
      </c>
      <c r="K1209" s="60" t="s">
        <v>129</v>
      </c>
      <c r="L1209" s="58"/>
      <c r="M1209" s="61"/>
      <c r="N1209" s="61"/>
      <c r="O1209" s="54" t="s">
        <v>3164</v>
      </c>
      <c r="P1209" s="54" t="s">
        <v>3165</v>
      </c>
      <c r="Q1209" s="73" t="s">
        <v>985</v>
      </c>
      <c r="R1209" s="63"/>
      <c r="S1209" s="64" t="str">
        <f aca="false">IF(ISBLANK(A1209),"",CONCATENATE($BC$5,"-",MID($BC$3,3,2),"-M_",A1209))</f>
        <v>PTUR-21-M_52021000004761</v>
      </c>
      <c r="T1209" s="65" t="e">
        <f aca="false">IF(ISBLANK(B1209),"",VLOOKUP(B1209,$BI$2:$BJ$5,2,FALSE()))</f>
        <v>#N/A</v>
      </c>
      <c r="U1209" s="66" t="str">
        <f aca="false">IF(ISBLANK(Q1209),"ES",Q1209)</f>
        <v>FR</v>
      </c>
      <c r="V1209" s="64" t="n">
        <f aca="false">IF(ISBLANK(K1209),"2",VLOOKUP(K1209,$BG$2:$BH$3,2,FALSE()))</f>
        <v>2</v>
      </c>
      <c r="W1209" s="66" t="str">
        <f aca="false">IF(ISBLANK(R1209),"Sin observaciones",R1209)</f>
        <v>Sin observaciones</v>
      </c>
      <c r="X1209" s="64" t="n">
        <f aca="false">IF(ISERROR(VLOOKUP(J1209,$BG$2:$BH$3,2,FALSE())),"",VLOOKUP(J1209,$BG$2:$BH$3,2,FALSE()))</f>
        <v>1</v>
      </c>
      <c r="Z1209" s="67"/>
    </row>
    <row r="1210" customFormat="false" ht="26.4" hidden="false" customHeight="false" outlineLevel="0" collapsed="false">
      <c r="A1210" s="54" t="s">
        <v>3166</v>
      </c>
      <c r="B1210" s="54" t="s">
        <v>2472</v>
      </c>
      <c r="C1210" s="54" t="s">
        <v>3167</v>
      </c>
      <c r="D1210" s="55" t="n">
        <v>5.5</v>
      </c>
      <c r="E1210" s="56" t="n">
        <v>14000</v>
      </c>
      <c r="F1210" s="57" t="n">
        <v>0</v>
      </c>
      <c r="G1210" s="56" t="n">
        <v>14000</v>
      </c>
      <c r="H1210" s="56" t="n">
        <v>0</v>
      </c>
      <c r="I1210" s="58" t="n">
        <v>44525</v>
      </c>
      <c r="J1210" s="54" t="s">
        <v>128</v>
      </c>
      <c r="K1210" s="60" t="s">
        <v>129</v>
      </c>
      <c r="L1210" s="58"/>
      <c r="M1210" s="61"/>
      <c r="N1210" s="61"/>
      <c r="O1210" s="54" t="s">
        <v>3168</v>
      </c>
      <c r="P1210" s="54" t="s">
        <v>3169</v>
      </c>
      <c r="Q1210" s="73" t="s">
        <v>1010</v>
      </c>
      <c r="R1210" s="63"/>
      <c r="S1210" s="64" t="str">
        <f aca="false">IF(ISBLANK(A1210),"",CONCATENATE($BC$5,"-",MID($BC$3,3,2),"-M_",A1210))</f>
        <v>PTUR-21-M_52021000004708</v>
      </c>
      <c r="T1210" s="65" t="e">
        <f aca="false">IF(ISBLANK(B1210),"",VLOOKUP(B1210,$BI$2:$BJ$5,2,FALSE()))</f>
        <v>#N/A</v>
      </c>
      <c r="U1210" s="66" t="str">
        <f aca="false">IF(ISBLANK(Q1210),"ES",Q1210)</f>
        <v>SE</v>
      </c>
      <c r="V1210" s="64" t="n">
        <f aca="false">IF(ISBLANK(K1210),"2",VLOOKUP(K1210,$BG$2:$BH$3,2,FALSE()))</f>
        <v>2</v>
      </c>
      <c r="W1210" s="66" t="str">
        <f aca="false">IF(ISBLANK(R1210),"Sin observaciones",R1210)</f>
        <v>Sin observaciones</v>
      </c>
      <c r="X1210" s="64" t="n">
        <f aca="false">IF(ISERROR(VLOOKUP(J1210,$BG$2:$BH$3,2,FALSE())),"",VLOOKUP(J1210,$BG$2:$BH$3,2,FALSE()))</f>
        <v>1</v>
      </c>
      <c r="Z1210" s="67"/>
    </row>
    <row r="1211" customFormat="false" ht="52.8" hidden="false" customHeight="false" outlineLevel="0" collapsed="false">
      <c r="A1211" s="54" t="s">
        <v>3170</v>
      </c>
      <c r="B1211" s="54" t="s">
        <v>2472</v>
      </c>
      <c r="C1211" s="54" t="s">
        <v>3171</v>
      </c>
      <c r="D1211" s="55" t="n">
        <v>2.3</v>
      </c>
      <c r="E1211" s="56" t="n">
        <v>14000</v>
      </c>
      <c r="F1211" s="57" t="n">
        <v>0</v>
      </c>
      <c r="G1211" s="56" t="n">
        <v>14000</v>
      </c>
      <c r="H1211" s="56" t="n">
        <v>0</v>
      </c>
      <c r="I1211" s="58" t="n">
        <v>44525</v>
      </c>
      <c r="J1211" s="54" t="s">
        <v>128</v>
      </c>
      <c r="K1211" s="60" t="s">
        <v>129</v>
      </c>
      <c r="L1211" s="58"/>
      <c r="M1211" s="61"/>
      <c r="N1211" s="61"/>
      <c r="O1211" s="54" t="s">
        <v>3172</v>
      </c>
      <c r="P1211" s="54" t="s">
        <v>3173</v>
      </c>
      <c r="Q1211" s="73" t="s">
        <v>1010</v>
      </c>
      <c r="R1211" s="63"/>
      <c r="S1211" s="64" t="str">
        <f aca="false">IF(ISBLANK(A1211),"",CONCATENATE($BC$5,"-",MID($BC$3,3,2),"-M_",A1211))</f>
        <v>PTUR-21-M_52021000004822</v>
      </c>
      <c r="T1211" s="65" t="e">
        <f aca="false">IF(ISBLANK(B1211),"",VLOOKUP(B1211,$BI$2:$BJ$5,2,FALSE()))</f>
        <v>#N/A</v>
      </c>
      <c r="U1211" s="66" t="str">
        <f aca="false">IF(ISBLANK(Q1211),"ES",Q1211)</f>
        <v>SE</v>
      </c>
      <c r="V1211" s="64" t="n">
        <f aca="false">IF(ISBLANK(K1211),"2",VLOOKUP(K1211,$BG$2:$BH$3,2,FALSE()))</f>
        <v>2</v>
      </c>
      <c r="W1211" s="66" t="str">
        <f aca="false">IF(ISBLANK(R1211),"Sin observaciones",R1211)</f>
        <v>Sin observaciones</v>
      </c>
      <c r="X1211" s="64" t="n">
        <f aca="false">IF(ISERROR(VLOOKUP(J1211,$BG$2:$BH$3,2,FALSE())),"",VLOOKUP(J1211,$BG$2:$BH$3,2,FALSE()))</f>
        <v>1</v>
      </c>
      <c r="Z1211" s="67"/>
    </row>
    <row r="1212" customFormat="false" ht="17.4" hidden="false" customHeight="false" outlineLevel="0" collapsed="false">
      <c r="A1212" s="54" t="s">
        <v>3174</v>
      </c>
      <c r="B1212" s="54" t="s">
        <v>2472</v>
      </c>
      <c r="C1212" s="54" t="s">
        <v>3175</v>
      </c>
      <c r="D1212" s="55" t="n">
        <v>0.03</v>
      </c>
      <c r="E1212" s="56" t="n">
        <v>520.02</v>
      </c>
      <c r="F1212" s="57" t="n">
        <v>34.02</v>
      </c>
      <c r="G1212" s="56" t="n">
        <v>520.02</v>
      </c>
      <c r="H1212" s="56" t="n">
        <v>34.02</v>
      </c>
      <c r="I1212" s="58" t="n">
        <v>44532</v>
      </c>
      <c r="J1212" s="54" t="s">
        <v>128</v>
      </c>
      <c r="K1212" s="60" t="s">
        <v>129</v>
      </c>
      <c r="L1212" s="58"/>
      <c r="M1212" s="61"/>
      <c r="N1212" s="61"/>
      <c r="O1212" s="54" t="s">
        <v>1023</v>
      </c>
      <c r="P1212" s="54" t="s">
        <v>1024</v>
      </c>
      <c r="Q1212" s="73" t="s">
        <v>132</v>
      </c>
      <c r="R1212" s="63"/>
      <c r="S1212" s="64" t="str">
        <f aca="false">IF(ISBLANK(A1212),"",CONCATENATE($BC$5,"-",MID($BC$3,3,2),"-M_",A1212))</f>
        <v>PTUR-21-M_52021000005045</v>
      </c>
      <c r="T1212" s="65" t="e">
        <f aca="false">IF(ISBLANK(B1212),"",VLOOKUP(B1212,$BI$2:$BJ$5,2,FALSE()))</f>
        <v>#N/A</v>
      </c>
      <c r="U1212" s="66" t="str">
        <f aca="false">IF(ISBLANK(Q1212),"ES",Q1212)</f>
        <v>ES</v>
      </c>
      <c r="V1212" s="64" t="n">
        <f aca="false">IF(ISBLANK(K1212),"2",VLOOKUP(K1212,$BG$2:$BH$3,2,FALSE()))</f>
        <v>2</v>
      </c>
      <c r="W1212" s="66" t="str">
        <f aca="false">IF(ISBLANK(R1212),"Sin observaciones",R1212)</f>
        <v>Sin observaciones</v>
      </c>
      <c r="X1212" s="64" t="n">
        <f aca="false">IF(ISERROR(VLOOKUP(J1212,$BG$2:$BH$3,2,FALSE())),"",VLOOKUP(J1212,$BG$2:$BH$3,2,FALSE()))</f>
        <v>1</v>
      </c>
      <c r="Z1212" s="67"/>
    </row>
    <row r="1213" customFormat="false" ht="39.6" hidden="false" customHeight="false" outlineLevel="0" collapsed="false">
      <c r="A1213" s="54" t="s">
        <v>3176</v>
      </c>
      <c r="B1213" s="54" t="s">
        <v>2472</v>
      </c>
      <c r="C1213" s="54" t="s">
        <v>3177</v>
      </c>
      <c r="D1213" s="55" t="n">
        <v>0.03</v>
      </c>
      <c r="E1213" s="56" t="n">
        <v>600</v>
      </c>
      <c r="F1213" s="57" t="n">
        <v>0</v>
      </c>
      <c r="G1213" s="56" t="n">
        <v>600</v>
      </c>
      <c r="H1213" s="56" t="n">
        <v>0</v>
      </c>
      <c r="I1213" s="58" t="n">
        <v>44525</v>
      </c>
      <c r="J1213" s="54" t="s">
        <v>128</v>
      </c>
      <c r="K1213" s="60" t="s">
        <v>129</v>
      </c>
      <c r="L1213" s="58"/>
      <c r="M1213" s="61"/>
      <c r="N1213" s="61"/>
      <c r="O1213" s="54" t="s">
        <v>1027</v>
      </c>
      <c r="P1213" s="54" t="s">
        <v>1028</v>
      </c>
      <c r="Q1213" s="73" t="s">
        <v>132</v>
      </c>
      <c r="R1213" s="63"/>
      <c r="S1213" s="64" t="str">
        <f aca="false">IF(ISBLANK(A1213),"",CONCATENATE($BC$5,"-",MID($BC$3,3,2),"-M_",A1213))</f>
        <v>PTUR-21-M_52021000004756</v>
      </c>
      <c r="T1213" s="65" t="e">
        <f aca="false">IF(ISBLANK(B1213),"",VLOOKUP(B1213,$BI$2:$BJ$5,2,FALSE()))</f>
        <v>#N/A</v>
      </c>
      <c r="U1213" s="66" t="str">
        <f aca="false">IF(ISBLANK(Q1213),"ES",Q1213)</f>
        <v>ES</v>
      </c>
      <c r="V1213" s="64" t="n">
        <f aca="false">IF(ISBLANK(K1213),"2",VLOOKUP(K1213,$BG$2:$BH$3,2,FALSE()))</f>
        <v>2</v>
      </c>
      <c r="W1213" s="66" t="str">
        <f aca="false">IF(ISBLANK(R1213),"Sin observaciones",R1213)</f>
        <v>Sin observaciones</v>
      </c>
      <c r="X1213" s="64" t="n">
        <f aca="false">IF(ISERROR(VLOOKUP(J1213,$BG$2:$BH$3,2,FALSE())),"",VLOOKUP(J1213,$BG$2:$BH$3,2,FALSE()))</f>
        <v>1</v>
      </c>
      <c r="Z1213" s="67"/>
    </row>
    <row r="1214" customFormat="false" ht="92.4" hidden="false" customHeight="false" outlineLevel="0" collapsed="false">
      <c r="A1214" s="54" t="s">
        <v>3178</v>
      </c>
      <c r="B1214" s="54" t="s">
        <v>2472</v>
      </c>
      <c r="C1214" s="54" t="s">
        <v>3179</v>
      </c>
      <c r="D1214" s="55" t="n">
        <v>0.09</v>
      </c>
      <c r="E1214" s="56" t="n">
        <v>540</v>
      </c>
      <c r="F1214" s="57" t="n">
        <v>35.33</v>
      </c>
      <c r="G1214" s="56" t="n">
        <v>540</v>
      </c>
      <c r="H1214" s="56" t="n">
        <v>35.33</v>
      </c>
      <c r="I1214" s="58" t="n">
        <v>44530</v>
      </c>
      <c r="J1214" s="54" t="s">
        <v>128</v>
      </c>
      <c r="K1214" s="60" t="s">
        <v>129</v>
      </c>
      <c r="L1214" s="58"/>
      <c r="M1214" s="61"/>
      <c r="N1214" s="61"/>
      <c r="O1214" s="54" t="s">
        <v>3180</v>
      </c>
      <c r="P1214" s="54" t="s">
        <v>3181</v>
      </c>
      <c r="Q1214" s="73" t="s">
        <v>132</v>
      </c>
      <c r="R1214" s="63"/>
      <c r="S1214" s="64" t="str">
        <f aca="false">IF(ISBLANK(A1214),"",CONCATENATE($BC$5,"-",MID($BC$3,3,2),"-M_",A1214))</f>
        <v>PTUR-21-M_52021000004981</v>
      </c>
      <c r="T1214" s="65" t="e">
        <f aca="false">IF(ISBLANK(B1214),"",VLOOKUP(B1214,$BI$2:$BJ$5,2,FALSE()))</f>
        <v>#N/A</v>
      </c>
      <c r="U1214" s="66" t="str">
        <f aca="false">IF(ISBLANK(Q1214),"ES",Q1214)</f>
        <v>ES</v>
      </c>
      <c r="V1214" s="64" t="n">
        <f aca="false">IF(ISBLANK(K1214),"2",VLOOKUP(K1214,$BG$2:$BH$3,2,FALSE()))</f>
        <v>2</v>
      </c>
      <c r="W1214" s="66" t="str">
        <f aca="false">IF(ISBLANK(R1214),"Sin observaciones",R1214)</f>
        <v>Sin observaciones</v>
      </c>
      <c r="X1214" s="64" t="n">
        <f aca="false">IF(ISERROR(VLOOKUP(J1214,$BG$2:$BH$3,2,FALSE())),"",VLOOKUP(J1214,$BG$2:$BH$3,2,FALSE()))</f>
        <v>1</v>
      </c>
      <c r="Z1214" s="67"/>
    </row>
    <row r="1215" customFormat="false" ht="92.4" hidden="false" customHeight="false" outlineLevel="0" collapsed="false">
      <c r="A1215" s="54" t="s">
        <v>3182</v>
      </c>
      <c r="B1215" s="54" t="s">
        <v>2472</v>
      </c>
      <c r="C1215" s="54" t="s">
        <v>3183</v>
      </c>
      <c r="D1215" s="55" t="n">
        <v>0.09</v>
      </c>
      <c r="E1215" s="56" t="n">
        <v>439.99</v>
      </c>
      <c r="F1215" s="57" t="n">
        <v>28.78</v>
      </c>
      <c r="G1215" s="56" t="n">
        <v>439.99</v>
      </c>
      <c r="H1215" s="56" t="n">
        <v>28.78</v>
      </c>
      <c r="I1215" s="58" t="n">
        <v>44530</v>
      </c>
      <c r="J1215" s="54" t="s">
        <v>128</v>
      </c>
      <c r="K1215" s="60" t="s">
        <v>129</v>
      </c>
      <c r="L1215" s="58"/>
      <c r="M1215" s="61"/>
      <c r="N1215" s="61"/>
      <c r="O1215" s="54" t="s">
        <v>3180</v>
      </c>
      <c r="P1215" s="54" t="s">
        <v>3181</v>
      </c>
      <c r="Q1215" s="73" t="s">
        <v>132</v>
      </c>
      <c r="R1215" s="63"/>
      <c r="S1215" s="64" t="str">
        <f aca="false">IF(ISBLANK(A1215),"",CONCATENATE($BC$5,"-",MID($BC$3,3,2),"-M_",A1215))</f>
        <v>PTUR-21-M_52021000004982</v>
      </c>
      <c r="T1215" s="65" t="e">
        <f aca="false">IF(ISBLANK(B1215),"",VLOOKUP(B1215,$BI$2:$BJ$5,2,FALSE()))</f>
        <v>#N/A</v>
      </c>
      <c r="U1215" s="66" t="str">
        <f aca="false">IF(ISBLANK(Q1215),"ES",Q1215)</f>
        <v>ES</v>
      </c>
      <c r="V1215" s="64" t="n">
        <f aca="false">IF(ISBLANK(K1215),"2",VLOOKUP(K1215,$BG$2:$BH$3,2,FALSE()))</f>
        <v>2</v>
      </c>
      <c r="W1215" s="66" t="str">
        <f aca="false">IF(ISBLANK(R1215),"Sin observaciones",R1215)</f>
        <v>Sin observaciones</v>
      </c>
      <c r="X1215" s="64" t="n">
        <f aca="false">IF(ISERROR(VLOOKUP(J1215,$BG$2:$BH$3,2,FALSE())),"",VLOOKUP(J1215,$BG$2:$BH$3,2,FALSE()))</f>
        <v>1</v>
      </c>
      <c r="Z1215" s="67"/>
    </row>
    <row r="1216" customFormat="false" ht="92.4" hidden="false" customHeight="false" outlineLevel="0" collapsed="false">
      <c r="A1216" s="54" t="s">
        <v>3184</v>
      </c>
      <c r="B1216" s="54" t="s">
        <v>2472</v>
      </c>
      <c r="C1216" s="54" t="s">
        <v>3185</v>
      </c>
      <c r="D1216" s="55" t="n">
        <v>0.09</v>
      </c>
      <c r="E1216" s="56" t="n">
        <v>439.99</v>
      </c>
      <c r="F1216" s="57" t="n">
        <v>28.78</v>
      </c>
      <c r="G1216" s="56" t="n">
        <v>439.99</v>
      </c>
      <c r="H1216" s="56" t="n">
        <v>28.78</v>
      </c>
      <c r="I1216" s="58" t="n">
        <v>44530</v>
      </c>
      <c r="J1216" s="54" t="s">
        <v>128</v>
      </c>
      <c r="K1216" s="60" t="s">
        <v>129</v>
      </c>
      <c r="L1216" s="58"/>
      <c r="M1216" s="61"/>
      <c r="N1216" s="61"/>
      <c r="O1216" s="54" t="s">
        <v>3180</v>
      </c>
      <c r="P1216" s="54" t="s">
        <v>3181</v>
      </c>
      <c r="Q1216" s="73" t="s">
        <v>132</v>
      </c>
      <c r="R1216" s="63"/>
      <c r="S1216" s="64" t="str">
        <f aca="false">IF(ISBLANK(A1216),"",CONCATENATE($BC$5,"-",MID($BC$3,3,2),"-M_",A1216))</f>
        <v>PTUR-21-M_52021000004983</v>
      </c>
      <c r="T1216" s="65" t="e">
        <f aca="false">IF(ISBLANK(B1216),"",VLOOKUP(B1216,$BI$2:$BJ$5,2,FALSE()))</f>
        <v>#N/A</v>
      </c>
      <c r="U1216" s="66" t="str">
        <f aca="false">IF(ISBLANK(Q1216),"ES",Q1216)</f>
        <v>ES</v>
      </c>
      <c r="V1216" s="64" t="n">
        <f aca="false">IF(ISBLANK(K1216),"2",VLOOKUP(K1216,$BG$2:$BH$3,2,FALSE()))</f>
        <v>2</v>
      </c>
      <c r="W1216" s="66" t="str">
        <f aca="false">IF(ISBLANK(R1216),"Sin observaciones",R1216)</f>
        <v>Sin observaciones</v>
      </c>
      <c r="X1216" s="64" t="n">
        <f aca="false">IF(ISERROR(VLOOKUP(J1216,$BG$2:$BH$3,2,FALSE())),"",VLOOKUP(J1216,$BG$2:$BH$3,2,FALSE()))</f>
        <v>1</v>
      </c>
      <c r="Z1216" s="67"/>
    </row>
    <row r="1217" customFormat="false" ht="92.4" hidden="false" customHeight="false" outlineLevel="0" collapsed="false">
      <c r="A1217" s="54" t="s">
        <v>3186</v>
      </c>
      <c r="B1217" s="54" t="s">
        <v>2472</v>
      </c>
      <c r="C1217" s="54" t="s">
        <v>3187</v>
      </c>
      <c r="D1217" s="55" t="n">
        <v>0.09</v>
      </c>
      <c r="E1217" s="56" t="n">
        <v>439.99</v>
      </c>
      <c r="F1217" s="57" t="n">
        <v>28.78</v>
      </c>
      <c r="G1217" s="56" t="n">
        <v>439.99</v>
      </c>
      <c r="H1217" s="56" t="n">
        <v>28.78</v>
      </c>
      <c r="I1217" s="58" t="n">
        <v>44530</v>
      </c>
      <c r="J1217" s="54" t="s">
        <v>128</v>
      </c>
      <c r="K1217" s="60" t="s">
        <v>129</v>
      </c>
      <c r="L1217" s="58"/>
      <c r="M1217" s="61"/>
      <c r="N1217" s="61"/>
      <c r="O1217" s="54" t="s">
        <v>3180</v>
      </c>
      <c r="P1217" s="54" t="s">
        <v>3181</v>
      </c>
      <c r="Q1217" s="73" t="s">
        <v>132</v>
      </c>
      <c r="R1217" s="63"/>
      <c r="S1217" s="64" t="str">
        <f aca="false">IF(ISBLANK(A1217),"",CONCATENATE($BC$5,"-",MID($BC$3,3,2),"-M_",A1217))</f>
        <v>PTUR-21-M_52021000004984</v>
      </c>
      <c r="T1217" s="65" t="e">
        <f aca="false">IF(ISBLANK(B1217),"",VLOOKUP(B1217,$BI$2:$BJ$5,2,FALSE()))</f>
        <v>#N/A</v>
      </c>
      <c r="U1217" s="66" t="str">
        <f aca="false">IF(ISBLANK(Q1217),"ES",Q1217)</f>
        <v>ES</v>
      </c>
      <c r="V1217" s="64" t="n">
        <f aca="false">IF(ISBLANK(K1217),"2",VLOOKUP(K1217,$BG$2:$BH$3,2,FALSE()))</f>
        <v>2</v>
      </c>
      <c r="W1217" s="66" t="str">
        <f aca="false">IF(ISBLANK(R1217),"Sin observaciones",R1217)</f>
        <v>Sin observaciones</v>
      </c>
      <c r="X1217" s="64" t="n">
        <f aca="false">IF(ISERROR(VLOOKUP(J1217,$BG$2:$BH$3,2,FALSE())),"",VLOOKUP(J1217,$BG$2:$BH$3,2,FALSE()))</f>
        <v>1</v>
      </c>
      <c r="Z1217" s="67"/>
    </row>
    <row r="1218" customFormat="false" ht="92.4" hidden="false" customHeight="false" outlineLevel="0" collapsed="false">
      <c r="A1218" s="54" t="s">
        <v>3188</v>
      </c>
      <c r="B1218" s="54" t="s">
        <v>2472</v>
      </c>
      <c r="C1218" s="54" t="s">
        <v>3189</v>
      </c>
      <c r="D1218" s="55" t="n">
        <v>0.09</v>
      </c>
      <c r="E1218" s="56" t="n">
        <v>439.99</v>
      </c>
      <c r="F1218" s="57" t="n">
        <v>28.78</v>
      </c>
      <c r="G1218" s="56" t="n">
        <v>439.99</v>
      </c>
      <c r="H1218" s="56" t="n">
        <v>28.78</v>
      </c>
      <c r="I1218" s="58" t="n">
        <v>44530</v>
      </c>
      <c r="J1218" s="54" t="s">
        <v>128</v>
      </c>
      <c r="K1218" s="60" t="s">
        <v>129</v>
      </c>
      <c r="L1218" s="58"/>
      <c r="M1218" s="61"/>
      <c r="N1218" s="61"/>
      <c r="O1218" s="54" t="s">
        <v>3180</v>
      </c>
      <c r="P1218" s="54" t="s">
        <v>3181</v>
      </c>
      <c r="Q1218" s="73" t="s">
        <v>132</v>
      </c>
      <c r="R1218" s="63"/>
      <c r="S1218" s="64" t="str">
        <f aca="false">IF(ISBLANK(A1218),"",CONCATENATE($BC$5,"-",MID($BC$3,3,2),"-M_",A1218))</f>
        <v>PTUR-21-M_52021000005002</v>
      </c>
      <c r="T1218" s="65" t="e">
        <f aca="false">IF(ISBLANK(B1218),"",VLOOKUP(B1218,$BI$2:$BJ$5,2,FALSE()))</f>
        <v>#N/A</v>
      </c>
      <c r="U1218" s="66" t="str">
        <f aca="false">IF(ISBLANK(Q1218),"ES",Q1218)</f>
        <v>ES</v>
      </c>
      <c r="V1218" s="64" t="n">
        <f aca="false">IF(ISBLANK(K1218),"2",VLOOKUP(K1218,$BG$2:$BH$3,2,FALSE()))</f>
        <v>2</v>
      </c>
      <c r="W1218" s="66" t="str">
        <f aca="false">IF(ISBLANK(R1218),"Sin observaciones",R1218)</f>
        <v>Sin observaciones</v>
      </c>
      <c r="X1218" s="64" t="n">
        <f aca="false">IF(ISERROR(VLOOKUP(J1218,$BG$2:$BH$3,2,FALSE())),"",VLOOKUP(J1218,$BG$2:$BH$3,2,FALSE()))</f>
        <v>1</v>
      </c>
      <c r="Z1218" s="67"/>
    </row>
    <row r="1219" customFormat="false" ht="92.4" hidden="false" customHeight="false" outlineLevel="0" collapsed="false">
      <c r="A1219" s="54" t="s">
        <v>3190</v>
      </c>
      <c r="B1219" s="54" t="s">
        <v>2472</v>
      </c>
      <c r="C1219" s="54" t="s">
        <v>3191</v>
      </c>
      <c r="D1219" s="55" t="n">
        <v>0.09</v>
      </c>
      <c r="E1219" s="56" t="n">
        <v>439.99</v>
      </c>
      <c r="F1219" s="57" t="n">
        <v>28.78</v>
      </c>
      <c r="G1219" s="56" t="n">
        <v>439.99</v>
      </c>
      <c r="H1219" s="56" t="n">
        <v>28.78</v>
      </c>
      <c r="I1219" s="58" t="n">
        <v>44532</v>
      </c>
      <c r="J1219" s="54" t="s">
        <v>128</v>
      </c>
      <c r="K1219" s="60" t="s">
        <v>129</v>
      </c>
      <c r="L1219" s="58"/>
      <c r="M1219" s="61"/>
      <c r="N1219" s="61"/>
      <c r="O1219" s="54" t="s">
        <v>3180</v>
      </c>
      <c r="P1219" s="54" t="s">
        <v>3181</v>
      </c>
      <c r="Q1219" s="73" t="s">
        <v>132</v>
      </c>
      <c r="R1219" s="63"/>
      <c r="S1219" s="64" t="str">
        <f aca="false">IF(ISBLANK(A1219),"",CONCATENATE($BC$5,"-",MID($BC$3,3,2),"-M_",A1219))</f>
        <v>PTUR-21-M_52021000005054</v>
      </c>
      <c r="T1219" s="65" t="e">
        <f aca="false">IF(ISBLANK(B1219),"",VLOOKUP(B1219,$BI$2:$BJ$5,2,FALSE()))</f>
        <v>#N/A</v>
      </c>
      <c r="U1219" s="66" t="str">
        <f aca="false">IF(ISBLANK(Q1219),"ES",Q1219)</f>
        <v>ES</v>
      </c>
      <c r="V1219" s="64" t="n">
        <f aca="false">IF(ISBLANK(K1219),"2",VLOOKUP(K1219,$BG$2:$BH$3,2,FALSE()))</f>
        <v>2</v>
      </c>
      <c r="W1219" s="66" t="str">
        <f aca="false">IF(ISBLANK(R1219),"Sin observaciones",R1219)</f>
        <v>Sin observaciones</v>
      </c>
      <c r="X1219" s="64" t="n">
        <f aca="false">IF(ISERROR(VLOOKUP(J1219,$BG$2:$BH$3,2,FALSE())),"",VLOOKUP(J1219,$BG$2:$BH$3,2,FALSE()))</f>
        <v>1</v>
      </c>
      <c r="Z1219" s="67"/>
    </row>
    <row r="1220" customFormat="false" ht="52.8" hidden="false" customHeight="false" outlineLevel="0" collapsed="false">
      <c r="A1220" s="54" t="s">
        <v>3192</v>
      </c>
      <c r="B1220" s="54" t="s">
        <v>2472</v>
      </c>
      <c r="C1220" s="54" t="s">
        <v>3193</v>
      </c>
      <c r="D1220" s="55" t="n">
        <v>0.12</v>
      </c>
      <c r="E1220" s="56" t="n">
        <v>308</v>
      </c>
      <c r="F1220" s="57" t="n">
        <v>20.15</v>
      </c>
      <c r="G1220" s="56" t="n">
        <v>308</v>
      </c>
      <c r="H1220" s="56" t="n">
        <v>20.15</v>
      </c>
      <c r="I1220" s="58" t="n">
        <v>44530</v>
      </c>
      <c r="J1220" s="54" t="s">
        <v>128</v>
      </c>
      <c r="K1220" s="60" t="s">
        <v>129</v>
      </c>
      <c r="L1220" s="58"/>
      <c r="M1220" s="61"/>
      <c r="N1220" s="61"/>
      <c r="O1220" s="54" t="s">
        <v>3194</v>
      </c>
      <c r="P1220" s="54" t="s">
        <v>3195</v>
      </c>
      <c r="Q1220" s="73" t="s">
        <v>132</v>
      </c>
      <c r="R1220" s="63"/>
      <c r="S1220" s="64" t="str">
        <f aca="false">IF(ISBLANK(A1220),"",CONCATENATE($BC$5,"-",MID($BC$3,3,2),"-M_",A1220))</f>
        <v>PTUR-21-M_52021000004971</v>
      </c>
      <c r="T1220" s="65" t="e">
        <f aca="false">IF(ISBLANK(B1220),"",VLOOKUP(B1220,$BI$2:$BJ$5,2,FALSE()))</f>
        <v>#N/A</v>
      </c>
      <c r="U1220" s="66" t="str">
        <f aca="false">IF(ISBLANK(Q1220),"ES",Q1220)</f>
        <v>ES</v>
      </c>
      <c r="V1220" s="64" t="n">
        <f aca="false">IF(ISBLANK(K1220),"2",VLOOKUP(K1220,$BG$2:$BH$3,2,FALSE()))</f>
        <v>2</v>
      </c>
      <c r="W1220" s="66" t="str">
        <f aca="false">IF(ISBLANK(R1220),"Sin observaciones",R1220)</f>
        <v>Sin observaciones</v>
      </c>
      <c r="X1220" s="64" t="n">
        <f aca="false">IF(ISERROR(VLOOKUP(J1220,$BG$2:$BH$3,2,FALSE())),"",VLOOKUP(J1220,$BG$2:$BH$3,2,FALSE()))</f>
        <v>1</v>
      </c>
      <c r="Z1220" s="67"/>
    </row>
    <row r="1221" customFormat="false" ht="17.4" hidden="false" customHeight="false" outlineLevel="0" collapsed="false">
      <c r="A1221" s="54" t="s">
        <v>3196</v>
      </c>
      <c r="B1221" s="54" t="s">
        <v>2472</v>
      </c>
      <c r="C1221" s="54" t="s">
        <v>3197</v>
      </c>
      <c r="D1221" s="55" t="n">
        <v>0.03</v>
      </c>
      <c r="E1221" s="56" t="n">
        <v>4000</v>
      </c>
      <c r="F1221" s="57" t="n">
        <v>261.68</v>
      </c>
      <c r="G1221" s="56" t="n">
        <v>4000</v>
      </c>
      <c r="H1221" s="56" t="n">
        <v>261.68</v>
      </c>
      <c r="I1221" s="58" t="n">
        <v>44530</v>
      </c>
      <c r="J1221" s="54" t="s">
        <v>128</v>
      </c>
      <c r="K1221" s="60" t="s">
        <v>129</v>
      </c>
      <c r="L1221" s="58"/>
      <c r="M1221" s="61"/>
      <c r="N1221" s="61"/>
      <c r="O1221" s="54" t="s">
        <v>3198</v>
      </c>
      <c r="P1221" s="54" t="s">
        <v>3199</v>
      </c>
      <c r="Q1221" s="73" t="s">
        <v>132</v>
      </c>
      <c r="R1221" s="63"/>
      <c r="S1221" s="64" t="str">
        <f aca="false">IF(ISBLANK(A1221),"",CONCATENATE($BC$5,"-",MID($BC$3,3,2),"-M_",A1221))</f>
        <v>PTUR-21-M_52021000005017</v>
      </c>
      <c r="T1221" s="65" t="e">
        <f aca="false">IF(ISBLANK(B1221),"",VLOOKUP(B1221,$BI$2:$BJ$5,2,FALSE()))</f>
        <v>#N/A</v>
      </c>
      <c r="U1221" s="66" t="str">
        <f aca="false">IF(ISBLANK(Q1221),"ES",Q1221)</f>
        <v>ES</v>
      </c>
      <c r="V1221" s="64" t="n">
        <f aca="false">IF(ISBLANK(K1221),"2",VLOOKUP(K1221,$BG$2:$BH$3,2,FALSE()))</f>
        <v>2</v>
      </c>
      <c r="W1221" s="66" t="str">
        <f aca="false">IF(ISBLANK(R1221),"Sin observaciones",R1221)</f>
        <v>Sin observaciones</v>
      </c>
      <c r="X1221" s="64" t="n">
        <f aca="false">IF(ISERROR(VLOOKUP(J1221,$BG$2:$BH$3,2,FALSE())),"",VLOOKUP(J1221,$BG$2:$BH$3,2,FALSE()))</f>
        <v>1</v>
      </c>
      <c r="Z1221" s="67"/>
    </row>
    <row r="1222" customFormat="false" ht="39.6" hidden="false" customHeight="false" outlineLevel="0" collapsed="false">
      <c r="A1222" s="54" t="s">
        <v>3200</v>
      </c>
      <c r="B1222" s="54" t="s">
        <v>2472</v>
      </c>
      <c r="C1222" s="54" t="s">
        <v>3201</v>
      </c>
      <c r="D1222" s="55" t="n">
        <v>0.03</v>
      </c>
      <c r="E1222" s="56" t="n">
        <v>65.25</v>
      </c>
      <c r="F1222" s="57" t="n">
        <v>4.27</v>
      </c>
      <c r="G1222" s="56" t="n">
        <v>65.25</v>
      </c>
      <c r="H1222" s="56" t="n">
        <v>4.27</v>
      </c>
      <c r="I1222" s="58" t="n">
        <v>44532</v>
      </c>
      <c r="J1222" s="54" t="s">
        <v>128</v>
      </c>
      <c r="K1222" s="60" t="s">
        <v>129</v>
      </c>
      <c r="L1222" s="58"/>
      <c r="M1222" s="61"/>
      <c r="N1222" s="61"/>
      <c r="O1222" s="54" t="s">
        <v>1044</v>
      </c>
      <c r="P1222" s="54" t="s">
        <v>1045</v>
      </c>
      <c r="Q1222" s="73" t="s">
        <v>132</v>
      </c>
      <c r="R1222" s="63"/>
      <c r="S1222" s="64" t="str">
        <f aca="false">IF(ISBLANK(A1222),"",CONCATENATE($BC$5,"-",MID($BC$3,3,2),"-M_",A1222))</f>
        <v>PTUR-21-M_52021000005040</v>
      </c>
      <c r="T1222" s="65" t="e">
        <f aca="false">IF(ISBLANK(B1222),"",VLOOKUP(B1222,$BI$2:$BJ$5,2,FALSE()))</f>
        <v>#N/A</v>
      </c>
      <c r="U1222" s="66" t="str">
        <f aca="false">IF(ISBLANK(Q1222),"ES",Q1222)</f>
        <v>ES</v>
      </c>
      <c r="V1222" s="64" t="n">
        <f aca="false">IF(ISBLANK(K1222),"2",VLOOKUP(K1222,$BG$2:$BH$3,2,FALSE()))</f>
        <v>2</v>
      </c>
      <c r="W1222" s="66" t="str">
        <f aca="false">IF(ISBLANK(R1222),"Sin observaciones",R1222)</f>
        <v>Sin observaciones</v>
      </c>
      <c r="X1222" s="64" t="n">
        <f aca="false">IF(ISERROR(VLOOKUP(J1222,$BG$2:$BH$3,2,FALSE())),"",VLOOKUP(J1222,$BG$2:$BH$3,2,FALSE()))</f>
        <v>1</v>
      </c>
      <c r="Z1222" s="67"/>
    </row>
    <row r="1223" customFormat="false" ht="118.8" hidden="false" customHeight="false" outlineLevel="0" collapsed="false">
      <c r="A1223" s="54" t="s">
        <v>3202</v>
      </c>
      <c r="B1223" s="54" t="s">
        <v>2472</v>
      </c>
      <c r="C1223" s="54" t="s">
        <v>3203</v>
      </c>
      <c r="D1223" s="55" t="n">
        <v>1</v>
      </c>
      <c r="E1223" s="56" t="n">
        <v>711.55</v>
      </c>
      <c r="F1223" s="57" t="n">
        <v>46.55</v>
      </c>
      <c r="G1223" s="56" t="n">
        <v>711.55</v>
      </c>
      <c r="H1223" s="56" t="n">
        <v>46.55</v>
      </c>
      <c r="I1223" s="58" t="n">
        <v>44525</v>
      </c>
      <c r="J1223" s="54" t="s">
        <v>128</v>
      </c>
      <c r="K1223" s="60" t="s">
        <v>129</v>
      </c>
      <c r="L1223" s="58"/>
      <c r="M1223" s="61"/>
      <c r="N1223" s="61"/>
      <c r="O1223" s="54" t="s">
        <v>3204</v>
      </c>
      <c r="P1223" s="54" t="s">
        <v>3205</v>
      </c>
      <c r="Q1223" s="73" t="s">
        <v>132</v>
      </c>
      <c r="R1223" s="63"/>
      <c r="S1223" s="64" t="str">
        <f aca="false">IF(ISBLANK(A1223),"",CONCATENATE($BC$5,"-",MID($BC$3,3,2),"-M_",A1223))</f>
        <v>PTUR-21-M_52021000004777</v>
      </c>
      <c r="T1223" s="65" t="e">
        <f aca="false">IF(ISBLANK(B1223),"",VLOOKUP(B1223,$BI$2:$BJ$5,2,FALSE()))</f>
        <v>#N/A</v>
      </c>
      <c r="U1223" s="66" t="str">
        <f aca="false">IF(ISBLANK(Q1223),"ES",Q1223)</f>
        <v>ES</v>
      </c>
      <c r="V1223" s="64" t="n">
        <f aca="false">IF(ISBLANK(K1223),"2",VLOOKUP(K1223,$BG$2:$BH$3,2,FALSE()))</f>
        <v>2</v>
      </c>
      <c r="W1223" s="66" t="str">
        <f aca="false">IF(ISBLANK(R1223),"Sin observaciones",R1223)</f>
        <v>Sin observaciones</v>
      </c>
      <c r="X1223" s="64" t="n">
        <f aca="false">IF(ISERROR(VLOOKUP(J1223,$BG$2:$BH$3,2,FALSE())),"",VLOOKUP(J1223,$BG$2:$BH$3,2,FALSE()))</f>
        <v>1</v>
      </c>
      <c r="Z1223" s="67"/>
    </row>
    <row r="1224" customFormat="false" ht="39.6" hidden="false" customHeight="false" outlineLevel="0" collapsed="false">
      <c r="A1224" s="54" t="s">
        <v>3206</v>
      </c>
      <c r="B1224" s="54" t="s">
        <v>2472</v>
      </c>
      <c r="C1224" s="54" t="s">
        <v>3207</v>
      </c>
      <c r="D1224" s="55" t="n">
        <v>0.03</v>
      </c>
      <c r="E1224" s="56" t="n">
        <v>3055.3</v>
      </c>
      <c r="F1224" s="57" t="n">
        <v>199.88</v>
      </c>
      <c r="G1224" s="56" t="n">
        <v>3055.3</v>
      </c>
      <c r="H1224" s="56" t="n">
        <v>199.88</v>
      </c>
      <c r="I1224" s="58" t="n">
        <v>44530</v>
      </c>
      <c r="J1224" s="54" t="s">
        <v>128</v>
      </c>
      <c r="K1224" s="60" t="s">
        <v>129</v>
      </c>
      <c r="L1224" s="58"/>
      <c r="M1224" s="61"/>
      <c r="N1224" s="61"/>
      <c r="O1224" s="54" t="s">
        <v>3208</v>
      </c>
      <c r="P1224" s="54" t="s">
        <v>3209</v>
      </c>
      <c r="Q1224" s="73" t="s">
        <v>132</v>
      </c>
      <c r="R1224" s="63"/>
      <c r="S1224" s="64" t="str">
        <f aca="false">IF(ISBLANK(A1224),"",CONCATENATE($BC$5,"-",MID($BC$3,3,2),"-M_",A1224))</f>
        <v>PTUR-21-M_52021000005024</v>
      </c>
      <c r="T1224" s="65" t="e">
        <f aca="false">IF(ISBLANK(B1224),"",VLOOKUP(B1224,$BI$2:$BJ$5,2,FALSE()))</f>
        <v>#N/A</v>
      </c>
      <c r="U1224" s="66" t="str">
        <f aca="false">IF(ISBLANK(Q1224),"ES",Q1224)</f>
        <v>ES</v>
      </c>
      <c r="V1224" s="64" t="n">
        <f aca="false">IF(ISBLANK(K1224),"2",VLOOKUP(K1224,$BG$2:$BH$3,2,FALSE()))</f>
        <v>2</v>
      </c>
      <c r="W1224" s="66" t="str">
        <f aca="false">IF(ISBLANK(R1224),"Sin observaciones",R1224)</f>
        <v>Sin observaciones</v>
      </c>
      <c r="X1224" s="64" t="n">
        <f aca="false">IF(ISERROR(VLOOKUP(J1224,$BG$2:$BH$3,2,FALSE())),"",VLOOKUP(J1224,$BG$2:$BH$3,2,FALSE()))</f>
        <v>1</v>
      </c>
      <c r="Z1224" s="67"/>
    </row>
    <row r="1225" customFormat="false" ht="26.4" hidden="false" customHeight="false" outlineLevel="0" collapsed="false">
      <c r="A1225" s="54" t="s">
        <v>3210</v>
      </c>
      <c r="B1225" s="54" t="s">
        <v>2472</v>
      </c>
      <c r="C1225" s="54" t="s">
        <v>3211</v>
      </c>
      <c r="D1225" s="55" t="n">
        <v>0.09</v>
      </c>
      <c r="E1225" s="56" t="n">
        <v>3000</v>
      </c>
      <c r="F1225" s="57" t="n">
        <v>196.26</v>
      </c>
      <c r="G1225" s="56" t="n">
        <v>3000</v>
      </c>
      <c r="H1225" s="56" t="n">
        <v>196.26</v>
      </c>
      <c r="I1225" s="58" t="n">
        <v>44525</v>
      </c>
      <c r="J1225" s="54" t="s">
        <v>128</v>
      </c>
      <c r="K1225" s="60" t="s">
        <v>129</v>
      </c>
      <c r="L1225" s="58"/>
      <c r="M1225" s="61"/>
      <c r="N1225" s="61"/>
      <c r="O1225" s="54" t="s">
        <v>3212</v>
      </c>
      <c r="P1225" s="54" t="s">
        <v>3213</v>
      </c>
      <c r="Q1225" s="73" t="s">
        <v>132</v>
      </c>
      <c r="R1225" s="63"/>
      <c r="S1225" s="64" t="str">
        <f aca="false">IF(ISBLANK(A1225),"",CONCATENATE($BC$5,"-",MID($BC$3,3,2),"-M_",A1225))</f>
        <v>PTUR-21-M_52021000004810</v>
      </c>
      <c r="T1225" s="65" t="e">
        <f aca="false">IF(ISBLANK(B1225),"",VLOOKUP(B1225,$BI$2:$BJ$5,2,FALSE()))</f>
        <v>#N/A</v>
      </c>
      <c r="U1225" s="66" t="str">
        <f aca="false">IF(ISBLANK(Q1225),"ES",Q1225)</f>
        <v>ES</v>
      </c>
      <c r="V1225" s="64" t="n">
        <f aca="false">IF(ISBLANK(K1225),"2",VLOOKUP(K1225,$BG$2:$BH$3,2,FALSE()))</f>
        <v>2</v>
      </c>
      <c r="W1225" s="66" t="str">
        <f aca="false">IF(ISBLANK(R1225),"Sin observaciones",R1225)</f>
        <v>Sin observaciones</v>
      </c>
      <c r="X1225" s="64" t="n">
        <f aca="false">IF(ISERROR(VLOOKUP(J1225,$BG$2:$BH$3,2,FALSE())),"",VLOOKUP(J1225,$BG$2:$BH$3,2,FALSE()))</f>
        <v>1</v>
      </c>
      <c r="Z1225" s="67"/>
    </row>
    <row r="1226" customFormat="false" ht="26.4" hidden="false" customHeight="false" outlineLevel="0" collapsed="false">
      <c r="A1226" s="54" t="s">
        <v>3214</v>
      </c>
      <c r="B1226" s="54" t="s">
        <v>2472</v>
      </c>
      <c r="C1226" s="54" t="s">
        <v>353</v>
      </c>
      <c r="D1226" s="55" t="n">
        <v>0.03</v>
      </c>
      <c r="E1226" s="56" t="n">
        <v>16.69</v>
      </c>
      <c r="F1226" s="57" t="n">
        <v>1.1</v>
      </c>
      <c r="G1226" s="56" t="n">
        <v>16.69</v>
      </c>
      <c r="H1226" s="56" t="n">
        <v>1.1</v>
      </c>
      <c r="I1226" s="58" t="n">
        <v>44525</v>
      </c>
      <c r="J1226" s="54" t="s">
        <v>128</v>
      </c>
      <c r="K1226" s="60" t="s">
        <v>129</v>
      </c>
      <c r="L1226" s="58"/>
      <c r="M1226" s="61"/>
      <c r="N1226" s="61"/>
      <c r="O1226" s="54" t="s">
        <v>346</v>
      </c>
      <c r="P1226" s="54" t="s">
        <v>347</v>
      </c>
      <c r="Q1226" s="73" t="s">
        <v>132</v>
      </c>
      <c r="R1226" s="63"/>
      <c r="S1226" s="64" t="str">
        <f aca="false">IF(ISBLANK(A1226),"",CONCATENATE($BC$5,"-",MID($BC$3,3,2),"-M_",A1226))</f>
        <v>PTUR-21-M_52021000004716</v>
      </c>
      <c r="T1226" s="65" t="e">
        <f aca="false">IF(ISBLANK(B1226),"",VLOOKUP(B1226,$BI$2:$BJ$5,2,FALSE()))</f>
        <v>#N/A</v>
      </c>
      <c r="U1226" s="66" t="str">
        <f aca="false">IF(ISBLANK(Q1226),"ES",Q1226)</f>
        <v>ES</v>
      </c>
      <c r="V1226" s="64" t="n">
        <f aca="false">IF(ISBLANK(K1226),"2",VLOOKUP(K1226,$BG$2:$BH$3,2,FALSE()))</f>
        <v>2</v>
      </c>
      <c r="W1226" s="66" t="str">
        <f aca="false">IF(ISBLANK(R1226),"Sin observaciones",R1226)</f>
        <v>Sin observaciones</v>
      </c>
      <c r="X1226" s="64" t="n">
        <f aca="false">IF(ISERROR(VLOOKUP(J1226,$BG$2:$BH$3,2,FALSE())),"",VLOOKUP(J1226,$BG$2:$BH$3,2,FALSE()))</f>
        <v>1</v>
      </c>
      <c r="Z1226" s="67"/>
    </row>
    <row r="1227" customFormat="false" ht="92.4" hidden="false" customHeight="false" outlineLevel="0" collapsed="false">
      <c r="A1227" s="54" t="s">
        <v>3215</v>
      </c>
      <c r="B1227" s="54" t="s">
        <v>2472</v>
      </c>
      <c r="C1227" s="54" t="s">
        <v>3216</v>
      </c>
      <c r="D1227" s="55" t="n">
        <v>1</v>
      </c>
      <c r="E1227" s="56" t="n">
        <v>368.02</v>
      </c>
      <c r="F1227" s="57" t="n">
        <v>24.08</v>
      </c>
      <c r="G1227" s="56" t="n">
        <v>368.02</v>
      </c>
      <c r="H1227" s="56" t="n">
        <v>24.08</v>
      </c>
      <c r="I1227" s="58" t="n">
        <v>44515</v>
      </c>
      <c r="J1227" s="54" t="s">
        <v>128</v>
      </c>
      <c r="K1227" s="60" t="s">
        <v>129</v>
      </c>
      <c r="L1227" s="58"/>
      <c r="M1227" s="61"/>
      <c r="N1227" s="61"/>
      <c r="O1227" s="54" t="s">
        <v>362</v>
      </c>
      <c r="P1227" s="54" t="s">
        <v>363</v>
      </c>
      <c r="Q1227" s="73" t="s">
        <v>132</v>
      </c>
      <c r="R1227" s="63"/>
      <c r="S1227" s="64" t="str">
        <f aca="false">IF(ISBLANK(A1227),"",CONCATENATE($BC$5,"-",MID($BC$3,3,2),"-M_",A1227))</f>
        <v>PTUR-21-M_52021000004680</v>
      </c>
      <c r="T1227" s="65" t="e">
        <f aca="false">IF(ISBLANK(B1227),"",VLOOKUP(B1227,$BI$2:$BJ$5,2,FALSE()))</f>
        <v>#N/A</v>
      </c>
      <c r="U1227" s="66" t="str">
        <f aca="false">IF(ISBLANK(Q1227),"ES",Q1227)</f>
        <v>ES</v>
      </c>
      <c r="V1227" s="64" t="n">
        <f aca="false">IF(ISBLANK(K1227),"2",VLOOKUP(K1227,$BG$2:$BH$3,2,FALSE()))</f>
        <v>2</v>
      </c>
      <c r="W1227" s="66" t="str">
        <f aca="false">IF(ISBLANK(R1227),"Sin observaciones",R1227)</f>
        <v>Sin observaciones</v>
      </c>
      <c r="X1227" s="64" t="n">
        <f aca="false">IF(ISERROR(VLOOKUP(J1227,$BG$2:$BH$3,2,FALSE())),"",VLOOKUP(J1227,$BG$2:$BH$3,2,FALSE()))</f>
        <v>1</v>
      </c>
      <c r="Z1227" s="67"/>
    </row>
    <row r="1228" customFormat="false" ht="26.4" hidden="false" customHeight="false" outlineLevel="0" collapsed="false">
      <c r="A1228" s="54" t="s">
        <v>3217</v>
      </c>
      <c r="B1228" s="54" t="s">
        <v>2472</v>
      </c>
      <c r="C1228" s="54" t="s">
        <v>3218</v>
      </c>
      <c r="D1228" s="55" t="n">
        <v>0.09</v>
      </c>
      <c r="E1228" s="56" t="n">
        <v>86.4</v>
      </c>
      <c r="F1228" s="57" t="n">
        <v>5.65</v>
      </c>
      <c r="G1228" s="56" t="n">
        <v>86.4</v>
      </c>
      <c r="H1228" s="56" t="n">
        <v>5.65</v>
      </c>
      <c r="I1228" s="58" t="n">
        <v>44505</v>
      </c>
      <c r="J1228" s="54" t="s">
        <v>128</v>
      </c>
      <c r="K1228" s="60" t="s">
        <v>129</v>
      </c>
      <c r="L1228" s="58"/>
      <c r="M1228" s="61"/>
      <c r="N1228" s="61"/>
      <c r="O1228" s="54" t="s">
        <v>1103</v>
      </c>
      <c r="P1228" s="54" t="s">
        <v>1104</v>
      </c>
      <c r="Q1228" s="73" t="s">
        <v>132</v>
      </c>
      <c r="R1228" s="63"/>
      <c r="S1228" s="64" t="str">
        <f aca="false">IF(ISBLANK(A1228),"",CONCATENATE($BC$5,"-",MID($BC$3,3,2),"-M_",A1228))</f>
        <v>PTUR-21-M_52021000004407</v>
      </c>
      <c r="T1228" s="65" t="e">
        <f aca="false">IF(ISBLANK(B1228),"",VLOOKUP(B1228,$BI$2:$BJ$5,2,FALSE()))</f>
        <v>#N/A</v>
      </c>
      <c r="U1228" s="66" t="str">
        <f aca="false">IF(ISBLANK(Q1228),"ES",Q1228)</f>
        <v>ES</v>
      </c>
      <c r="V1228" s="64" t="n">
        <f aca="false">IF(ISBLANK(K1228),"2",VLOOKUP(K1228,$BG$2:$BH$3,2,FALSE()))</f>
        <v>2</v>
      </c>
      <c r="W1228" s="66" t="str">
        <f aca="false">IF(ISBLANK(R1228),"Sin observaciones",R1228)</f>
        <v>Sin observaciones</v>
      </c>
      <c r="X1228" s="64" t="n">
        <f aca="false">IF(ISERROR(VLOOKUP(J1228,$BG$2:$BH$3,2,FALSE())),"",VLOOKUP(J1228,$BG$2:$BH$3,2,FALSE()))</f>
        <v>1</v>
      </c>
      <c r="Z1228" s="67"/>
    </row>
    <row r="1229" customFormat="false" ht="17.4" hidden="false" customHeight="false" outlineLevel="0" collapsed="false">
      <c r="A1229" s="54" t="s">
        <v>3219</v>
      </c>
      <c r="B1229" s="54" t="s">
        <v>2472</v>
      </c>
      <c r="C1229" s="54" t="s">
        <v>3220</v>
      </c>
      <c r="D1229" s="55" t="n">
        <v>0.03</v>
      </c>
      <c r="E1229" s="56" t="n">
        <v>1450</v>
      </c>
      <c r="F1229" s="57" t="n">
        <v>0</v>
      </c>
      <c r="G1229" s="56" t="n">
        <v>1450</v>
      </c>
      <c r="H1229" s="56" t="n">
        <v>0</v>
      </c>
      <c r="I1229" s="58" t="n">
        <v>44515</v>
      </c>
      <c r="J1229" s="54" t="s">
        <v>128</v>
      </c>
      <c r="K1229" s="60" t="s">
        <v>129</v>
      </c>
      <c r="L1229" s="58"/>
      <c r="M1229" s="61"/>
      <c r="N1229" s="61"/>
      <c r="O1229" s="54" t="s">
        <v>1849</v>
      </c>
      <c r="P1229" s="54" t="s">
        <v>1850</v>
      </c>
      <c r="Q1229" s="73" t="s">
        <v>132</v>
      </c>
      <c r="R1229" s="63"/>
      <c r="S1229" s="64" t="str">
        <f aca="false">IF(ISBLANK(A1229),"",CONCATENATE($BC$5,"-",MID($BC$3,3,2),"-M_",A1229))</f>
        <v>PTUR-21-M_52021000004678</v>
      </c>
      <c r="T1229" s="65" t="e">
        <f aca="false">IF(ISBLANK(B1229),"",VLOOKUP(B1229,$BI$2:$BJ$5,2,FALSE()))</f>
        <v>#N/A</v>
      </c>
      <c r="U1229" s="66" t="str">
        <f aca="false">IF(ISBLANK(Q1229),"ES",Q1229)</f>
        <v>ES</v>
      </c>
      <c r="V1229" s="64" t="n">
        <f aca="false">IF(ISBLANK(K1229),"2",VLOOKUP(K1229,$BG$2:$BH$3,2,FALSE()))</f>
        <v>2</v>
      </c>
      <c r="W1229" s="66" t="str">
        <f aca="false">IF(ISBLANK(R1229),"Sin observaciones",R1229)</f>
        <v>Sin observaciones</v>
      </c>
      <c r="X1229" s="64" t="n">
        <f aca="false">IF(ISERROR(VLOOKUP(J1229,$BG$2:$BH$3,2,FALSE())),"",VLOOKUP(J1229,$BG$2:$BH$3,2,FALSE()))</f>
        <v>1</v>
      </c>
      <c r="Z1229" s="67"/>
    </row>
    <row r="1230" customFormat="false" ht="132" hidden="false" customHeight="false" outlineLevel="0" collapsed="false">
      <c r="A1230" s="54" t="s">
        <v>3221</v>
      </c>
      <c r="B1230" s="54" t="s">
        <v>2472</v>
      </c>
      <c r="C1230" s="54" t="s">
        <v>3222</v>
      </c>
      <c r="D1230" s="55" t="n">
        <v>0.03</v>
      </c>
      <c r="E1230" s="56" t="n">
        <v>11800</v>
      </c>
      <c r="F1230" s="57" t="n">
        <v>0</v>
      </c>
      <c r="G1230" s="56" t="n">
        <v>11800</v>
      </c>
      <c r="H1230" s="56" t="n">
        <v>0</v>
      </c>
      <c r="I1230" s="58" t="n">
        <v>44505</v>
      </c>
      <c r="J1230" s="54" t="s">
        <v>128</v>
      </c>
      <c r="K1230" s="60" t="s">
        <v>129</v>
      </c>
      <c r="L1230" s="58"/>
      <c r="M1230" s="61"/>
      <c r="N1230" s="61"/>
      <c r="O1230" s="54" t="s">
        <v>3223</v>
      </c>
      <c r="P1230" s="54" t="s">
        <v>3224</v>
      </c>
      <c r="Q1230" s="73" t="s">
        <v>132</v>
      </c>
      <c r="R1230" s="63"/>
      <c r="S1230" s="64" t="str">
        <f aca="false">IF(ISBLANK(A1230),"",CONCATENATE($BC$5,"-",MID($BC$3,3,2),"-M_",A1230))</f>
        <v>PTUR-21-M_52021000004554</v>
      </c>
      <c r="T1230" s="65" t="e">
        <f aca="false">IF(ISBLANK(B1230),"",VLOOKUP(B1230,$BI$2:$BJ$5,2,FALSE()))</f>
        <v>#N/A</v>
      </c>
      <c r="U1230" s="66" t="str">
        <f aca="false">IF(ISBLANK(Q1230),"ES",Q1230)</f>
        <v>ES</v>
      </c>
      <c r="V1230" s="64" t="n">
        <f aca="false">IF(ISBLANK(K1230),"2",VLOOKUP(K1230,$BG$2:$BH$3,2,FALSE()))</f>
        <v>2</v>
      </c>
      <c r="W1230" s="66" t="str">
        <f aca="false">IF(ISBLANK(R1230),"Sin observaciones",R1230)</f>
        <v>Sin observaciones</v>
      </c>
      <c r="X1230" s="64" t="n">
        <f aca="false">IF(ISERROR(VLOOKUP(J1230,$BG$2:$BH$3,2,FALSE())),"",VLOOKUP(J1230,$BG$2:$BH$3,2,FALSE()))</f>
        <v>1</v>
      </c>
      <c r="Z1230" s="67"/>
    </row>
    <row r="1231" customFormat="false" ht="66" hidden="false" customHeight="false" outlineLevel="0" collapsed="false">
      <c r="A1231" s="54" t="s">
        <v>3225</v>
      </c>
      <c r="B1231" s="54" t="s">
        <v>2472</v>
      </c>
      <c r="C1231" s="54" t="s">
        <v>3226</v>
      </c>
      <c r="D1231" s="55" t="n">
        <v>0.03</v>
      </c>
      <c r="E1231" s="56" t="n">
        <v>210.02</v>
      </c>
      <c r="F1231" s="57" t="n">
        <v>13.74</v>
      </c>
      <c r="G1231" s="56" t="n">
        <v>210.02</v>
      </c>
      <c r="H1231" s="56" t="n">
        <v>13.74</v>
      </c>
      <c r="I1231" s="58" t="n">
        <v>44530</v>
      </c>
      <c r="J1231" s="54" t="s">
        <v>128</v>
      </c>
      <c r="K1231" s="60" t="s">
        <v>129</v>
      </c>
      <c r="L1231" s="58"/>
      <c r="M1231" s="61"/>
      <c r="N1231" s="61"/>
      <c r="O1231" s="54" t="s">
        <v>1115</v>
      </c>
      <c r="P1231" s="54" t="s">
        <v>1116</v>
      </c>
      <c r="Q1231" s="73" t="s">
        <v>132</v>
      </c>
      <c r="R1231" s="63"/>
      <c r="S1231" s="64" t="str">
        <f aca="false">IF(ISBLANK(A1231),"",CONCATENATE($BC$5,"-",MID($BC$3,3,2),"-M_",A1231))</f>
        <v>PTUR-21-M_52021000004986</v>
      </c>
      <c r="T1231" s="65" t="e">
        <f aca="false">IF(ISBLANK(B1231),"",VLOOKUP(B1231,$BI$2:$BJ$5,2,FALSE()))</f>
        <v>#N/A</v>
      </c>
      <c r="U1231" s="66" t="str">
        <f aca="false">IF(ISBLANK(Q1231),"ES",Q1231)</f>
        <v>ES</v>
      </c>
      <c r="V1231" s="64" t="n">
        <f aca="false">IF(ISBLANK(K1231),"2",VLOOKUP(K1231,$BG$2:$BH$3,2,FALSE()))</f>
        <v>2</v>
      </c>
      <c r="W1231" s="66" t="str">
        <f aca="false">IF(ISBLANK(R1231),"Sin observaciones",R1231)</f>
        <v>Sin observaciones</v>
      </c>
      <c r="X1231" s="64" t="n">
        <f aca="false">IF(ISERROR(VLOOKUP(J1231,$BG$2:$BH$3,2,FALSE())),"",VLOOKUP(J1231,$BG$2:$BH$3,2,FALSE()))</f>
        <v>1</v>
      </c>
      <c r="Z1231" s="67"/>
    </row>
    <row r="1232" customFormat="false" ht="132" hidden="false" customHeight="false" outlineLevel="0" collapsed="false">
      <c r="A1232" s="54" t="s">
        <v>3227</v>
      </c>
      <c r="B1232" s="54" t="s">
        <v>2472</v>
      </c>
      <c r="C1232" s="54" t="s">
        <v>399</v>
      </c>
      <c r="D1232" s="55" t="n">
        <v>1</v>
      </c>
      <c r="E1232" s="56" t="n">
        <v>190.82</v>
      </c>
      <c r="F1232" s="57" t="n">
        <v>12.48</v>
      </c>
      <c r="G1232" s="56" t="n">
        <v>190.82</v>
      </c>
      <c r="H1232" s="56" t="n">
        <v>12.48</v>
      </c>
      <c r="I1232" s="58" t="n">
        <v>44525</v>
      </c>
      <c r="J1232" s="54" t="s">
        <v>128</v>
      </c>
      <c r="K1232" s="60" t="s">
        <v>129</v>
      </c>
      <c r="L1232" s="58"/>
      <c r="M1232" s="61"/>
      <c r="N1232" s="61"/>
      <c r="O1232" s="54" t="s">
        <v>389</v>
      </c>
      <c r="P1232" s="54" t="s">
        <v>390</v>
      </c>
      <c r="Q1232" s="73" t="s">
        <v>132</v>
      </c>
      <c r="R1232" s="63"/>
      <c r="S1232" s="64" t="str">
        <f aca="false">IF(ISBLANK(A1232),"",CONCATENATE($BC$5,"-",MID($BC$3,3,2),"-M_",A1232))</f>
        <v>PTUR-21-M_52021000004774</v>
      </c>
      <c r="T1232" s="65" t="e">
        <f aca="false">IF(ISBLANK(B1232),"",VLOOKUP(B1232,$BI$2:$BJ$5,2,FALSE()))</f>
        <v>#N/A</v>
      </c>
      <c r="U1232" s="66" t="str">
        <f aca="false">IF(ISBLANK(Q1232),"ES",Q1232)</f>
        <v>ES</v>
      </c>
      <c r="V1232" s="64" t="n">
        <f aca="false">IF(ISBLANK(K1232),"2",VLOOKUP(K1232,$BG$2:$BH$3,2,FALSE()))</f>
        <v>2</v>
      </c>
      <c r="W1232" s="66" t="str">
        <f aca="false">IF(ISBLANK(R1232),"Sin observaciones",R1232)</f>
        <v>Sin observaciones</v>
      </c>
      <c r="X1232" s="64" t="n">
        <f aca="false">IF(ISERROR(VLOOKUP(J1232,$BG$2:$BH$3,2,FALSE())),"",VLOOKUP(J1232,$BG$2:$BH$3,2,FALSE()))</f>
        <v>1</v>
      </c>
      <c r="Z1232" s="67"/>
    </row>
    <row r="1233" customFormat="false" ht="26.4" hidden="false" customHeight="false" outlineLevel="0" collapsed="false">
      <c r="A1233" s="54" t="s">
        <v>3228</v>
      </c>
      <c r="B1233" s="54" t="s">
        <v>2472</v>
      </c>
      <c r="C1233" s="54" t="s">
        <v>397</v>
      </c>
      <c r="D1233" s="55" t="n">
        <v>1</v>
      </c>
      <c r="E1233" s="56" t="n">
        <v>82.45</v>
      </c>
      <c r="F1233" s="57" t="n">
        <v>5.39</v>
      </c>
      <c r="G1233" s="56" t="n">
        <v>82.45</v>
      </c>
      <c r="H1233" s="56" t="n">
        <v>5.39</v>
      </c>
      <c r="I1233" s="58" t="n">
        <v>44525</v>
      </c>
      <c r="J1233" s="54" t="s">
        <v>128</v>
      </c>
      <c r="K1233" s="60" t="s">
        <v>129</v>
      </c>
      <c r="L1233" s="58"/>
      <c r="M1233" s="61"/>
      <c r="N1233" s="61"/>
      <c r="O1233" s="54" t="s">
        <v>389</v>
      </c>
      <c r="P1233" s="54" t="s">
        <v>390</v>
      </c>
      <c r="Q1233" s="73" t="s">
        <v>132</v>
      </c>
      <c r="R1233" s="63"/>
      <c r="S1233" s="64" t="str">
        <f aca="false">IF(ISBLANK(A1233),"",CONCATENATE($BC$5,"-",MID($BC$3,3,2),"-M_",A1233))</f>
        <v>PTUR-21-M_52021000004775</v>
      </c>
      <c r="T1233" s="65" t="e">
        <f aca="false">IF(ISBLANK(B1233),"",VLOOKUP(B1233,$BI$2:$BJ$5,2,FALSE()))</f>
        <v>#N/A</v>
      </c>
      <c r="U1233" s="66" t="str">
        <f aca="false">IF(ISBLANK(Q1233),"ES",Q1233)</f>
        <v>ES</v>
      </c>
      <c r="V1233" s="64" t="n">
        <f aca="false">IF(ISBLANK(K1233),"2",VLOOKUP(K1233,$BG$2:$BH$3,2,FALSE()))</f>
        <v>2</v>
      </c>
      <c r="W1233" s="66" t="str">
        <f aca="false">IF(ISBLANK(R1233),"Sin observaciones",R1233)</f>
        <v>Sin observaciones</v>
      </c>
      <c r="X1233" s="64" t="n">
        <f aca="false">IF(ISERROR(VLOOKUP(J1233,$BG$2:$BH$3,2,FALSE())),"",VLOOKUP(J1233,$BG$2:$BH$3,2,FALSE()))</f>
        <v>1</v>
      </c>
      <c r="Z1233" s="67"/>
    </row>
    <row r="1234" customFormat="false" ht="92.4" hidden="false" customHeight="false" outlineLevel="0" collapsed="false">
      <c r="A1234" s="54" t="s">
        <v>3229</v>
      </c>
      <c r="B1234" s="54" t="s">
        <v>2472</v>
      </c>
      <c r="C1234" s="54" t="s">
        <v>3230</v>
      </c>
      <c r="D1234" s="55" t="n">
        <v>1</v>
      </c>
      <c r="E1234" s="56" t="n">
        <v>121.27</v>
      </c>
      <c r="F1234" s="57" t="n">
        <v>7.93</v>
      </c>
      <c r="G1234" s="56" t="n">
        <v>121.27</v>
      </c>
      <c r="H1234" s="56" t="n">
        <v>7.93</v>
      </c>
      <c r="I1234" s="58" t="n">
        <v>44530</v>
      </c>
      <c r="J1234" s="54" t="s">
        <v>128</v>
      </c>
      <c r="K1234" s="60" t="s">
        <v>129</v>
      </c>
      <c r="L1234" s="58"/>
      <c r="M1234" s="61"/>
      <c r="N1234" s="61"/>
      <c r="O1234" s="54" t="s">
        <v>389</v>
      </c>
      <c r="P1234" s="54" t="s">
        <v>390</v>
      </c>
      <c r="Q1234" s="73" t="s">
        <v>132</v>
      </c>
      <c r="R1234" s="63"/>
      <c r="S1234" s="64" t="str">
        <f aca="false">IF(ISBLANK(A1234),"",CONCATENATE($BC$5,"-",MID($BC$3,3,2),"-M_",A1234))</f>
        <v>PTUR-21-M_52021000005033</v>
      </c>
      <c r="T1234" s="65" t="e">
        <f aca="false">IF(ISBLANK(B1234),"",VLOOKUP(B1234,$BI$2:$BJ$5,2,FALSE()))</f>
        <v>#N/A</v>
      </c>
      <c r="U1234" s="66" t="str">
        <f aca="false">IF(ISBLANK(Q1234),"ES",Q1234)</f>
        <v>ES</v>
      </c>
      <c r="V1234" s="64" t="n">
        <f aca="false">IF(ISBLANK(K1234),"2",VLOOKUP(K1234,$BG$2:$BH$3,2,FALSE()))</f>
        <v>2</v>
      </c>
      <c r="W1234" s="66" t="str">
        <f aca="false">IF(ISBLANK(R1234),"Sin observaciones",R1234)</f>
        <v>Sin observaciones</v>
      </c>
      <c r="X1234" s="64" t="n">
        <f aca="false">IF(ISERROR(VLOOKUP(J1234,$BG$2:$BH$3,2,FALSE())),"",VLOOKUP(J1234,$BG$2:$BH$3,2,FALSE()))</f>
        <v>1</v>
      </c>
      <c r="Z1234" s="67"/>
    </row>
    <row r="1235" customFormat="false" ht="26.4" hidden="false" customHeight="false" outlineLevel="0" collapsed="false">
      <c r="A1235" s="54" t="s">
        <v>3231</v>
      </c>
      <c r="B1235" s="54" t="s">
        <v>2472</v>
      </c>
      <c r="C1235" s="54" t="s">
        <v>3232</v>
      </c>
      <c r="D1235" s="55" t="n">
        <v>1</v>
      </c>
      <c r="E1235" s="56" t="n">
        <v>3394.05</v>
      </c>
      <c r="F1235" s="57" t="n">
        <v>589.05</v>
      </c>
      <c r="G1235" s="56" t="n">
        <v>3394.05</v>
      </c>
      <c r="H1235" s="56" t="n">
        <v>589.05</v>
      </c>
      <c r="I1235" s="58" t="n">
        <v>44525</v>
      </c>
      <c r="J1235" s="54" t="s">
        <v>128</v>
      </c>
      <c r="K1235" s="60" t="s">
        <v>129</v>
      </c>
      <c r="L1235" s="58"/>
      <c r="M1235" s="61"/>
      <c r="N1235" s="61"/>
      <c r="O1235" s="54" t="s">
        <v>3233</v>
      </c>
      <c r="P1235" s="54" t="s">
        <v>3234</v>
      </c>
      <c r="Q1235" s="73" t="s">
        <v>132</v>
      </c>
      <c r="R1235" s="63"/>
      <c r="S1235" s="64" t="str">
        <f aca="false">IF(ISBLANK(A1235),"",CONCATENATE($BC$5,"-",MID($BC$3,3,2),"-M_",A1235))</f>
        <v>PTUR-21-M_52021000004709</v>
      </c>
      <c r="T1235" s="65" t="e">
        <f aca="false">IF(ISBLANK(B1235),"",VLOOKUP(B1235,$BI$2:$BJ$5,2,FALSE()))</f>
        <v>#N/A</v>
      </c>
      <c r="U1235" s="66" t="str">
        <f aca="false">IF(ISBLANK(Q1235),"ES",Q1235)</f>
        <v>ES</v>
      </c>
      <c r="V1235" s="64" t="n">
        <f aca="false">IF(ISBLANK(K1235),"2",VLOOKUP(K1235,$BG$2:$BH$3,2,FALSE()))</f>
        <v>2</v>
      </c>
      <c r="W1235" s="66" t="str">
        <f aca="false">IF(ISBLANK(R1235),"Sin observaciones",R1235)</f>
        <v>Sin observaciones</v>
      </c>
      <c r="X1235" s="64" t="n">
        <f aca="false">IF(ISERROR(VLOOKUP(J1235,$BG$2:$BH$3,2,FALSE())),"",VLOOKUP(J1235,$BG$2:$BH$3,2,FALSE()))</f>
        <v>1</v>
      </c>
      <c r="Z1235" s="67"/>
    </row>
    <row r="1236" customFormat="false" ht="17.4" hidden="false" customHeight="false" outlineLevel="0" collapsed="false">
      <c r="A1236" s="54" t="s">
        <v>3235</v>
      </c>
      <c r="B1236" s="54" t="s">
        <v>2472</v>
      </c>
      <c r="C1236" s="54" t="s">
        <v>3236</v>
      </c>
      <c r="D1236" s="55" t="n">
        <v>0.03</v>
      </c>
      <c r="E1236" s="56" t="n">
        <v>321</v>
      </c>
      <c r="F1236" s="57" t="n">
        <v>21</v>
      </c>
      <c r="G1236" s="56" t="n">
        <v>321</v>
      </c>
      <c r="H1236" s="56" t="n">
        <v>21</v>
      </c>
      <c r="I1236" s="58" t="n">
        <v>44505</v>
      </c>
      <c r="J1236" s="54" t="s">
        <v>128</v>
      </c>
      <c r="K1236" s="60" t="s">
        <v>129</v>
      </c>
      <c r="L1236" s="58"/>
      <c r="M1236" s="61"/>
      <c r="N1236" s="61"/>
      <c r="O1236" s="54" t="s">
        <v>3237</v>
      </c>
      <c r="P1236" s="54" t="s">
        <v>3238</v>
      </c>
      <c r="Q1236" s="73" t="s">
        <v>132</v>
      </c>
      <c r="R1236" s="63"/>
      <c r="S1236" s="64" t="str">
        <f aca="false">IF(ISBLANK(A1236),"",CONCATENATE($BC$5,"-",MID($BC$3,3,2),"-M_",A1236))</f>
        <v>PTUR-21-M_52021000004416</v>
      </c>
      <c r="T1236" s="65" t="e">
        <f aca="false">IF(ISBLANK(B1236),"",VLOOKUP(B1236,$BI$2:$BJ$5,2,FALSE()))</f>
        <v>#N/A</v>
      </c>
      <c r="U1236" s="66" t="str">
        <f aca="false">IF(ISBLANK(Q1236),"ES",Q1236)</f>
        <v>ES</v>
      </c>
      <c r="V1236" s="64" t="n">
        <f aca="false">IF(ISBLANK(K1236),"2",VLOOKUP(K1236,$BG$2:$BH$3,2,FALSE()))</f>
        <v>2</v>
      </c>
      <c r="W1236" s="66" t="str">
        <f aca="false">IF(ISBLANK(R1236),"Sin observaciones",R1236)</f>
        <v>Sin observaciones</v>
      </c>
      <c r="X1236" s="64" t="n">
        <f aca="false">IF(ISERROR(VLOOKUP(J1236,$BG$2:$BH$3,2,FALSE())),"",VLOOKUP(J1236,$BG$2:$BH$3,2,FALSE()))</f>
        <v>1</v>
      </c>
      <c r="Z1236" s="67"/>
    </row>
    <row r="1237" customFormat="false" ht="17.4" hidden="false" customHeight="false" outlineLevel="0" collapsed="false">
      <c r="A1237" s="54" t="s">
        <v>3239</v>
      </c>
      <c r="B1237" s="54" t="s">
        <v>2472</v>
      </c>
      <c r="C1237" s="54" t="s">
        <v>3240</v>
      </c>
      <c r="D1237" s="55" t="n">
        <v>0.03</v>
      </c>
      <c r="E1237" s="56" t="n">
        <v>417.3</v>
      </c>
      <c r="F1237" s="57" t="n">
        <v>27.3</v>
      </c>
      <c r="G1237" s="56" t="n">
        <v>417.3</v>
      </c>
      <c r="H1237" s="56" t="n">
        <v>27.3</v>
      </c>
      <c r="I1237" s="58" t="n">
        <v>44515</v>
      </c>
      <c r="J1237" s="54" t="s">
        <v>128</v>
      </c>
      <c r="K1237" s="60" t="s">
        <v>129</v>
      </c>
      <c r="L1237" s="58"/>
      <c r="M1237" s="61"/>
      <c r="N1237" s="61"/>
      <c r="O1237" s="54" t="s">
        <v>3237</v>
      </c>
      <c r="P1237" s="54" t="s">
        <v>3238</v>
      </c>
      <c r="Q1237" s="73" t="s">
        <v>132</v>
      </c>
      <c r="R1237" s="63"/>
      <c r="S1237" s="64" t="str">
        <f aca="false">IF(ISBLANK(A1237),"",CONCATENATE($BC$5,"-",MID($BC$3,3,2),"-M_",A1237))</f>
        <v>PTUR-21-M_52021000004663</v>
      </c>
      <c r="T1237" s="65" t="e">
        <f aca="false">IF(ISBLANK(B1237),"",VLOOKUP(B1237,$BI$2:$BJ$5,2,FALSE()))</f>
        <v>#N/A</v>
      </c>
      <c r="U1237" s="66" t="str">
        <f aca="false">IF(ISBLANK(Q1237),"ES",Q1237)</f>
        <v>ES</v>
      </c>
      <c r="V1237" s="64" t="n">
        <f aca="false">IF(ISBLANK(K1237),"2",VLOOKUP(K1237,$BG$2:$BH$3,2,FALSE()))</f>
        <v>2</v>
      </c>
      <c r="W1237" s="66" t="str">
        <f aca="false">IF(ISBLANK(R1237),"Sin observaciones",R1237)</f>
        <v>Sin observaciones</v>
      </c>
      <c r="X1237" s="64" t="n">
        <f aca="false">IF(ISERROR(VLOOKUP(J1237,$BG$2:$BH$3,2,FALSE())),"",VLOOKUP(J1237,$BG$2:$BH$3,2,FALSE()))</f>
        <v>1</v>
      </c>
      <c r="Z1237" s="67"/>
    </row>
    <row r="1238" customFormat="false" ht="17.4" hidden="false" customHeight="false" outlineLevel="0" collapsed="false">
      <c r="A1238" s="54" t="s">
        <v>3241</v>
      </c>
      <c r="B1238" s="54" t="s">
        <v>2472</v>
      </c>
      <c r="C1238" s="54" t="s">
        <v>3242</v>
      </c>
      <c r="D1238" s="55" t="n">
        <v>0.03</v>
      </c>
      <c r="E1238" s="56" t="n">
        <v>113.79</v>
      </c>
      <c r="F1238" s="57" t="n">
        <v>7.44</v>
      </c>
      <c r="G1238" s="56" t="n">
        <v>113.79</v>
      </c>
      <c r="H1238" s="56" t="n">
        <v>7.44</v>
      </c>
      <c r="I1238" s="58" t="n">
        <v>44515</v>
      </c>
      <c r="J1238" s="54" t="s">
        <v>128</v>
      </c>
      <c r="K1238" s="60" t="s">
        <v>129</v>
      </c>
      <c r="L1238" s="58"/>
      <c r="M1238" s="61"/>
      <c r="N1238" s="61"/>
      <c r="O1238" s="54" t="s">
        <v>3237</v>
      </c>
      <c r="P1238" s="54" t="s">
        <v>3238</v>
      </c>
      <c r="Q1238" s="73" t="s">
        <v>132</v>
      </c>
      <c r="R1238" s="63"/>
      <c r="S1238" s="64" t="str">
        <f aca="false">IF(ISBLANK(A1238),"",CONCATENATE($BC$5,"-",MID($BC$3,3,2),"-M_",A1238))</f>
        <v>PTUR-21-M_52021000004669</v>
      </c>
      <c r="T1238" s="65" t="e">
        <f aca="false">IF(ISBLANK(B1238),"",VLOOKUP(B1238,$BI$2:$BJ$5,2,FALSE()))</f>
        <v>#N/A</v>
      </c>
      <c r="U1238" s="66" t="str">
        <f aca="false">IF(ISBLANK(Q1238),"ES",Q1238)</f>
        <v>ES</v>
      </c>
      <c r="V1238" s="64" t="n">
        <f aca="false">IF(ISBLANK(K1238),"2",VLOOKUP(K1238,$BG$2:$BH$3,2,FALSE()))</f>
        <v>2</v>
      </c>
      <c r="W1238" s="66" t="str">
        <f aca="false">IF(ISBLANK(R1238),"Sin observaciones",R1238)</f>
        <v>Sin observaciones</v>
      </c>
      <c r="X1238" s="64" t="n">
        <f aca="false">IF(ISERROR(VLOOKUP(J1238,$BG$2:$BH$3,2,FALSE())),"",VLOOKUP(J1238,$BG$2:$BH$3,2,FALSE()))</f>
        <v>1</v>
      </c>
      <c r="Z1238" s="67"/>
    </row>
    <row r="1239" customFormat="false" ht="26.4" hidden="false" customHeight="false" outlineLevel="0" collapsed="false">
      <c r="A1239" s="54" t="s">
        <v>3243</v>
      </c>
      <c r="B1239" s="54" t="s">
        <v>2472</v>
      </c>
      <c r="C1239" s="54" t="s">
        <v>3244</v>
      </c>
      <c r="D1239" s="55" t="n">
        <v>0.03</v>
      </c>
      <c r="E1239" s="56" t="n">
        <v>770.4</v>
      </c>
      <c r="F1239" s="57" t="n">
        <v>50.4</v>
      </c>
      <c r="G1239" s="56" t="n">
        <v>770.4</v>
      </c>
      <c r="H1239" s="56" t="n">
        <v>50.4</v>
      </c>
      <c r="I1239" s="58" t="n">
        <v>44530</v>
      </c>
      <c r="J1239" s="54" t="s">
        <v>128</v>
      </c>
      <c r="K1239" s="60" t="s">
        <v>129</v>
      </c>
      <c r="L1239" s="58"/>
      <c r="M1239" s="61"/>
      <c r="N1239" s="61"/>
      <c r="O1239" s="54" t="s">
        <v>3237</v>
      </c>
      <c r="P1239" s="54" t="s">
        <v>3238</v>
      </c>
      <c r="Q1239" s="73" t="s">
        <v>132</v>
      </c>
      <c r="R1239" s="63"/>
      <c r="S1239" s="64" t="str">
        <f aca="false">IF(ISBLANK(A1239),"",CONCATENATE($BC$5,"-",MID($BC$3,3,2),"-M_",A1239))</f>
        <v>PTUR-21-M_52021000005025</v>
      </c>
      <c r="T1239" s="65" t="e">
        <f aca="false">IF(ISBLANK(B1239),"",VLOOKUP(B1239,$BI$2:$BJ$5,2,FALSE()))</f>
        <v>#N/A</v>
      </c>
      <c r="U1239" s="66" t="str">
        <f aca="false">IF(ISBLANK(Q1239),"ES",Q1239)</f>
        <v>ES</v>
      </c>
      <c r="V1239" s="64" t="n">
        <f aca="false">IF(ISBLANK(K1239),"2",VLOOKUP(K1239,$BG$2:$BH$3,2,FALSE()))</f>
        <v>2</v>
      </c>
      <c r="W1239" s="66" t="str">
        <f aca="false">IF(ISBLANK(R1239),"Sin observaciones",R1239)</f>
        <v>Sin observaciones</v>
      </c>
      <c r="X1239" s="64" t="n">
        <f aca="false">IF(ISERROR(VLOOKUP(J1239,$BG$2:$BH$3,2,FALSE())),"",VLOOKUP(J1239,$BG$2:$BH$3,2,FALSE()))</f>
        <v>1</v>
      </c>
      <c r="Z1239" s="67"/>
    </row>
    <row r="1240" customFormat="false" ht="26.4" hidden="false" customHeight="false" outlineLevel="0" collapsed="false">
      <c r="A1240" s="54" t="s">
        <v>3245</v>
      </c>
      <c r="B1240" s="54" t="s">
        <v>2472</v>
      </c>
      <c r="C1240" s="54" t="s">
        <v>3246</v>
      </c>
      <c r="D1240" s="55" t="n">
        <v>0.03</v>
      </c>
      <c r="E1240" s="56" t="n">
        <v>305.38</v>
      </c>
      <c r="F1240" s="57" t="n">
        <v>19.98</v>
      </c>
      <c r="G1240" s="56" t="n">
        <v>305.38</v>
      </c>
      <c r="H1240" s="56" t="n">
        <v>19.98</v>
      </c>
      <c r="I1240" s="58" t="n">
        <v>44530</v>
      </c>
      <c r="J1240" s="54" t="s">
        <v>128</v>
      </c>
      <c r="K1240" s="60" t="s">
        <v>129</v>
      </c>
      <c r="L1240" s="58"/>
      <c r="M1240" s="61"/>
      <c r="N1240" s="61"/>
      <c r="O1240" s="54" t="s">
        <v>3237</v>
      </c>
      <c r="P1240" s="54" t="s">
        <v>3238</v>
      </c>
      <c r="Q1240" s="73" t="s">
        <v>132</v>
      </c>
      <c r="R1240" s="63"/>
      <c r="S1240" s="64" t="str">
        <f aca="false">IF(ISBLANK(A1240),"",CONCATENATE($BC$5,"-",MID($BC$3,3,2),"-M_",A1240))</f>
        <v>PTUR-21-M_52021000005026</v>
      </c>
      <c r="T1240" s="65" t="e">
        <f aca="false">IF(ISBLANK(B1240),"",VLOOKUP(B1240,$BI$2:$BJ$5,2,FALSE()))</f>
        <v>#N/A</v>
      </c>
      <c r="U1240" s="66" t="str">
        <f aca="false">IF(ISBLANK(Q1240),"ES",Q1240)</f>
        <v>ES</v>
      </c>
      <c r="V1240" s="64" t="n">
        <f aca="false">IF(ISBLANK(K1240),"2",VLOOKUP(K1240,$BG$2:$BH$3,2,FALSE()))</f>
        <v>2</v>
      </c>
      <c r="W1240" s="66" t="str">
        <f aca="false">IF(ISBLANK(R1240),"Sin observaciones",R1240)</f>
        <v>Sin observaciones</v>
      </c>
      <c r="X1240" s="64" t="n">
        <f aca="false">IF(ISERROR(VLOOKUP(J1240,$BG$2:$BH$3,2,FALSE())),"",VLOOKUP(J1240,$BG$2:$BH$3,2,FALSE()))</f>
        <v>1</v>
      </c>
      <c r="Z1240" s="67"/>
    </row>
    <row r="1241" customFormat="false" ht="118.8" hidden="false" customHeight="false" outlineLevel="0" collapsed="false">
      <c r="A1241" s="54" t="s">
        <v>3247</v>
      </c>
      <c r="B1241" s="54" t="s">
        <v>2472</v>
      </c>
      <c r="C1241" s="54" t="s">
        <v>3248</v>
      </c>
      <c r="D1241" s="55" t="n">
        <v>1</v>
      </c>
      <c r="E1241" s="56" t="n">
        <v>2166.75</v>
      </c>
      <c r="F1241" s="57" t="n">
        <v>141.75</v>
      </c>
      <c r="G1241" s="56" t="n">
        <v>2166.75</v>
      </c>
      <c r="H1241" s="56" t="n">
        <v>141.75</v>
      </c>
      <c r="I1241" s="58" t="n">
        <v>44525</v>
      </c>
      <c r="J1241" s="54" t="s">
        <v>128</v>
      </c>
      <c r="K1241" s="60" t="s">
        <v>129</v>
      </c>
      <c r="L1241" s="58"/>
      <c r="M1241" s="61"/>
      <c r="N1241" s="61"/>
      <c r="O1241" s="54" t="s">
        <v>1138</v>
      </c>
      <c r="P1241" s="54" t="s">
        <v>1139</v>
      </c>
      <c r="Q1241" s="73" t="s">
        <v>132</v>
      </c>
      <c r="R1241" s="63"/>
      <c r="S1241" s="64" t="str">
        <f aca="false">IF(ISBLANK(A1241),"",CONCATENATE($BC$5,"-",MID($BC$3,3,2),"-M_",A1241))</f>
        <v>PTUR-21-M_52021000004703</v>
      </c>
      <c r="T1241" s="65" t="e">
        <f aca="false">IF(ISBLANK(B1241),"",VLOOKUP(B1241,$BI$2:$BJ$5,2,FALSE()))</f>
        <v>#N/A</v>
      </c>
      <c r="U1241" s="66" t="str">
        <f aca="false">IF(ISBLANK(Q1241),"ES",Q1241)</f>
        <v>ES</v>
      </c>
      <c r="V1241" s="64" t="n">
        <f aca="false">IF(ISBLANK(K1241),"2",VLOOKUP(K1241,$BG$2:$BH$3,2,FALSE()))</f>
        <v>2</v>
      </c>
      <c r="W1241" s="66" t="str">
        <f aca="false">IF(ISBLANK(R1241),"Sin observaciones",R1241)</f>
        <v>Sin observaciones</v>
      </c>
      <c r="X1241" s="64" t="n">
        <f aca="false">IF(ISERROR(VLOOKUP(J1241,$BG$2:$BH$3,2,FALSE())),"",VLOOKUP(J1241,$BG$2:$BH$3,2,FALSE()))</f>
        <v>1</v>
      </c>
      <c r="Z1241" s="67"/>
    </row>
    <row r="1242" customFormat="false" ht="39.6" hidden="false" customHeight="false" outlineLevel="0" collapsed="false">
      <c r="A1242" s="54" t="s">
        <v>3249</v>
      </c>
      <c r="B1242" s="54" t="s">
        <v>2472</v>
      </c>
      <c r="C1242" s="54" t="s">
        <v>3250</v>
      </c>
      <c r="D1242" s="55" t="n">
        <v>0.03</v>
      </c>
      <c r="E1242" s="56" t="n">
        <v>4114</v>
      </c>
      <c r="F1242" s="57" t="n">
        <v>714</v>
      </c>
      <c r="G1242" s="56" t="n">
        <v>4114</v>
      </c>
      <c r="H1242" s="56" t="n">
        <v>714</v>
      </c>
      <c r="I1242" s="58" t="n">
        <v>44515</v>
      </c>
      <c r="J1242" s="54" t="s">
        <v>128</v>
      </c>
      <c r="K1242" s="60" t="s">
        <v>129</v>
      </c>
      <c r="L1242" s="58"/>
      <c r="M1242" s="61"/>
      <c r="N1242" s="61"/>
      <c r="O1242" s="54" t="s">
        <v>1883</v>
      </c>
      <c r="P1242" s="54" t="s">
        <v>1884</v>
      </c>
      <c r="Q1242" s="73" t="s">
        <v>132</v>
      </c>
      <c r="R1242" s="63"/>
      <c r="S1242" s="64" t="str">
        <f aca="false">IF(ISBLANK(A1242),"",CONCATENATE($BC$5,"-",MID($BC$3,3,2),"-M_",A1242))</f>
        <v>PTUR-21-M_52021000004653</v>
      </c>
      <c r="T1242" s="65" t="e">
        <f aca="false">IF(ISBLANK(B1242),"",VLOOKUP(B1242,$BI$2:$BJ$5,2,FALSE()))</f>
        <v>#N/A</v>
      </c>
      <c r="U1242" s="66" t="str">
        <f aca="false">IF(ISBLANK(Q1242),"ES",Q1242)</f>
        <v>ES</v>
      </c>
      <c r="V1242" s="64" t="n">
        <f aca="false">IF(ISBLANK(K1242),"2",VLOOKUP(K1242,$BG$2:$BH$3,2,FALSE()))</f>
        <v>2</v>
      </c>
      <c r="W1242" s="66" t="str">
        <f aca="false">IF(ISBLANK(R1242),"Sin observaciones",R1242)</f>
        <v>Sin observaciones</v>
      </c>
      <c r="X1242" s="64" t="n">
        <f aca="false">IF(ISERROR(VLOOKUP(J1242,$BG$2:$BH$3,2,FALSE())),"",VLOOKUP(J1242,$BG$2:$BH$3,2,FALSE()))</f>
        <v>1</v>
      </c>
      <c r="Z1242" s="67"/>
    </row>
    <row r="1243" customFormat="false" ht="66" hidden="false" customHeight="false" outlineLevel="0" collapsed="false">
      <c r="A1243" s="54" t="s">
        <v>3251</v>
      </c>
      <c r="B1243" s="54" t="s">
        <v>2472</v>
      </c>
      <c r="C1243" s="54" t="s">
        <v>3252</v>
      </c>
      <c r="D1243" s="55" t="n">
        <v>0.03</v>
      </c>
      <c r="E1243" s="56" t="n">
        <v>520.3</v>
      </c>
      <c r="F1243" s="57" t="n">
        <v>90.3</v>
      </c>
      <c r="G1243" s="56" t="n">
        <v>520.3</v>
      </c>
      <c r="H1243" s="56" t="n">
        <v>90.3</v>
      </c>
      <c r="I1243" s="58" t="n">
        <v>44515</v>
      </c>
      <c r="J1243" s="54" t="s">
        <v>128</v>
      </c>
      <c r="K1243" s="60" t="s">
        <v>129</v>
      </c>
      <c r="L1243" s="58"/>
      <c r="M1243" s="61"/>
      <c r="N1243" s="61"/>
      <c r="O1243" s="54" t="s">
        <v>1883</v>
      </c>
      <c r="P1243" s="54" t="s">
        <v>1884</v>
      </c>
      <c r="Q1243" s="73" t="s">
        <v>132</v>
      </c>
      <c r="R1243" s="63"/>
      <c r="S1243" s="64" t="str">
        <f aca="false">IF(ISBLANK(A1243),"",CONCATENATE($BC$5,"-",MID($BC$3,3,2),"-M_",A1243))</f>
        <v>PTUR-21-M_52021000004654</v>
      </c>
      <c r="T1243" s="65" t="e">
        <f aca="false">IF(ISBLANK(B1243),"",VLOOKUP(B1243,$BI$2:$BJ$5,2,FALSE()))</f>
        <v>#N/A</v>
      </c>
      <c r="U1243" s="66" t="str">
        <f aca="false">IF(ISBLANK(Q1243),"ES",Q1243)</f>
        <v>ES</v>
      </c>
      <c r="V1243" s="64" t="n">
        <f aca="false">IF(ISBLANK(K1243),"2",VLOOKUP(K1243,$BG$2:$BH$3,2,FALSE()))</f>
        <v>2</v>
      </c>
      <c r="W1243" s="66" t="str">
        <f aca="false">IF(ISBLANK(R1243),"Sin observaciones",R1243)</f>
        <v>Sin observaciones</v>
      </c>
      <c r="X1243" s="64" t="n">
        <f aca="false">IF(ISERROR(VLOOKUP(J1243,$BG$2:$BH$3,2,FALSE())),"",VLOOKUP(J1243,$BG$2:$BH$3,2,FALSE()))</f>
        <v>1</v>
      </c>
      <c r="Z1243" s="67"/>
    </row>
    <row r="1244" customFormat="false" ht="105.6" hidden="false" customHeight="false" outlineLevel="0" collapsed="false">
      <c r="A1244" s="54" t="s">
        <v>3253</v>
      </c>
      <c r="B1244" s="54" t="s">
        <v>2472</v>
      </c>
      <c r="C1244" s="54" t="s">
        <v>3254</v>
      </c>
      <c r="D1244" s="55" t="n">
        <v>0.03</v>
      </c>
      <c r="E1244" s="56" t="n">
        <v>505.8</v>
      </c>
      <c r="F1244" s="57" t="n">
        <v>33.09</v>
      </c>
      <c r="G1244" s="56" t="n">
        <v>505.8</v>
      </c>
      <c r="H1244" s="56" t="n">
        <v>33.09</v>
      </c>
      <c r="I1244" s="58" t="n">
        <v>44530</v>
      </c>
      <c r="J1244" s="54" t="s">
        <v>128</v>
      </c>
      <c r="K1244" s="60" t="s">
        <v>129</v>
      </c>
      <c r="L1244" s="58"/>
      <c r="M1244" s="61"/>
      <c r="N1244" s="61"/>
      <c r="O1244" s="54" t="s">
        <v>411</v>
      </c>
      <c r="P1244" s="54" t="s">
        <v>412</v>
      </c>
      <c r="Q1244" s="73" t="s">
        <v>132</v>
      </c>
      <c r="R1244" s="63"/>
      <c r="S1244" s="64" t="str">
        <f aca="false">IF(ISBLANK(A1244),"",CONCATENATE($BC$5,"-",MID($BC$3,3,2),"-M_",A1244))</f>
        <v>PTUR-21-M_52021000005006</v>
      </c>
      <c r="T1244" s="65" t="e">
        <f aca="false">IF(ISBLANK(B1244),"",VLOOKUP(B1244,$BI$2:$BJ$5,2,FALSE()))</f>
        <v>#N/A</v>
      </c>
      <c r="U1244" s="66" t="str">
        <f aca="false">IF(ISBLANK(Q1244),"ES",Q1244)</f>
        <v>ES</v>
      </c>
      <c r="V1244" s="64" t="n">
        <f aca="false">IF(ISBLANK(K1244),"2",VLOOKUP(K1244,$BG$2:$BH$3,2,FALSE()))</f>
        <v>2</v>
      </c>
      <c r="W1244" s="66" t="str">
        <f aca="false">IF(ISBLANK(R1244),"Sin observaciones",R1244)</f>
        <v>Sin observaciones</v>
      </c>
      <c r="X1244" s="64" t="n">
        <f aca="false">IF(ISERROR(VLOOKUP(J1244,$BG$2:$BH$3,2,FALSE())),"",VLOOKUP(J1244,$BG$2:$BH$3,2,FALSE()))</f>
        <v>1</v>
      </c>
      <c r="Z1244" s="67"/>
    </row>
    <row r="1245" customFormat="false" ht="39.6" hidden="false" customHeight="false" outlineLevel="0" collapsed="false">
      <c r="A1245" s="54" t="s">
        <v>3255</v>
      </c>
      <c r="B1245" s="54" t="s">
        <v>2472</v>
      </c>
      <c r="C1245" s="54" t="s">
        <v>3256</v>
      </c>
      <c r="D1245" s="55" t="n">
        <v>0.03</v>
      </c>
      <c r="E1245" s="56" t="n">
        <v>3900</v>
      </c>
      <c r="F1245" s="57" t="n">
        <v>0</v>
      </c>
      <c r="G1245" s="56" t="n">
        <v>3900</v>
      </c>
      <c r="H1245" s="56" t="n">
        <v>0</v>
      </c>
      <c r="I1245" s="58" t="n">
        <v>44505</v>
      </c>
      <c r="J1245" s="54" t="s">
        <v>128</v>
      </c>
      <c r="K1245" s="60" t="s">
        <v>129</v>
      </c>
      <c r="L1245" s="58"/>
      <c r="M1245" s="61"/>
      <c r="N1245" s="61"/>
      <c r="O1245" s="54" t="s">
        <v>415</v>
      </c>
      <c r="P1245" s="54" t="s">
        <v>416</v>
      </c>
      <c r="Q1245" s="73" t="s">
        <v>132</v>
      </c>
      <c r="R1245" s="63"/>
      <c r="S1245" s="64" t="str">
        <f aca="false">IF(ISBLANK(A1245),"",CONCATENATE($BC$5,"-",MID($BC$3,3,2),"-M_",A1245))</f>
        <v>PTUR-21-M_52021000004556</v>
      </c>
      <c r="T1245" s="65" t="e">
        <f aca="false">IF(ISBLANK(B1245),"",VLOOKUP(B1245,$BI$2:$BJ$5,2,FALSE()))</f>
        <v>#N/A</v>
      </c>
      <c r="U1245" s="66" t="str">
        <f aca="false">IF(ISBLANK(Q1245),"ES",Q1245)</f>
        <v>ES</v>
      </c>
      <c r="V1245" s="64" t="n">
        <f aca="false">IF(ISBLANK(K1245),"2",VLOOKUP(K1245,$BG$2:$BH$3,2,FALSE()))</f>
        <v>2</v>
      </c>
      <c r="W1245" s="66" t="str">
        <f aca="false">IF(ISBLANK(R1245),"Sin observaciones",R1245)</f>
        <v>Sin observaciones</v>
      </c>
      <c r="X1245" s="64" t="n">
        <f aca="false">IF(ISERROR(VLOOKUP(J1245,$BG$2:$BH$3,2,FALSE())),"",VLOOKUP(J1245,$BG$2:$BH$3,2,FALSE()))</f>
        <v>1</v>
      </c>
      <c r="Z1245" s="67"/>
    </row>
    <row r="1246" customFormat="false" ht="184.8" hidden="false" customHeight="false" outlineLevel="0" collapsed="false">
      <c r="A1246" s="54" t="s">
        <v>3257</v>
      </c>
      <c r="B1246" s="54" t="s">
        <v>2472</v>
      </c>
      <c r="C1246" s="54" t="s">
        <v>3258</v>
      </c>
      <c r="D1246" s="55" t="n">
        <v>0.03</v>
      </c>
      <c r="E1246" s="56" t="n">
        <v>1210</v>
      </c>
      <c r="F1246" s="57" t="n">
        <v>210</v>
      </c>
      <c r="G1246" s="56" t="n">
        <v>1210</v>
      </c>
      <c r="H1246" s="56" t="n">
        <v>210</v>
      </c>
      <c r="I1246" s="58" t="n">
        <v>44515</v>
      </c>
      <c r="J1246" s="54" t="s">
        <v>128</v>
      </c>
      <c r="K1246" s="60" t="s">
        <v>129</v>
      </c>
      <c r="L1246" s="58"/>
      <c r="M1246" s="61"/>
      <c r="N1246" s="61"/>
      <c r="O1246" s="54" t="s">
        <v>3259</v>
      </c>
      <c r="P1246" s="54" t="s">
        <v>3260</v>
      </c>
      <c r="Q1246" s="73" t="s">
        <v>132</v>
      </c>
      <c r="R1246" s="63"/>
      <c r="S1246" s="64" t="str">
        <f aca="false">IF(ISBLANK(A1246),"",CONCATENATE($BC$5,"-",MID($BC$3,3,2),"-M_",A1246))</f>
        <v>PTUR-21-M_52021000004568</v>
      </c>
      <c r="T1246" s="65" t="e">
        <f aca="false">IF(ISBLANK(B1246),"",VLOOKUP(B1246,$BI$2:$BJ$5,2,FALSE()))</f>
        <v>#N/A</v>
      </c>
      <c r="U1246" s="66" t="str">
        <f aca="false">IF(ISBLANK(Q1246),"ES",Q1246)</f>
        <v>ES</v>
      </c>
      <c r="V1246" s="64" t="n">
        <f aca="false">IF(ISBLANK(K1246),"2",VLOOKUP(K1246,$BG$2:$BH$3,2,FALSE()))</f>
        <v>2</v>
      </c>
      <c r="W1246" s="66" t="str">
        <f aca="false">IF(ISBLANK(R1246),"Sin observaciones",R1246)</f>
        <v>Sin observaciones</v>
      </c>
      <c r="X1246" s="64" t="n">
        <f aca="false">IF(ISERROR(VLOOKUP(J1246,$BG$2:$BH$3,2,FALSE())),"",VLOOKUP(J1246,$BG$2:$BH$3,2,FALSE()))</f>
        <v>1</v>
      </c>
      <c r="Z1246" s="67"/>
    </row>
    <row r="1247" customFormat="false" ht="118.8" hidden="false" customHeight="false" outlineLevel="0" collapsed="false">
      <c r="A1247" s="54" t="s">
        <v>3261</v>
      </c>
      <c r="B1247" s="54" t="s">
        <v>2472</v>
      </c>
      <c r="C1247" s="54" t="s">
        <v>3262</v>
      </c>
      <c r="D1247" s="55" t="n">
        <v>2</v>
      </c>
      <c r="E1247" s="56" t="n">
        <v>1707.5</v>
      </c>
      <c r="F1247" s="57" t="n">
        <v>0</v>
      </c>
      <c r="G1247" s="56" t="n">
        <v>1707.5</v>
      </c>
      <c r="H1247" s="56" t="n">
        <v>0</v>
      </c>
      <c r="I1247" s="58" t="n">
        <v>44515</v>
      </c>
      <c r="J1247" s="54" t="s">
        <v>128</v>
      </c>
      <c r="K1247" s="60" t="s">
        <v>129</v>
      </c>
      <c r="L1247" s="58"/>
      <c r="M1247" s="61"/>
      <c r="N1247" s="61"/>
      <c r="O1247" s="54" t="s">
        <v>419</v>
      </c>
      <c r="P1247" s="54" t="s">
        <v>420</v>
      </c>
      <c r="Q1247" s="73" t="s">
        <v>132</v>
      </c>
      <c r="R1247" s="63"/>
      <c r="S1247" s="64" t="str">
        <f aca="false">IF(ISBLANK(A1247),"",CONCATENATE($BC$5,"-",MID($BC$3,3,2),"-M_",A1247))</f>
        <v>PTUR-21-M_52021000004569</v>
      </c>
      <c r="T1247" s="65" t="e">
        <f aca="false">IF(ISBLANK(B1247),"",VLOOKUP(B1247,$BI$2:$BJ$5,2,FALSE()))</f>
        <v>#N/A</v>
      </c>
      <c r="U1247" s="66" t="str">
        <f aca="false">IF(ISBLANK(Q1247),"ES",Q1247)</f>
        <v>ES</v>
      </c>
      <c r="V1247" s="64" t="n">
        <f aca="false">IF(ISBLANK(K1247),"2",VLOOKUP(K1247,$BG$2:$BH$3,2,FALSE()))</f>
        <v>2</v>
      </c>
      <c r="W1247" s="66" t="str">
        <f aca="false">IF(ISBLANK(R1247),"Sin observaciones",R1247)</f>
        <v>Sin observaciones</v>
      </c>
      <c r="X1247" s="64" t="n">
        <f aca="false">IF(ISERROR(VLOOKUP(J1247,$BG$2:$BH$3,2,FALSE())),"",VLOOKUP(J1247,$BG$2:$BH$3,2,FALSE()))</f>
        <v>1</v>
      </c>
      <c r="Z1247" s="67"/>
    </row>
    <row r="1248" customFormat="false" ht="52.8" hidden="false" customHeight="false" outlineLevel="0" collapsed="false">
      <c r="A1248" s="54" t="s">
        <v>3263</v>
      </c>
      <c r="B1248" s="54" t="s">
        <v>143</v>
      </c>
      <c r="C1248" s="54" t="s">
        <v>3264</v>
      </c>
      <c r="D1248" s="55" t="n">
        <v>0.03</v>
      </c>
      <c r="E1248" s="56" t="n">
        <v>171.08</v>
      </c>
      <c r="F1248" s="57" t="n">
        <v>4.98</v>
      </c>
      <c r="G1248" s="56" t="n">
        <v>171.08</v>
      </c>
      <c r="H1248" s="56" t="n">
        <v>4.98</v>
      </c>
      <c r="I1248" s="58" t="n">
        <v>44525</v>
      </c>
      <c r="J1248" s="54" t="s">
        <v>128</v>
      </c>
      <c r="K1248" s="60" t="s">
        <v>129</v>
      </c>
      <c r="L1248" s="58"/>
      <c r="M1248" s="61"/>
      <c r="N1248" s="61"/>
      <c r="O1248" s="54" t="s">
        <v>427</v>
      </c>
      <c r="P1248" s="54" t="s">
        <v>428</v>
      </c>
      <c r="Q1248" s="73" t="s">
        <v>132</v>
      </c>
      <c r="R1248" s="63"/>
      <c r="S1248" s="64" t="str">
        <f aca="false">IF(ISBLANK(A1248),"",CONCATENATE($BC$5,"-",MID($BC$3,3,2),"-M_",A1248))</f>
        <v>PTUR-21-M_52021000004752</v>
      </c>
      <c r="T1248" s="65" t="str">
        <f aca="false">IF(ISBLANK(B1248),"",VLOOKUP(B1248,$BI$2:$BJ$5,2,FALSE()))</f>
        <v>C</v>
      </c>
      <c r="U1248" s="66" t="str">
        <f aca="false">IF(ISBLANK(Q1248),"ES",Q1248)</f>
        <v>ES</v>
      </c>
      <c r="V1248" s="64" t="n">
        <f aca="false">IF(ISBLANK(K1248),"2",VLOOKUP(K1248,$BG$2:$BH$3,2,FALSE()))</f>
        <v>2</v>
      </c>
      <c r="W1248" s="66" t="str">
        <f aca="false">IF(ISBLANK(R1248),"Sin observaciones",R1248)</f>
        <v>Sin observaciones</v>
      </c>
      <c r="X1248" s="64" t="n">
        <f aca="false">IF(ISERROR(VLOOKUP(J1248,$BG$2:$BH$3,2,FALSE())),"",VLOOKUP(J1248,$BG$2:$BH$3,2,FALSE()))</f>
        <v>1</v>
      </c>
      <c r="Z1248" s="67"/>
    </row>
    <row r="1249" customFormat="false" ht="26.4" hidden="false" customHeight="false" outlineLevel="0" collapsed="false">
      <c r="A1249" s="54" t="s">
        <v>3265</v>
      </c>
      <c r="B1249" s="54" t="s">
        <v>2472</v>
      </c>
      <c r="C1249" s="54" t="s">
        <v>3266</v>
      </c>
      <c r="D1249" s="55" t="n">
        <v>0.09</v>
      </c>
      <c r="E1249" s="56" t="n">
        <v>370.66</v>
      </c>
      <c r="F1249" s="57" t="n">
        <v>24.25</v>
      </c>
      <c r="G1249" s="56" t="n">
        <v>370.66</v>
      </c>
      <c r="H1249" s="56" t="n">
        <v>24.25</v>
      </c>
      <c r="I1249" s="58" t="n">
        <v>44530</v>
      </c>
      <c r="J1249" s="54" t="s">
        <v>128</v>
      </c>
      <c r="K1249" s="60" t="s">
        <v>129</v>
      </c>
      <c r="L1249" s="58"/>
      <c r="M1249" s="61"/>
      <c r="N1249" s="61"/>
      <c r="O1249" s="54" t="s">
        <v>3267</v>
      </c>
      <c r="P1249" s="54" t="s">
        <v>3268</v>
      </c>
      <c r="Q1249" s="73" t="s">
        <v>132</v>
      </c>
      <c r="R1249" s="63"/>
      <c r="S1249" s="64" t="str">
        <f aca="false">IF(ISBLANK(A1249),"",CONCATENATE($BC$5,"-",MID($BC$3,3,2),"-M_",A1249))</f>
        <v>PTUR-21-M_52021000004862</v>
      </c>
      <c r="T1249" s="65" t="e">
        <f aca="false">IF(ISBLANK(B1249),"",VLOOKUP(B1249,$BI$2:$BJ$5,2,FALSE()))</f>
        <v>#N/A</v>
      </c>
      <c r="U1249" s="66" t="str">
        <f aca="false">IF(ISBLANK(Q1249),"ES",Q1249)</f>
        <v>ES</v>
      </c>
      <c r="V1249" s="64" t="n">
        <f aca="false">IF(ISBLANK(K1249),"2",VLOOKUP(K1249,$BG$2:$BH$3,2,FALSE()))</f>
        <v>2</v>
      </c>
      <c r="W1249" s="66" t="str">
        <f aca="false">IF(ISBLANK(R1249),"Sin observaciones",R1249)</f>
        <v>Sin observaciones</v>
      </c>
      <c r="X1249" s="64" t="n">
        <f aca="false">IF(ISERROR(VLOOKUP(J1249,$BG$2:$BH$3,2,FALSE())),"",VLOOKUP(J1249,$BG$2:$BH$3,2,FALSE()))</f>
        <v>1</v>
      </c>
      <c r="Z1249" s="67"/>
    </row>
    <row r="1250" customFormat="false" ht="26.4" hidden="false" customHeight="false" outlineLevel="0" collapsed="false">
      <c r="A1250" s="54" t="s">
        <v>3269</v>
      </c>
      <c r="B1250" s="54" t="s">
        <v>2472</v>
      </c>
      <c r="C1250" s="54" t="s">
        <v>3266</v>
      </c>
      <c r="D1250" s="55" t="n">
        <v>0.09</v>
      </c>
      <c r="E1250" s="56" t="n">
        <v>370.66</v>
      </c>
      <c r="F1250" s="57" t="n">
        <v>24.25</v>
      </c>
      <c r="G1250" s="56" t="n">
        <v>370.66</v>
      </c>
      <c r="H1250" s="56" t="n">
        <v>24.25</v>
      </c>
      <c r="I1250" s="58" t="n">
        <v>44530</v>
      </c>
      <c r="J1250" s="54" t="s">
        <v>128</v>
      </c>
      <c r="K1250" s="60" t="s">
        <v>129</v>
      </c>
      <c r="L1250" s="58"/>
      <c r="M1250" s="61"/>
      <c r="N1250" s="61"/>
      <c r="O1250" s="54" t="s">
        <v>3267</v>
      </c>
      <c r="P1250" s="54" t="s">
        <v>3268</v>
      </c>
      <c r="Q1250" s="73" t="s">
        <v>132</v>
      </c>
      <c r="R1250" s="63"/>
      <c r="S1250" s="64" t="str">
        <f aca="false">IF(ISBLANK(A1250),"",CONCATENATE($BC$5,"-",MID($BC$3,3,2),"-M_",A1250))</f>
        <v>PTUR-21-M_52021000004863</v>
      </c>
      <c r="T1250" s="65" t="e">
        <f aca="false">IF(ISBLANK(B1250),"",VLOOKUP(B1250,$BI$2:$BJ$5,2,FALSE()))</f>
        <v>#N/A</v>
      </c>
      <c r="U1250" s="66" t="str">
        <f aca="false">IF(ISBLANK(Q1250),"ES",Q1250)</f>
        <v>ES</v>
      </c>
      <c r="V1250" s="64" t="n">
        <f aca="false">IF(ISBLANK(K1250),"2",VLOOKUP(K1250,$BG$2:$BH$3,2,FALSE()))</f>
        <v>2</v>
      </c>
      <c r="W1250" s="66" t="str">
        <f aca="false">IF(ISBLANK(R1250),"Sin observaciones",R1250)</f>
        <v>Sin observaciones</v>
      </c>
      <c r="X1250" s="64" t="n">
        <f aca="false">IF(ISERROR(VLOOKUP(J1250,$BG$2:$BH$3,2,FALSE())),"",VLOOKUP(J1250,$BG$2:$BH$3,2,FALSE()))</f>
        <v>1</v>
      </c>
      <c r="Z1250" s="67"/>
    </row>
    <row r="1251" customFormat="false" ht="26.4" hidden="false" customHeight="false" outlineLevel="0" collapsed="false">
      <c r="A1251" s="54" t="s">
        <v>3270</v>
      </c>
      <c r="B1251" s="54" t="s">
        <v>2472</v>
      </c>
      <c r="C1251" s="54" t="s">
        <v>3266</v>
      </c>
      <c r="D1251" s="55" t="n">
        <v>0.09</v>
      </c>
      <c r="E1251" s="56" t="n">
        <v>370.66</v>
      </c>
      <c r="F1251" s="57" t="n">
        <v>24.25</v>
      </c>
      <c r="G1251" s="56" t="n">
        <v>370.66</v>
      </c>
      <c r="H1251" s="56" t="n">
        <v>24.25</v>
      </c>
      <c r="I1251" s="58" t="n">
        <v>44530</v>
      </c>
      <c r="J1251" s="54" t="s">
        <v>128</v>
      </c>
      <c r="K1251" s="60" t="s">
        <v>129</v>
      </c>
      <c r="L1251" s="58"/>
      <c r="M1251" s="61"/>
      <c r="N1251" s="61"/>
      <c r="O1251" s="54" t="s">
        <v>3267</v>
      </c>
      <c r="P1251" s="54" t="s">
        <v>3268</v>
      </c>
      <c r="Q1251" s="73" t="s">
        <v>132</v>
      </c>
      <c r="R1251" s="63"/>
      <c r="S1251" s="64" t="str">
        <f aca="false">IF(ISBLANK(A1251),"",CONCATENATE($BC$5,"-",MID($BC$3,3,2),"-M_",A1251))</f>
        <v>PTUR-21-M_52021000004864</v>
      </c>
      <c r="T1251" s="65" t="e">
        <f aca="false">IF(ISBLANK(B1251),"",VLOOKUP(B1251,$BI$2:$BJ$5,2,FALSE()))</f>
        <v>#N/A</v>
      </c>
      <c r="U1251" s="66" t="str">
        <f aca="false">IF(ISBLANK(Q1251),"ES",Q1251)</f>
        <v>ES</v>
      </c>
      <c r="V1251" s="64" t="n">
        <f aca="false">IF(ISBLANK(K1251),"2",VLOOKUP(K1251,$BG$2:$BH$3,2,FALSE()))</f>
        <v>2</v>
      </c>
      <c r="W1251" s="66" t="str">
        <f aca="false">IF(ISBLANK(R1251),"Sin observaciones",R1251)</f>
        <v>Sin observaciones</v>
      </c>
      <c r="X1251" s="64" t="n">
        <f aca="false">IF(ISERROR(VLOOKUP(J1251,$BG$2:$BH$3,2,FALSE())),"",VLOOKUP(J1251,$BG$2:$BH$3,2,FALSE()))</f>
        <v>1</v>
      </c>
      <c r="Z1251" s="67"/>
    </row>
    <row r="1252" customFormat="false" ht="26.4" hidden="false" customHeight="false" outlineLevel="0" collapsed="false">
      <c r="A1252" s="54" t="s">
        <v>3271</v>
      </c>
      <c r="B1252" s="54" t="s">
        <v>2472</v>
      </c>
      <c r="C1252" s="54" t="s">
        <v>3266</v>
      </c>
      <c r="D1252" s="55" t="n">
        <v>0.09</v>
      </c>
      <c r="E1252" s="56" t="n">
        <v>254.66</v>
      </c>
      <c r="F1252" s="57" t="n">
        <v>16.66</v>
      </c>
      <c r="G1252" s="56" t="n">
        <v>254.66</v>
      </c>
      <c r="H1252" s="56" t="n">
        <v>16.66</v>
      </c>
      <c r="I1252" s="58" t="n">
        <v>44530</v>
      </c>
      <c r="J1252" s="54" t="s">
        <v>128</v>
      </c>
      <c r="K1252" s="60" t="s">
        <v>129</v>
      </c>
      <c r="L1252" s="58"/>
      <c r="M1252" s="61"/>
      <c r="N1252" s="61"/>
      <c r="O1252" s="54" t="s">
        <v>3267</v>
      </c>
      <c r="P1252" s="54" t="s">
        <v>3268</v>
      </c>
      <c r="Q1252" s="73" t="s">
        <v>132</v>
      </c>
      <c r="R1252" s="63"/>
      <c r="S1252" s="64" t="str">
        <f aca="false">IF(ISBLANK(A1252),"",CONCATENATE($BC$5,"-",MID($BC$3,3,2),"-M_",A1252))</f>
        <v>PTUR-21-M_52021000004865</v>
      </c>
      <c r="T1252" s="65" t="e">
        <f aca="false">IF(ISBLANK(B1252),"",VLOOKUP(B1252,$BI$2:$BJ$5,2,FALSE()))</f>
        <v>#N/A</v>
      </c>
      <c r="U1252" s="66" t="str">
        <f aca="false">IF(ISBLANK(Q1252),"ES",Q1252)</f>
        <v>ES</v>
      </c>
      <c r="V1252" s="64" t="n">
        <f aca="false">IF(ISBLANK(K1252),"2",VLOOKUP(K1252,$BG$2:$BH$3,2,FALSE()))</f>
        <v>2</v>
      </c>
      <c r="W1252" s="66" t="str">
        <f aca="false">IF(ISBLANK(R1252),"Sin observaciones",R1252)</f>
        <v>Sin observaciones</v>
      </c>
      <c r="X1252" s="64" t="n">
        <f aca="false">IF(ISERROR(VLOOKUP(J1252,$BG$2:$BH$3,2,FALSE())),"",VLOOKUP(J1252,$BG$2:$BH$3,2,FALSE()))</f>
        <v>1</v>
      </c>
      <c r="Z1252" s="67"/>
    </row>
    <row r="1253" customFormat="false" ht="26.4" hidden="false" customHeight="false" outlineLevel="0" collapsed="false">
      <c r="A1253" s="54" t="s">
        <v>3272</v>
      </c>
      <c r="B1253" s="54" t="s">
        <v>2472</v>
      </c>
      <c r="C1253" s="54" t="s">
        <v>3266</v>
      </c>
      <c r="D1253" s="55" t="n">
        <v>0.09</v>
      </c>
      <c r="E1253" s="56" t="n">
        <v>254.66</v>
      </c>
      <c r="F1253" s="57" t="n">
        <v>16.66</v>
      </c>
      <c r="G1253" s="56" t="n">
        <v>254.66</v>
      </c>
      <c r="H1253" s="56" t="n">
        <v>16.66</v>
      </c>
      <c r="I1253" s="58" t="n">
        <v>44530</v>
      </c>
      <c r="J1253" s="54" t="s">
        <v>128</v>
      </c>
      <c r="K1253" s="60" t="s">
        <v>129</v>
      </c>
      <c r="L1253" s="58"/>
      <c r="M1253" s="61"/>
      <c r="N1253" s="61"/>
      <c r="O1253" s="54" t="s">
        <v>3267</v>
      </c>
      <c r="P1253" s="54" t="s">
        <v>3268</v>
      </c>
      <c r="Q1253" s="73" t="s">
        <v>132</v>
      </c>
      <c r="R1253" s="63"/>
      <c r="S1253" s="64" t="str">
        <f aca="false">IF(ISBLANK(A1253),"",CONCATENATE($BC$5,"-",MID($BC$3,3,2),"-M_",A1253))</f>
        <v>PTUR-21-M_52021000004866</v>
      </c>
      <c r="T1253" s="65" t="e">
        <f aca="false">IF(ISBLANK(B1253),"",VLOOKUP(B1253,$BI$2:$BJ$5,2,FALSE()))</f>
        <v>#N/A</v>
      </c>
      <c r="U1253" s="66" t="str">
        <f aca="false">IF(ISBLANK(Q1253),"ES",Q1253)</f>
        <v>ES</v>
      </c>
      <c r="V1253" s="64" t="n">
        <f aca="false">IF(ISBLANK(K1253),"2",VLOOKUP(K1253,$BG$2:$BH$3,2,FALSE()))</f>
        <v>2</v>
      </c>
      <c r="W1253" s="66" t="str">
        <f aca="false">IF(ISBLANK(R1253),"Sin observaciones",R1253)</f>
        <v>Sin observaciones</v>
      </c>
      <c r="X1253" s="64" t="n">
        <f aca="false">IF(ISERROR(VLOOKUP(J1253,$BG$2:$BH$3,2,FALSE())),"",VLOOKUP(J1253,$BG$2:$BH$3,2,FALSE()))</f>
        <v>1</v>
      </c>
      <c r="Z1253" s="67"/>
    </row>
    <row r="1254" customFormat="false" ht="39.6" hidden="false" customHeight="false" outlineLevel="0" collapsed="false">
      <c r="A1254" s="54" t="s">
        <v>3273</v>
      </c>
      <c r="B1254" s="54" t="s">
        <v>143</v>
      </c>
      <c r="C1254" s="54" t="s">
        <v>3274</v>
      </c>
      <c r="D1254" s="55" t="n">
        <v>0.03</v>
      </c>
      <c r="E1254" s="56" t="n">
        <v>124.38</v>
      </c>
      <c r="F1254" s="57" t="n">
        <v>8.14</v>
      </c>
      <c r="G1254" s="56" t="n">
        <v>124.38</v>
      </c>
      <c r="H1254" s="56" t="n">
        <v>8.14</v>
      </c>
      <c r="I1254" s="58" t="n">
        <v>44530</v>
      </c>
      <c r="J1254" s="54" t="s">
        <v>128</v>
      </c>
      <c r="K1254" s="60" t="s">
        <v>129</v>
      </c>
      <c r="L1254" s="58"/>
      <c r="M1254" s="61"/>
      <c r="N1254" s="61"/>
      <c r="O1254" s="54" t="s">
        <v>3275</v>
      </c>
      <c r="P1254" s="54" t="s">
        <v>3276</v>
      </c>
      <c r="Q1254" s="73" t="s">
        <v>132</v>
      </c>
      <c r="R1254" s="63"/>
      <c r="S1254" s="64" t="str">
        <f aca="false">IF(ISBLANK(A1254),"",CONCATENATE($BC$5,"-",MID($BC$3,3,2),"-M_",A1254))</f>
        <v>PTUR-21-M_52021000005027</v>
      </c>
      <c r="T1254" s="65" t="str">
        <f aca="false">IF(ISBLANK(B1254),"",VLOOKUP(B1254,$BI$2:$BJ$5,2,FALSE()))</f>
        <v>C</v>
      </c>
      <c r="U1254" s="66" t="str">
        <f aca="false">IF(ISBLANK(Q1254),"ES",Q1254)</f>
        <v>ES</v>
      </c>
      <c r="V1254" s="64" t="n">
        <f aca="false">IF(ISBLANK(K1254),"2",VLOOKUP(K1254,$BG$2:$BH$3,2,FALSE()))</f>
        <v>2</v>
      </c>
      <c r="W1254" s="66" t="str">
        <f aca="false">IF(ISBLANK(R1254),"Sin observaciones",R1254)</f>
        <v>Sin observaciones</v>
      </c>
      <c r="X1254" s="64" t="n">
        <f aca="false">IF(ISERROR(VLOOKUP(J1254,$BG$2:$BH$3,2,FALSE())),"",VLOOKUP(J1254,$BG$2:$BH$3,2,FALSE()))</f>
        <v>1</v>
      </c>
      <c r="Z1254" s="67"/>
    </row>
    <row r="1255" customFormat="false" ht="26.4" hidden="false" customHeight="false" outlineLevel="0" collapsed="false">
      <c r="A1255" s="54" t="s">
        <v>3277</v>
      </c>
      <c r="B1255" s="54" t="s">
        <v>143</v>
      </c>
      <c r="C1255" s="54" t="s">
        <v>3278</v>
      </c>
      <c r="D1255" s="55" t="n">
        <v>0.03</v>
      </c>
      <c r="E1255" s="56" t="n">
        <v>27.4</v>
      </c>
      <c r="F1255" s="57" t="n">
        <v>1.79</v>
      </c>
      <c r="G1255" s="56" t="n">
        <v>27.4</v>
      </c>
      <c r="H1255" s="56" t="n">
        <v>1.79</v>
      </c>
      <c r="I1255" s="58" t="n">
        <v>44505</v>
      </c>
      <c r="J1255" s="54" t="s">
        <v>128</v>
      </c>
      <c r="K1255" s="60" t="s">
        <v>129</v>
      </c>
      <c r="L1255" s="58"/>
      <c r="M1255" s="61"/>
      <c r="N1255" s="61"/>
      <c r="O1255" s="54" t="s">
        <v>2745</v>
      </c>
      <c r="P1255" s="54" t="s">
        <v>2746</v>
      </c>
      <c r="Q1255" s="73" t="s">
        <v>132</v>
      </c>
      <c r="R1255" s="63"/>
      <c r="S1255" s="64" t="str">
        <f aca="false">IF(ISBLANK(A1255),"",CONCATENATE($BC$5,"-",MID($BC$3,3,2),"-M_",A1255))</f>
        <v>PTUR-21-M_52021000004418</v>
      </c>
      <c r="T1255" s="65" t="str">
        <f aca="false">IF(ISBLANK(B1255),"",VLOOKUP(B1255,$BI$2:$BJ$5,2,FALSE()))</f>
        <v>C</v>
      </c>
      <c r="U1255" s="66" t="str">
        <f aca="false">IF(ISBLANK(Q1255),"ES",Q1255)</f>
        <v>ES</v>
      </c>
      <c r="V1255" s="64" t="n">
        <f aca="false">IF(ISBLANK(K1255),"2",VLOOKUP(K1255,$BG$2:$BH$3,2,FALSE()))</f>
        <v>2</v>
      </c>
      <c r="W1255" s="66" t="str">
        <f aca="false">IF(ISBLANK(R1255),"Sin observaciones",R1255)</f>
        <v>Sin observaciones</v>
      </c>
      <c r="X1255" s="64" t="n">
        <f aca="false">IF(ISERROR(VLOOKUP(J1255,$BG$2:$BH$3,2,FALSE())),"",VLOOKUP(J1255,$BG$2:$BH$3,2,FALSE()))</f>
        <v>1</v>
      </c>
      <c r="Z1255" s="67"/>
    </row>
    <row r="1256" customFormat="false" ht="237.6" hidden="false" customHeight="false" outlineLevel="0" collapsed="false">
      <c r="A1256" s="54" t="s">
        <v>3279</v>
      </c>
      <c r="B1256" s="54" t="s">
        <v>143</v>
      </c>
      <c r="C1256" s="54" t="s">
        <v>3280</v>
      </c>
      <c r="D1256" s="55" t="n">
        <v>0.03</v>
      </c>
      <c r="E1256" s="56" t="n">
        <v>309.9</v>
      </c>
      <c r="F1256" s="57" t="n">
        <v>9.03</v>
      </c>
      <c r="G1256" s="56" t="n">
        <v>309.9</v>
      </c>
      <c r="H1256" s="56" t="n">
        <v>9.03</v>
      </c>
      <c r="I1256" s="58" t="n">
        <v>44525</v>
      </c>
      <c r="J1256" s="54" t="s">
        <v>128</v>
      </c>
      <c r="K1256" s="60" t="s">
        <v>129</v>
      </c>
      <c r="L1256" s="58"/>
      <c r="M1256" s="61"/>
      <c r="N1256" s="61"/>
      <c r="O1256" s="54" t="s">
        <v>446</v>
      </c>
      <c r="P1256" s="54" t="s">
        <v>447</v>
      </c>
      <c r="Q1256" s="73" t="s">
        <v>132</v>
      </c>
      <c r="R1256" s="63"/>
      <c r="S1256" s="64" t="str">
        <f aca="false">IF(ISBLANK(A1256),"",CONCATENATE($BC$5,"-",MID($BC$3,3,2),"-M_",A1256))</f>
        <v>PTUR-21-M_5202100000475 1</v>
      </c>
      <c r="T1256" s="65" t="str">
        <f aca="false">IF(ISBLANK(B1256),"",VLOOKUP(B1256,$BI$2:$BJ$5,2,FALSE()))</f>
        <v>C</v>
      </c>
      <c r="U1256" s="66" t="str">
        <f aca="false">IF(ISBLANK(Q1256),"ES",Q1256)</f>
        <v>ES</v>
      </c>
      <c r="V1256" s="64" t="n">
        <f aca="false">IF(ISBLANK(K1256),"2",VLOOKUP(K1256,$BG$2:$BH$3,2,FALSE()))</f>
        <v>2</v>
      </c>
      <c r="W1256" s="66" t="str">
        <f aca="false">IF(ISBLANK(R1256),"Sin observaciones",R1256)</f>
        <v>Sin observaciones</v>
      </c>
      <c r="X1256" s="64" t="n">
        <f aca="false">IF(ISERROR(VLOOKUP(J1256,$BG$2:$BH$3,2,FALSE())),"",VLOOKUP(J1256,$BG$2:$BH$3,2,FALSE()))</f>
        <v>1</v>
      </c>
      <c r="Z1256" s="67"/>
    </row>
    <row r="1257" customFormat="false" ht="237.6" hidden="false" customHeight="false" outlineLevel="0" collapsed="false">
      <c r="A1257" s="54" t="s">
        <v>3281</v>
      </c>
      <c r="B1257" s="54" t="s">
        <v>143</v>
      </c>
      <c r="C1257" s="54" t="s">
        <v>3280</v>
      </c>
      <c r="D1257" s="55" t="n">
        <v>0.03</v>
      </c>
      <c r="E1257" s="56" t="n">
        <v>16.92</v>
      </c>
      <c r="F1257" s="57" t="n">
        <v>1.11</v>
      </c>
      <c r="G1257" s="56" t="n">
        <v>16.92</v>
      </c>
      <c r="H1257" s="56" t="n">
        <v>1.11</v>
      </c>
      <c r="I1257" s="58" t="n">
        <v>44525</v>
      </c>
      <c r="J1257" s="54" t="s">
        <v>128</v>
      </c>
      <c r="K1257" s="60" t="s">
        <v>129</v>
      </c>
      <c r="L1257" s="58"/>
      <c r="M1257" s="61"/>
      <c r="N1257" s="61"/>
      <c r="O1257" s="54" t="s">
        <v>446</v>
      </c>
      <c r="P1257" s="54" t="s">
        <v>447</v>
      </c>
      <c r="Q1257" s="73" t="s">
        <v>132</v>
      </c>
      <c r="R1257" s="63"/>
      <c r="S1257" s="64" t="str">
        <f aca="false">IF(ISBLANK(A1257),"",CONCATENATE($BC$5,"-",MID($BC$3,3,2),"-M_",A1257))</f>
        <v>PTUR-21-M_52021000004751</v>
      </c>
      <c r="T1257" s="65" t="str">
        <f aca="false">IF(ISBLANK(B1257),"",VLOOKUP(B1257,$BI$2:$BJ$5,2,FALSE()))</f>
        <v>C</v>
      </c>
      <c r="U1257" s="66" t="str">
        <f aca="false">IF(ISBLANK(Q1257),"ES",Q1257)</f>
        <v>ES</v>
      </c>
      <c r="V1257" s="64" t="n">
        <f aca="false">IF(ISBLANK(K1257),"2",VLOOKUP(K1257,$BG$2:$BH$3,2,FALSE()))</f>
        <v>2</v>
      </c>
      <c r="W1257" s="66" t="str">
        <f aca="false">IF(ISBLANK(R1257),"Sin observaciones",R1257)</f>
        <v>Sin observaciones</v>
      </c>
      <c r="X1257" s="64" t="n">
        <f aca="false">IF(ISERROR(VLOOKUP(J1257,$BG$2:$BH$3,2,FALSE())),"",VLOOKUP(J1257,$BG$2:$BH$3,2,FALSE()))</f>
        <v>1</v>
      </c>
      <c r="Z1257" s="67"/>
    </row>
    <row r="1258" customFormat="false" ht="158.4" hidden="false" customHeight="false" outlineLevel="0" collapsed="false">
      <c r="A1258" s="54" t="s">
        <v>3282</v>
      </c>
      <c r="B1258" s="54" t="s">
        <v>143</v>
      </c>
      <c r="C1258" s="54" t="s">
        <v>3283</v>
      </c>
      <c r="D1258" s="55" t="n">
        <v>0.03</v>
      </c>
      <c r="E1258" s="56" t="n">
        <v>62.89</v>
      </c>
      <c r="F1258" s="57" t="n">
        <v>4.11</v>
      </c>
      <c r="G1258" s="56" t="n">
        <v>62.89</v>
      </c>
      <c r="H1258" s="56" t="n">
        <v>4.11</v>
      </c>
      <c r="I1258" s="58" t="n">
        <v>44505</v>
      </c>
      <c r="J1258" s="54" t="s">
        <v>128</v>
      </c>
      <c r="K1258" s="60" t="s">
        <v>129</v>
      </c>
      <c r="L1258" s="58"/>
      <c r="M1258" s="61"/>
      <c r="N1258" s="61"/>
      <c r="O1258" s="54" t="s">
        <v>1175</v>
      </c>
      <c r="P1258" s="54" t="s">
        <v>1176</v>
      </c>
      <c r="Q1258" s="73" t="s">
        <v>132</v>
      </c>
      <c r="R1258" s="63"/>
      <c r="S1258" s="64" t="str">
        <f aca="false">IF(ISBLANK(A1258),"",CONCATENATE($BC$5,"-",MID($BC$3,3,2),"-M_",A1258))</f>
        <v>PTUR-21-M_5202100000441 7</v>
      </c>
      <c r="T1258" s="65" t="str">
        <f aca="false">IF(ISBLANK(B1258),"",VLOOKUP(B1258,$BI$2:$BJ$5,2,FALSE()))</f>
        <v>C</v>
      </c>
      <c r="U1258" s="66" t="str">
        <f aca="false">IF(ISBLANK(Q1258),"ES",Q1258)</f>
        <v>ES</v>
      </c>
      <c r="V1258" s="64" t="n">
        <f aca="false">IF(ISBLANK(K1258),"2",VLOOKUP(K1258,$BG$2:$BH$3,2,FALSE()))</f>
        <v>2</v>
      </c>
      <c r="W1258" s="66" t="str">
        <f aca="false">IF(ISBLANK(R1258),"Sin observaciones",R1258)</f>
        <v>Sin observaciones</v>
      </c>
      <c r="X1258" s="64" t="n">
        <f aca="false">IF(ISERROR(VLOOKUP(J1258,$BG$2:$BH$3,2,FALSE())),"",VLOOKUP(J1258,$BG$2:$BH$3,2,FALSE()))</f>
        <v>1</v>
      </c>
      <c r="Z1258" s="67"/>
    </row>
    <row r="1259" customFormat="false" ht="158.4" hidden="false" customHeight="false" outlineLevel="0" collapsed="false">
      <c r="A1259" s="54" t="s">
        <v>3284</v>
      </c>
      <c r="B1259" s="54" t="s">
        <v>143</v>
      </c>
      <c r="C1259" s="54" t="s">
        <v>3283</v>
      </c>
      <c r="D1259" s="55" t="n">
        <v>0.03</v>
      </c>
      <c r="E1259" s="56" t="n">
        <v>8.57</v>
      </c>
      <c r="F1259" s="57" t="n">
        <v>0.25</v>
      </c>
      <c r="G1259" s="56" t="n">
        <v>8.57</v>
      </c>
      <c r="H1259" s="56" t="n">
        <v>0.25</v>
      </c>
      <c r="I1259" s="58" t="n">
        <v>44505</v>
      </c>
      <c r="J1259" s="54" t="s">
        <v>128</v>
      </c>
      <c r="K1259" s="60" t="s">
        <v>129</v>
      </c>
      <c r="L1259" s="58"/>
      <c r="M1259" s="61"/>
      <c r="N1259" s="61"/>
      <c r="O1259" s="54" t="s">
        <v>1175</v>
      </c>
      <c r="P1259" s="54" t="s">
        <v>1176</v>
      </c>
      <c r="Q1259" s="73" t="s">
        <v>132</v>
      </c>
      <c r="R1259" s="63"/>
      <c r="S1259" s="64" t="str">
        <f aca="false">IF(ISBLANK(A1259),"",CONCATENATE($BC$5,"-",MID($BC$3,3,2),"-M_",A1259))</f>
        <v>PTUR-21-M_52021000004417</v>
      </c>
      <c r="T1259" s="65" t="str">
        <f aca="false">IF(ISBLANK(B1259),"",VLOOKUP(B1259,$BI$2:$BJ$5,2,FALSE()))</f>
        <v>C</v>
      </c>
      <c r="U1259" s="66" t="str">
        <f aca="false">IF(ISBLANK(Q1259),"ES",Q1259)</f>
        <v>ES</v>
      </c>
      <c r="V1259" s="64" t="n">
        <f aca="false">IF(ISBLANK(K1259),"2",VLOOKUP(K1259,$BG$2:$BH$3,2,FALSE()))</f>
        <v>2</v>
      </c>
      <c r="W1259" s="66" t="str">
        <f aca="false">IF(ISBLANK(R1259),"Sin observaciones",R1259)</f>
        <v>Sin observaciones</v>
      </c>
      <c r="X1259" s="64" t="n">
        <f aca="false">IF(ISERROR(VLOOKUP(J1259,$BG$2:$BH$3,2,FALSE())),"",VLOOKUP(J1259,$BG$2:$BH$3,2,FALSE()))</f>
        <v>1</v>
      </c>
      <c r="Z1259" s="67"/>
    </row>
    <row r="1260" customFormat="false" ht="79.2" hidden="false" customHeight="false" outlineLevel="0" collapsed="false">
      <c r="A1260" s="54" t="s">
        <v>3285</v>
      </c>
      <c r="B1260" s="54" t="s">
        <v>143</v>
      </c>
      <c r="C1260" s="54" t="s">
        <v>3286</v>
      </c>
      <c r="D1260" s="55" t="n">
        <v>0.03</v>
      </c>
      <c r="E1260" s="56" t="n">
        <v>38</v>
      </c>
      <c r="F1260" s="57" t="n">
        <v>1.11</v>
      </c>
      <c r="G1260" s="56" t="n">
        <v>38</v>
      </c>
      <c r="H1260" s="56" t="n">
        <v>1.11</v>
      </c>
      <c r="I1260" s="58" t="n">
        <v>44530</v>
      </c>
      <c r="J1260" s="54" t="s">
        <v>128</v>
      </c>
      <c r="K1260" s="60" t="s">
        <v>129</v>
      </c>
      <c r="L1260" s="58"/>
      <c r="M1260" s="61"/>
      <c r="N1260" s="61"/>
      <c r="O1260" s="54" t="s">
        <v>1175</v>
      </c>
      <c r="P1260" s="54" t="s">
        <v>1176</v>
      </c>
      <c r="Q1260" s="73" t="s">
        <v>132</v>
      </c>
      <c r="R1260" s="63"/>
      <c r="S1260" s="64" t="str">
        <f aca="false">IF(ISBLANK(A1260),"",CONCATENATE($BC$5,"-",MID($BC$3,3,2),"-M_",A1260))</f>
        <v>PTUR-21-M_52021000004985</v>
      </c>
      <c r="T1260" s="65" t="str">
        <f aca="false">IF(ISBLANK(B1260),"",VLOOKUP(B1260,$BI$2:$BJ$5,2,FALSE()))</f>
        <v>C</v>
      </c>
      <c r="U1260" s="66" t="str">
        <f aca="false">IF(ISBLANK(Q1260),"ES",Q1260)</f>
        <v>ES</v>
      </c>
      <c r="V1260" s="64" t="n">
        <f aca="false">IF(ISBLANK(K1260),"2",VLOOKUP(K1260,$BG$2:$BH$3,2,FALSE()))</f>
        <v>2</v>
      </c>
      <c r="W1260" s="66" t="str">
        <f aca="false">IF(ISBLANK(R1260),"Sin observaciones",R1260)</f>
        <v>Sin observaciones</v>
      </c>
      <c r="X1260" s="64" t="n">
        <f aca="false">IF(ISERROR(VLOOKUP(J1260,$BG$2:$BH$3,2,FALSE())),"",VLOOKUP(J1260,$BG$2:$BH$3,2,FALSE()))</f>
        <v>1</v>
      </c>
      <c r="Z1260" s="67"/>
    </row>
    <row r="1261" customFormat="false" ht="79.2" hidden="false" customHeight="false" outlineLevel="0" collapsed="false">
      <c r="A1261" s="54" t="s">
        <v>3287</v>
      </c>
      <c r="B1261" s="54" t="s">
        <v>143</v>
      </c>
      <c r="C1261" s="54" t="s">
        <v>3286</v>
      </c>
      <c r="D1261" s="55" t="n">
        <v>0.09</v>
      </c>
      <c r="E1261" s="56" t="n">
        <v>33.74</v>
      </c>
      <c r="F1261" s="57" t="n">
        <v>2.21</v>
      </c>
      <c r="G1261" s="56" t="n">
        <v>33.74</v>
      </c>
      <c r="H1261" s="56" t="n">
        <v>2.21</v>
      </c>
      <c r="I1261" s="58" t="n">
        <v>44530</v>
      </c>
      <c r="J1261" s="54" t="s">
        <v>128</v>
      </c>
      <c r="K1261" s="60" t="s">
        <v>129</v>
      </c>
      <c r="L1261" s="58"/>
      <c r="M1261" s="61"/>
      <c r="N1261" s="61"/>
      <c r="O1261" s="54" t="s">
        <v>1175</v>
      </c>
      <c r="P1261" s="54" t="s">
        <v>1176</v>
      </c>
      <c r="Q1261" s="73" t="s">
        <v>132</v>
      </c>
      <c r="R1261" s="63"/>
      <c r="S1261" s="64" t="str">
        <f aca="false">IF(ISBLANK(A1261),"",CONCATENATE($BC$5,"-",MID($BC$3,3,2),"-M_",A1261))</f>
        <v>PTUR-21-M_5202100000498 5</v>
      </c>
      <c r="T1261" s="65" t="str">
        <f aca="false">IF(ISBLANK(B1261),"",VLOOKUP(B1261,$BI$2:$BJ$5,2,FALSE()))</f>
        <v>C</v>
      </c>
      <c r="U1261" s="66" t="str">
        <f aca="false">IF(ISBLANK(Q1261),"ES",Q1261)</f>
        <v>ES</v>
      </c>
      <c r="V1261" s="64" t="n">
        <f aca="false">IF(ISBLANK(K1261),"2",VLOOKUP(K1261,$BG$2:$BH$3,2,FALSE()))</f>
        <v>2</v>
      </c>
      <c r="W1261" s="66" t="str">
        <f aca="false">IF(ISBLANK(R1261),"Sin observaciones",R1261)</f>
        <v>Sin observaciones</v>
      </c>
      <c r="X1261" s="64" t="n">
        <f aca="false">IF(ISERROR(VLOOKUP(J1261,$BG$2:$BH$3,2,FALSE())),"",VLOOKUP(J1261,$BG$2:$BH$3,2,FALSE()))</f>
        <v>1</v>
      </c>
      <c r="Z1261" s="67"/>
    </row>
    <row r="1262" customFormat="false" ht="26.4" hidden="false" customHeight="false" outlineLevel="0" collapsed="false">
      <c r="A1262" s="54" t="s">
        <v>3288</v>
      </c>
      <c r="B1262" s="54" t="s">
        <v>2472</v>
      </c>
      <c r="C1262" s="54" t="s">
        <v>3289</v>
      </c>
      <c r="D1262" s="55" t="n">
        <v>0.03</v>
      </c>
      <c r="E1262" s="56" t="n">
        <v>9.98</v>
      </c>
      <c r="F1262" s="57" t="n">
        <v>0.65</v>
      </c>
      <c r="G1262" s="56" t="n">
        <v>9.98</v>
      </c>
      <c r="H1262" s="56" t="n">
        <v>0.65</v>
      </c>
      <c r="I1262" s="58" t="n">
        <v>44525</v>
      </c>
      <c r="J1262" s="54" t="s">
        <v>128</v>
      </c>
      <c r="K1262" s="60" t="s">
        <v>129</v>
      </c>
      <c r="L1262" s="58"/>
      <c r="M1262" s="61"/>
      <c r="N1262" s="61"/>
      <c r="O1262" s="54" t="s">
        <v>1967</v>
      </c>
      <c r="P1262" s="54" t="s">
        <v>1968</v>
      </c>
      <c r="Q1262" s="73" t="s">
        <v>132</v>
      </c>
      <c r="R1262" s="63"/>
      <c r="S1262" s="64" t="str">
        <f aca="false">IF(ISBLANK(A1262),"",CONCATENATE($BC$5,"-",MID($BC$3,3,2),"-M_",A1262))</f>
        <v>PTUR-21-M_52021000004718</v>
      </c>
      <c r="T1262" s="65" t="e">
        <f aca="false">IF(ISBLANK(B1262),"",VLOOKUP(B1262,$BI$2:$BJ$5,2,FALSE()))</f>
        <v>#N/A</v>
      </c>
      <c r="U1262" s="66" t="str">
        <f aca="false">IF(ISBLANK(Q1262),"ES",Q1262)</f>
        <v>ES</v>
      </c>
      <c r="V1262" s="64" t="n">
        <f aca="false">IF(ISBLANK(K1262),"2",VLOOKUP(K1262,$BG$2:$BH$3,2,FALSE()))</f>
        <v>2</v>
      </c>
      <c r="W1262" s="66" t="str">
        <f aca="false">IF(ISBLANK(R1262),"Sin observaciones",R1262)</f>
        <v>Sin observaciones</v>
      </c>
      <c r="X1262" s="64" t="n">
        <f aca="false">IF(ISERROR(VLOOKUP(J1262,$BG$2:$BH$3,2,FALSE())),"",VLOOKUP(J1262,$BG$2:$BH$3,2,FALSE()))</f>
        <v>1</v>
      </c>
      <c r="Z1262" s="67"/>
    </row>
    <row r="1263" customFormat="false" ht="198" hidden="false" customHeight="false" outlineLevel="0" collapsed="false">
      <c r="A1263" s="54" t="s">
        <v>3290</v>
      </c>
      <c r="B1263" s="54" t="s">
        <v>2472</v>
      </c>
      <c r="C1263" s="54" t="s">
        <v>3291</v>
      </c>
      <c r="D1263" s="55" t="n">
        <v>0.03</v>
      </c>
      <c r="E1263" s="56" t="n">
        <v>920.31</v>
      </c>
      <c r="F1263" s="57" t="n">
        <v>60.21</v>
      </c>
      <c r="G1263" s="56" t="n">
        <v>920.31</v>
      </c>
      <c r="H1263" s="56" t="n">
        <v>60.21</v>
      </c>
      <c r="I1263" s="58" t="n">
        <v>44515</v>
      </c>
      <c r="J1263" s="54" t="s">
        <v>128</v>
      </c>
      <c r="K1263" s="60" t="s">
        <v>129</v>
      </c>
      <c r="L1263" s="58"/>
      <c r="M1263" s="61"/>
      <c r="N1263" s="61"/>
      <c r="O1263" s="54" t="s">
        <v>2764</v>
      </c>
      <c r="P1263" s="54" t="s">
        <v>2765</v>
      </c>
      <c r="Q1263" s="73" t="s">
        <v>132</v>
      </c>
      <c r="R1263" s="63"/>
      <c r="S1263" s="64" t="str">
        <f aca="false">IF(ISBLANK(A1263),"",CONCATENATE($BC$5,"-",MID($BC$3,3,2),"-M_",A1263))</f>
        <v>PTUR-21-M_52021000004666</v>
      </c>
      <c r="T1263" s="65" t="e">
        <f aca="false">IF(ISBLANK(B1263),"",VLOOKUP(B1263,$BI$2:$BJ$5,2,FALSE()))</f>
        <v>#N/A</v>
      </c>
      <c r="U1263" s="66" t="str">
        <f aca="false">IF(ISBLANK(Q1263),"ES",Q1263)</f>
        <v>ES</v>
      </c>
      <c r="V1263" s="64" t="n">
        <f aca="false">IF(ISBLANK(K1263),"2",VLOOKUP(K1263,$BG$2:$BH$3,2,FALSE()))</f>
        <v>2</v>
      </c>
      <c r="W1263" s="66" t="str">
        <f aca="false">IF(ISBLANK(R1263),"Sin observaciones",R1263)</f>
        <v>Sin observaciones</v>
      </c>
      <c r="X1263" s="64" t="n">
        <f aca="false">IF(ISERROR(VLOOKUP(J1263,$BG$2:$BH$3,2,FALSE())),"",VLOOKUP(J1263,$BG$2:$BH$3,2,FALSE()))</f>
        <v>1</v>
      </c>
      <c r="Z1263" s="67"/>
    </row>
    <row r="1264" customFormat="false" ht="211.2" hidden="false" customHeight="false" outlineLevel="0" collapsed="false">
      <c r="A1264" s="54" t="s">
        <v>3292</v>
      </c>
      <c r="B1264" s="54" t="s">
        <v>2472</v>
      </c>
      <c r="C1264" s="54" t="s">
        <v>3293</v>
      </c>
      <c r="D1264" s="55" t="n">
        <v>0.09</v>
      </c>
      <c r="E1264" s="56" t="n">
        <v>802.5</v>
      </c>
      <c r="F1264" s="57" t="n">
        <v>52.5</v>
      </c>
      <c r="G1264" s="56" t="n">
        <v>802.5</v>
      </c>
      <c r="H1264" s="56" t="n">
        <v>52.5</v>
      </c>
      <c r="I1264" s="58" t="n">
        <v>44525</v>
      </c>
      <c r="J1264" s="54" t="s">
        <v>128</v>
      </c>
      <c r="K1264" s="60" t="s">
        <v>129</v>
      </c>
      <c r="L1264" s="58"/>
      <c r="M1264" s="61"/>
      <c r="N1264" s="61"/>
      <c r="O1264" s="54" t="s">
        <v>2764</v>
      </c>
      <c r="P1264" s="54" t="s">
        <v>2765</v>
      </c>
      <c r="Q1264" s="73" t="s">
        <v>132</v>
      </c>
      <c r="R1264" s="63"/>
      <c r="S1264" s="64" t="str">
        <f aca="false">IF(ISBLANK(A1264),"",CONCATENATE($BC$5,"-",MID($BC$3,3,2),"-M_",A1264))</f>
        <v>PTUR-21-M_52021000004719</v>
      </c>
      <c r="T1264" s="65" t="e">
        <f aca="false">IF(ISBLANK(B1264),"",VLOOKUP(B1264,$BI$2:$BJ$5,2,FALSE()))</f>
        <v>#N/A</v>
      </c>
      <c r="U1264" s="66" t="str">
        <f aca="false">IF(ISBLANK(Q1264),"ES",Q1264)</f>
        <v>ES</v>
      </c>
      <c r="V1264" s="64" t="n">
        <f aca="false">IF(ISBLANK(K1264),"2",VLOOKUP(K1264,$BG$2:$BH$3,2,FALSE()))</f>
        <v>2</v>
      </c>
      <c r="W1264" s="66" t="str">
        <f aca="false">IF(ISBLANK(R1264),"Sin observaciones",R1264)</f>
        <v>Sin observaciones</v>
      </c>
      <c r="X1264" s="64" t="n">
        <f aca="false">IF(ISERROR(VLOOKUP(J1264,$BG$2:$BH$3,2,FALSE())),"",VLOOKUP(J1264,$BG$2:$BH$3,2,FALSE()))</f>
        <v>1</v>
      </c>
      <c r="Z1264" s="67"/>
    </row>
    <row r="1265" customFormat="false" ht="211.2" hidden="false" customHeight="false" outlineLevel="0" collapsed="false">
      <c r="A1265" s="54" t="s">
        <v>3294</v>
      </c>
      <c r="B1265" s="54" t="s">
        <v>2472</v>
      </c>
      <c r="C1265" s="54" t="s">
        <v>3295</v>
      </c>
      <c r="D1265" s="55" t="n">
        <v>0.12</v>
      </c>
      <c r="E1265" s="56" t="n">
        <v>930.9</v>
      </c>
      <c r="F1265" s="57" t="n">
        <v>60.9</v>
      </c>
      <c r="G1265" s="56" t="n">
        <v>930.9</v>
      </c>
      <c r="H1265" s="56" t="n">
        <v>60.9</v>
      </c>
      <c r="I1265" s="58" t="n">
        <v>44532</v>
      </c>
      <c r="J1265" s="54" t="s">
        <v>128</v>
      </c>
      <c r="K1265" s="60" t="s">
        <v>129</v>
      </c>
      <c r="L1265" s="58"/>
      <c r="M1265" s="61"/>
      <c r="N1265" s="61"/>
      <c r="O1265" s="54" t="s">
        <v>2764</v>
      </c>
      <c r="P1265" s="54" t="s">
        <v>2765</v>
      </c>
      <c r="Q1265" s="73" t="s">
        <v>132</v>
      </c>
      <c r="R1265" s="63"/>
      <c r="S1265" s="64" t="str">
        <f aca="false">IF(ISBLANK(A1265),"",CONCATENATE($BC$5,"-",MID($BC$3,3,2),"-M_",A1265))</f>
        <v>PTUR-21-M_52021000005046</v>
      </c>
      <c r="T1265" s="65" t="e">
        <f aca="false">IF(ISBLANK(B1265),"",VLOOKUP(B1265,$BI$2:$BJ$5,2,FALSE()))</f>
        <v>#N/A</v>
      </c>
      <c r="U1265" s="66" t="str">
        <f aca="false">IF(ISBLANK(Q1265),"ES",Q1265)</f>
        <v>ES</v>
      </c>
      <c r="V1265" s="64" t="n">
        <f aca="false">IF(ISBLANK(K1265),"2",VLOOKUP(K1265,$BG$2:$BH$3,2,FALSE()))</f>
        <v>2</v>
      </c>
      <c r="W1265" s="66" t="str">
        <f aca="false">IF(ISBLANK(R1265),"Sin observaciones",R1265)</f>
        <v>Sin observaciones</v>
      </c>
      <c r="X1265" s="64" t="n">
        <f aca="false">IF(ISERROR(VLOOKUP(J1265,$BG$2:$BH$3,2,FALSE())),"",VLOOKUP(J1265,$BG$2:$BH$3,2,FALSE()))</f>
        <v>1</v>
      </c>
      <c r="Z1265" s="67"/>
    </row>
    <row r="1266" customFormat="false" ht="17.4" hidden="false" customHeight="false" outlineLevel="0" collapsed="false">
      <c r="A1266" s="54" t="s">
        <v>3296</v>
      </c>
      <c r="B1266" s="54" t="s">
        <v>2472</v>
      </c>
      <c r="C1266" s="54" t="s">
        <v>3297</v>
      </c>
      <c r="D1266" s="55" t="n">
        <v>0.03</v>
      </c>
      <c r="E1266" s="56" t="n">
        <v>102.8</v>
      </c>
      <c r="F1266" s="57" t="n">
        <v>0</v>
      </c>
      <c r="G1266" s="56" t="n">
        <v>102.8</v>
      </c>
      <c r="H1266" s="56" t="n">
        <v>0</v>
      </c>
      <c r="I1266" s="58" t="n">
        <v>44530</v>
      </c>
      <c r="J1266" s="54" t="s">
        <v>128</v>
      </c>
      <c r="K1266" s="60" t="s">
        <v>129</v>
      </c>
      <c r="L1266" s="58"/>
      <c r="M1266" s="61"/>
      <c r="N1266" s="61"/>
      <c r="O1266" s="54" t="s">
        <v>3298</v>
      </c>
      <c r="P1266" s="54" t="s">
        <v>3299</v>
      </c>
      <c r="Q1266" s="73" t="s">
        <v>132</v>
      </c>
      <c r="R1266" s="63"/>
      <c r="S1266" s="64" t="str">
        <f aca="false">IF(ISBLANK(A1266),"",CONCATENATE($BC$5,"-",MID($BC$3,3,2),"-M_",A1266))</f>
        <v>PTUR-21-M_52021000004872</v>
      </c>
      <c r="T1266" s="65" t="e">
        <f aca="false">IF(ISBLANK(B1266),"",VLOOKUP(B1266,$BI$2:$BJ$5,2,FALSE()))</f>
        <v>#N/A</v>
      </c>
      <c r="U1266" s="66" t="str">
        <f aca="false">IF(ISBLANK(Q1266),"ES",Q1266)</f>
        <v>ES</v>
      </c>
      <c r="V1266" s="64" t="n">
        <f aca="false">IF(ISBLANK(K1266),"2",VLOOKUP(K1266,$BG$2:$BH$3,2,FALSE()))</f>
        <v>2</v>
      </c>
      <c r="W1266" s="66" t="str">
        <f aca="false">IF(ISBLANK(R1266),"Sin observaciones",R1266)</f>
        <v>Sin observaciones</v>
      </c>
      <c r="X1266" s="64" t="n">
        <f aca="false">IF(ISERROR(VLOOKUP(J1266,$BG$2:$BH$3,2,FALSE())),"",VLOOKUP(J1266,$BG$2:$BH$3,2,FALSE()))</f>
        <v>1</v>
      </c>
      <c r="Z1266" s="67"/>
    </row>
    <row r="1267" customFormat="false" ht="52.8" hidden="false" customHeight="false" outlineLevel="0" collapsed="false">
      <c r="A1267" s="54" t="s">
        <v>3300</v>
      </c>
      <c r="B1267" s="54" t="s">
        <v>2472</v>
      </c>
      <c r="C1267" s="54" t="s">
        <v>3301</v>
      </c>
      <c r="D1267" s="55" t="n">
        <v>0.03</v>
      </c>
      <c r="E1267" s="56" t="n">
        <v>3188.6</v>
      </c>
      <c r="F1267" s="57" t="n">
        <v>208.6</v>
      </c>
      <c r="G1267" s="56" t="n">
        <v>3188.6</v>
      </c>
      <c r="H1267" s="56" t="n">
        <v>208.6</v>
      </c>
      <c r="I1267" s="58" t="n">
        <v>44505</v>
      </c>
      <c r="J1267" s="54" t="s">
        <v>128</v>
      </c>
      <c r="K1267" s="60" t="s">
        <v>129</v>
      </c>
      <c r="L1267" s="58"/>
      <c r="M1267" s="61"/>
      <c r="N1267" s="61"/>
      <c r="O1267" s="54" t="s">
        <v>1194</v>
      </c>
      <c r="P1267" s="54" t="s">
        <v>1195</v>
      </c>
      <c r="Q1267" s="73" t="s">
        <v>132</v>
      </c>
      <c r="R1267" s="63"/>
      <c r="S1267" s="64" t="str">
        <f aca="false">IF(ISBLANK(A1267),"",CONCATENATE($BC$5,"-",MID($BC$3,3,2),"-M_",A1267))</f>
        <v>PTUR-21-M_52021000004530</v>
      </c>
      <c r="T1267" s="65" t="e">
        <f aca="false">IF(ISBLANK(B1267),"",VLOOKUP(B1267,$BI$2:$BJ$5,2,FALSE()))</f>
        <v>#N/A</v>
      </c>
      <c r="U1267" s="66" t="str">
        <f aca="false">IF(ISBLANK(Q1267),"ES",Q1267)</f>
        <v>ES</v>
      </c>
      <c r="V1267" s="64" t="n">
        <f aca="false">IF(ISBLANK(K1267),"2",VLOOKUP(K1267,$BG$2:$BH$3,2,FALSE()))</f>
        <v>2</v>
      </c>
      <c r="W1267" s="66" t="str">
        <f aca="false">IF(ISBLANK(R1267),"Sin observaciones",R1267)</f>
        <v>Sin observaciones</v>
      </c>
      <c r="X1267" s="64" t="n">
        <f aca="false">IF(ISERROR(VLOOKUP(J1267,$BG$2:$BH$3,2,FALSE())),"",VLOOKUP(J1267,$BG$2:$BH$3,2,FALSE()))</f>
        <v>1</v>
      </c>
      <c r="Z1267" s="67"/>
    </row>
    <row r="1268" customFormat="false" ht="92.4" hidden="false" customHeight="false" outlineLevel="0" collapsed="false">
      <c r="A1268" s="54" t="s">
        <v>3302</v>
      </c>
      <c r="B1268" s="54" t="s">
        <v>2472</v>
      </c>
      <c r="C1268" s="54" t="s">
        <v>3303</v>
      </c>
      <c r="D1268" s="55" t="n">
        <v>0.03</v>
      </c>
      <c r="E1268" s="56" t="n">
        <v>8000</v>
      </c>
      <c r="F1268" s="57" t="n">
        <v>523.36</v>
      </c>
      <c r="G1268" s="56" t="n">
        <v>8000</v>
      </c>
      <c r="H1268" s="56" t="n">
        <v>523.36</v>
      </c>
      <c r="I1268" s="58" t="n">
        <v>44525</v>
      </c>
      <c r="J1268" s="54" t="s">
        <v>128</v>
      </c>
      <c r="K1268" s="60" t="s">
        <v>129</v>
      </c>
      <c r="L1268" s="58"/>
      <c r="M1268" s="61"/>
      <c r="N1268" s="61"/>
      <c r="O1268" s="54" t="s">
        <v>3304</v>
      </c>
      <c r="P1268" s="54" t="s">
        <v>3305</v>
      </c>
      <c r="Q1268" s="73" t="s">
        <v>132</v>
      </c>
      <c r="R1268" s="63"/>
      <c r="S1268" s="64" t="str">
        <f aca="false">IF(ISBLANK(A1268),"",CONCATENATE($BC$5,"-",MID($BC$3,3,2),"-M_",A1268))</f>
        <v>PTUR-21-M_52021000004823</v>
      </c>
      <c r="T1268" s="65" t="e">
        <f aca="false">IF(ISBLANK(B1268),"",VLOOKUP(B1268,$BI$2:$BJ$5,2,FALSE()))</f>
        <v>#N/A</v>
      </c>
      <c r="U1268" s="66" t="str">
        <f aca="false">IF(ISBLANK(Q1268),"ES",Q1268)</f>
        <v>ES</v>
      </c>
      <c r="V1268" s="64" t="n">
        <f aca="false">IF(ISBLANK(K1268),"2",VLOOKUP(K1268,$BG$2:$BH$3,2,FALSE()))</f>
        <v>2</v>
      </c>
      <c r="W1268" s="66" t="str">
        <f aca="false">IF(ISBLANK(R1268),"Sin observaciones",R1268)</f>
        <v>Sin observaciones</v>
      </c>
      <c r="X1268" s="64" t="n">
        <f aca="false">IF(ISERROR(VLOOKUP(J1268,$BG$2:$BH$3,2,FALSE())),"",VLOOKUP(J1268,$BG$2:$BH$3,2,FALSE()))</f>
        <v>1</v>
      </c>
      <c r="Z1268" s="67"/>
    </row>
    <row r="1269" customFormat="false" ht="105.6" hidden="false" customHeight="false" outlineLevel="0" collapsed="false">
      <c r="A1269" s="54" t="s">
        <v>3306</v>
      </c>
      <c r="B1269" s="54" t="s">
        <v>2472</v>
      </c>
      <c r="C1269" s="54" t="s">
        <v>3307</v>
      </c>
      <c r="D1269" s="55" t="n">
        <v>0.03</v>
      </c>
      <c r="E1269" s="56" t="n">
        <v>45.71</v>
      </c>
      <c r="F1269" s="57" t="n">
        <v>3</v>
      </c>
      <c r="G1269" s="56" t="n">
        <v>45.71</v>
      </c>
      <c r="H1269" s="56" t="n">
        <v>3</v>
      </c>
      <c r="I1269" s="58" t="n">
        <v>44525</v>
      </c>
      <c r="J1269" s="54" t="s">
        <v>128</v>
      </c>
      <c r="K1269" s="60" t="s">
        <v>129</v>
      </c>
      <c r="L1269" s="58"/>
      <c r="M1269" s="61"/>
      <c r="N1269" s="61"/>
      <c r="O1269" s="54" t="s">
        <v>2020</v>
      </c>
      <c r="P1269" s="54" t="s">
        <v>2021</v>
      </c>
      <c r="Q1269" s="73" t="s">
        <v>132</v>
      </c>
      <c r="R1269" s="63"/>
      <c r="S1269" s="64" t="str">
        <f aca="false">IF(ISBLANK(A1269),"",CONCATENATE($BC$5,"-",MID($BC$3,3,2),"-M_",A1269))</f>
        <v>PTUR-21-M_52021000004821</v>
      </c>
      <c r="T1269" s="65" t="e">
        <f aca="false">IF(ISBLANK(B1269),"",VLOOKUP(B1269,$BI$2:$BJ$5,2,FALSE()))</f>
        <v>#N/A</v>
      </c>
      <c r="U1269" s="66" t="str">
        <f aca="false">IF(ISBLANK(Q1269),"ES",Q1269)</f>
        <v>ES</v>
      </c>
      <c r="V1269" s="64" t="n">
        <f aca="false">IF(ISBLANK(K1269),"2",VLOOKUP(K1269,$BG$2:$BH$3,2,FALSE()))</f>
        <v>2</v>
      </c>
      <c r="W1269" s="66" t="str">
        <f aca="false">IF(ISBLANK(R1269),"Sin observaciones",R1269)</f>
        <v>Sin observaciones</v>
      </c>
      <c r="X1269" s="64" t="n">
        <f aca="false">IF(ISERROR(VLOOKUP(J1269,$BG$2:$BH$3,2,FALSE())),"",VLOOKUP(J1269,$BG$2:$BH$3,2,FALSE()))</f>
        <v>1</v>
      </c>
      <c r="Z1269" s="67"/>
    </row>
    <row r="1270" customFormat="false" ht="39.6" hidden="false" customHeight="false" outlineLevel="0" collapsed="false">
      <c r="A1270" s="54" t="s">
        <v>3308</v>
      </c>
      <c r="B1270" s="54" t="s">
        <v>2472</v>
      </c>
      <c r="C1270" s="54" t="s">
        <v>3309</v>
      </c>
      <c r="D1270" s="55" t="n">
        <v>1</v>
      </c>
      <c r="E1270" s="56" t="n">
        <v>175.3</v>
      </c>
      <c r="F1270" s="57" t="n">
        <v>11.47</v>
      </c>
      <c r="G1270" s="56" t="n">
        <v>175.3</v>
      </c>
      <c r="H1270" s="56" t="n">
        <v>11.47</v>
      </c>
      <c r="I1270" s="58" t="n">
        <v>44530</v>
      </c>
      <c r="J1270" s="54" t="s">
        <v>128</v>
      </c>
      <c r="K1270" s="60" t="s">
        <v>129</v>
      </c>
      <c r="L1270" s="58"/>
      <c r="M1270" s="61"/>
      <c r="N1270" s="61"/>
      <c r="O1270" s="54" t="s">
        <v>499</v>
      </c>
      <c r="P1270" s="54" t="s">
        <v>500</v>
      </c>
      <c r="Q1270" s="73" t="s">
        <v>132</v>
      </c>
      <c r="R1270" s="63"/>
      <c r="S1270" s="64" t="str">
        <f aca="false">IF(ISBLANK(A1270),"",CONCATENATE($BC$5,"-",MID($BC$3,3,2),"-M_",A1270))</f>
        <v>PTUR-21-M_52021000004874</v>
      </c>
      <c r="T1270" s="65" t="e">
        <f aca="false">IF(ISBLANK(B1270),"",VLOOKUP(B1270,$BI$2:$BJ$5,2,FALSE()))</f>
        <v>#N/A</v>
      </c>
      <c r="U1270" s="66" t="str">
        <f aca="false">IF(ISBLANK(Q1270),"ES",Q1270)</f>
        <v>ES</v>
      </c>
      <c r="V1270" s="64" t="n">
        <f aca="false">IF(ISBLANK(K1270),"2",VLOOKUP(K1270,$BG$2:$BH$3,2,FALSE()))</f>
        <v>2</v>
      </c>
      <c r="W1270" s="66" t="str">
        <f aca="false">IF(ISBLANK(R1270),"Sin observaciones",R1270)</f>
        <v>Sin observaciones</v>
      </c>
      <c r="X1270" s="64" t="n">
        <f aca="false">IF(ISERROR(VLOOKUP(J1270,$BG$2:$BH$3,2,FALSE())),"",VLOOKUP(J1270,$BG$2:$BH$3,2,FALSE()))</f>
        <v>1</v>
      </c>
      <c r="Z1270" s="67"/>
    </row>
    <row r="1271" customFormat="false" ht="79.2" hidden="false" customHeight="false" outlineLevel="0" collapsed="false">
      <c r="A1271" s="54" t="s">
        <v>3310</v>
      </c>
      <c r="B1271" s="54" t="s">
        <v>143</v>
      </c>
      <c r="C1271" s="54" t="s">
        <v>3311</v>
      </c>
      <c r="D1271" s="55" t="n">
        <v>0.03</v>
      </c>
      <c r="E1271" s="56" t="n">
        <v>456.62</v>
      </c>
      <c r="F1271" s="57" t="n">
        <v>0</v>
      </c>
      <c r="G1271" s="56" t="n">
        <v>456.62</v>
      </c>
      <c r="H1271" s="56" t="n">
        <v>0</v>
      </c>
      <c r="I1271" s="58" t="n">
        <v>44530</v>
      </c>
      <c r="J1271" s="54" t="s">
        <v>128</v>
      </c>
      <c r="K1271" s="60" t="s">
        <v>129</v>
      </c>
      <c r="L1271" s="58"/>
      <c r="M1271" s="61"/>
      <c r="N1271" s="61"/>
      <c r="O1271" s="54" t="s">
        <v>509</v>
      </c>
      <c r="P1271" s="54" t="s">
        <v>510</v>
      </c>
      <c r="Q1271" s="73" t="s">
        <v>132</v>
      </c>
      <c r="R1271" s="63"/>
      <c r="S1271" s="64" t="str">
        <f aca="false">IF(ISBLANK(A1271),"",CONCATENATE($BC$5,"-",MID($BC$3,3,2),"-M_",A1271))</f>
        <v>PTUR-21-M_52021000004988</v>
      </c>
      <c r="T1271" s="65" t="str">
        <f aca="false">IF(ISBLANK(B1271),"",VLOOKUP(B1271,$BI$2:$BJ$5,2,FALSE()))</f>
        <v>C</v>
      </c>
      <c r="U1271" s="66" t="str">
        <f aca="false">IF(ISBLANK(Q1271),"ES",Q1271)</f>
        <v>ES</v>
      </c>
      <c r="V1271" s="64" t="n">
        <f aca="false">IF(ISBLANK(K1271),"2",VLOOKUP(K1271,$BG$2:$BH$3,2,FALSE()))</f>
        <v>2</v>
      </c>
      <c r="W1271" s="66" t="str">
        <f aca="false">IF(ISBLANK(R1271),"Sin observaciones",R1271)</f>
        <v>Sin observaciones</v>
      </c>
      <c r="X1271" s="64" t="n">
        <f aca="false">IF(ISERROR(VLOOKUP(J1271,$BG$2:$BH$3,2,FALSE())),"",VLOOKUP(J1271,$BG$2:$BH$3,2,FALSE()))</f>
        <v>1</v>
      </c>
      <c r="Z1271" s="67"/>
    </row>
    <row r="1272" customFormat="false" ht="39.6" hidden="false" customHeight="false" outlineLevel="0" collapsed="false">
      <c r="A1272" s="54" t="s">
        <v>3312</v>
      </c>
      <c r="B1272" s="54" t="s">
        <v>2472</v>
      </c>
      <c r="C1272" s="54" t="s">
        <v>3313</v>
      </c>
      <c r="D1272" s="55" t="n">
        <v>0.03</v>
      </c>
      <c r="E1272" s="56" t="n">
        <v>14999.46</v>
      </c>
      <c r="F1272" s="57" t="n">
        <v>981.27</v>
      </c>
      <c r="G1272" s="56" t="n">
        <v>14999.46</v>
      </c>
      <c r="H1272" s="56" t="n">
        <v>981.27</v>
      </c>
      <c r="I1272" s="58" t="n">
        <v>44532</v>
      </c>
      <c r="J1272" s="54" t="s">
        <v>128</v>
      </c>
      <c r="K1272" s="60" t="s">
        <v>129</v>
      </c>
      <c r="L1272" s="58"/>
      <c r="M1272" s="61"/>
      <c r="N1272" s="61"/>
      <c r="O1272" s="54" t="s">
        <v>3314</v>
      </c>
      <c r="P1272" s="54" t="s">
        <v>3315</v>
      </c>
      <c r="Q1272" s="73" t="s">
        <v>132</v>
      </c>
      <c r="R1272" s="63"/>
      <c r="S1272" s="64" t="str">
        <f aca="false">IF(ISBLANK(A1272),"",CONCATENATE($BC$5,"-",MID($BC$3,3,2),"-M_",A1272))</f>
        <v>PTUR-21-M_52021000005058</v>
      </c>
      <c r="T1272" s="65" t="e">
        <f aca="false">IF(ISBLANK(B1272),"",VLOOKUP(B1272,$BI$2:$BJ$5,2,FALSE()))</f>
        <v>#N/A</v>
      </c>
      <c r="U1272" s="66" t="str">
        <f aca="false">IF(ISBLANK(Q1272),"ES",Q1272)</f>
        <v>ES</v>
      </c>
      <c r="V1272" s="64" t="n">
        <f aca="false">IF(ISBLANK(K1272),"2",VLOOKUP(K1272,$BG$2:$BH$3,2,FALSE()))</f>
        <v>2</v>
      </c>
      <c r="W1272" s="66" t="str">
        <f aca="false">IF(ISBLANK(R1272),"Sin observaciones",R1272)</f>
        <v>Sin observaciones</v>
      </c>
      <c r="X1272" s="64" t="n">
        <f aca="false">IF(ISERROR(VLOOKUP(J1272,$BG$2:$BH$3,2,FALSE())),"",VLOOKUP(J1272,$BG$2:$BH$3,2,FALSE()))</f>
        <v>1</v>
      </c>
      <c r="Z1272" s="67"/>
    </row>
    <row r="1273" customFormat="false" ht="66" hidden="false" customHeight="false" outlineLevel="0" collapsed="false">
      <c r="A1273" s="54" t="s">
        <v>3316</v>
      </c>
      <c r="B1273" s="54" t="s">
        <v>2472</v>
      </c>
      <c r="C1273" s="54" t="s">
        <v>3317</v>
      </c>
      <c r="D1273" s="55" t="n">
        <v>0.15</v>
      </c>
      <c r="E1273" s="56" t="n">
        <v>225</v>
      </c>
      <c r="F1273" s="57" t="n">
        <v>29.35</v>
      </c>
      <c r="G1273" s="56" t="n">
        <v>225</v>
      </c>
      <c r="H1273" s="56" t="n">
        <v>29.35</v>
      </c>
      <c r="I1273" s="58" t="n">
        <v>44530</v>
      </c>
      <c r="J1273" s="54" t="s">
        <v>128</v>
      </c>
      <c r="K1273" s="60" t="s">
        <v>129</v>
      </c>
      <c r="L1273" s="58"/>
      <c r="M1273" s="61"/>
      <c r="N1273" s="61"/>
      <c r="O1273" s="54" t="s">
        <v>517</v>
      </c>
      <c r="P1273" s="54" t="s">
        <v>518</v>
      </c>
      <c r="Q1273" s="73" t="s">
        <v>132</v>
      </c>
      <c r="R1273" s="63"/>
      <c r="S1273" s="64" t="str">
        <f aca="false">IF(ISBLANK(A1273),"",CONCATENATE($BC$5,"-",MID($BC$3,3,2),"-M_",A1273))</f>
        <v>PTUR-21-M_52021000004859</v>
      </c>
      <c r="T1273" s="65" t="e">
        <f aca="false">IF(ISBLANK(B1273),"",VLOOKUP(B1273,$BI$2:$BJ$5,2,FALSE()))</f>
        <v>#N/A</v>
      </c>
      <c r="U1273" s="66" t="str">
        <f aca="false">IF(ISBLANK(Q1273),"ES",Q1273)</f>
        <v>ES</v>
      </c>
      <c r="V1273" s="64" t="n">
        <f aca="false">IF(ISBLANK(K1273),"2",VLOOKUP(K1273,$BG$2:$BH$3,2,FALSE()))</f>
        <v>2</v>
      </c>
      <c r="W1273" s="66" t="str">
        <f aca="false">IF(ISBLANK(R1273),"Sin observaciones",R1273)</f>
        <v>Sin observaciones</v>
      </c>
      <c r="X1273" s="64" t="n">
        <f aca="false">IF(ISERROR(VLOOKUP(J1273,$BG$2:$BH$3,2,FALSE())),"",VLOOKUP(J1273,$BG$2:$BH$3,2,FALSE()))</f>
        <v>1</v>
      </c>
      <c r="Z1273" s="67"/>
    </row>
    <row r="1274" customFormat="false" ht="17.4" hidden="false" customHeight="false" outlineLevel="0" collapsed="false">
      <c r="A1274" s="54" t="s">
        <v>3318</v>
      </c>
      <c r="B1274" s="54" t="s">
        <v>2472</v>
      </c>
      <c r="C1274" s="54" t="s">
        <v>3319</v>
      </c>
      <c r="D1274" s="55" t="n">
        <v>0.03</v>
      </c>
      <c r="E1274" s="56" t="n">
        <v>288.9</v>
      </c>
      <c r="F1274" s="57" t="n">
        <v>18.9</v>
      </c>
      <c r="G1274" s="56" t="n">
        <v>288.9</v>
      </c>
      <c r="H1274" s="56" t="n">
        <v>18.9</v>
      </c>
      <c r="I1274" s="58" t="n">
        <v>44530</v>
      </c>
      <c r="J1274" s="54" t="s">
        <v>128</v>
      </c>
      <c r="K1274" s="60" t="s">
        <v>129</v>
      </c>
      <c r="L1274" s="58"/>
      <c r="M1274" s="61"/>
      <c r="N1274" s="61"/>
      <c r="O1274" s="54" t="s">
        <v>1228</v>
      </c>
      <c r="P1274" s="54" t="s">
        <v>1229</v>
      </c>
      <c r="Q1274" s="73" t="s">
        <v>132</v>
      </c>
      <c r="R1274" s="63"/>
      <c r="S1274" s="64" t="str">
        <f aca="false">IF(ISBLANK(A1274),"",CONCATENATE($BC$5,"-",MID($BC$3,3,2),"-M_",A1274))</f>
        <v>PTUR-21-M_52021000004861</v>
      </c>
      <c r="T1274" s="65" t="e">
        <f aca="false">IF(ISBLANK(B1274),"",VLOOKUP(B1274,$BI$2:$BJ$5,2,FALSE()))</f>
        <v>#N/A</v>
      </c>
      <c r="U1274" s="66" t="str">
        <f aca="false">IF(ISBLANK(Q1274),"ES",Q1274)</f>
        <v>ES</v>
      </c>
      <c r="V1274" s="64" t="n">
        <f aca="false">IF(ISBLANK(K1274),"2",VLOOKUP(K1274,$BG$2:$BH$3,2,FALSE()))</f>
        <v>2</v>
      </c>
      <c r="W1274" s="66" t="str">
        <f aca="false">IF(ISBLANK(R1274),"Sin observaciones",R1274)</f>
        <v>Sin observaciones</v>
      </c>
      <c r="X1274" s="64" t="n">
        <f aca="false">IF(ISERROR(VLOOKUP(J1274,$BG$2:$BH$3,2,FALSE())),"",VLOOKUP(J1274,$BG$2:$BH$3,2,FALSE()))</f>
        <v>1</v>
      </c>
      <c r="Z1274" s="67"/>
    </row>
    <row r="1275" customFormat="false" ht="26.4" hidden="false" customHeight="false" outlineLevel="0" collapsed="false">
      <c r="A1275" s="54" t="s">
        <v>3320</v>
      </c>
      <c r="B1275" s="54" t="s">
        <v>2472</v>
      </c>
      <c r="C1275" s="54" t="s">
        <v>3321</v>
      </c>
      <c r="D1275" s="55" t="n">
        <v>0.03</v>
      </c>
      <c r="E1275" s="56" t="n">
        <v>756</v>
      </c>
      <c r="F1275" s="57" t="n">
        <v>49.46</v>
      </c>
      <c r="G1275" s="56" t="n">
        <v>756</v>
      </c>
      <c r="H1275" s="56" t="n">
        <v>49.46</v>
      </c>
      <c r="I1275" s="58" t="n">
        <v>44530</v>
      </c>
      <c r="J1275" s="54" t="s">
        <v>128</v>
      </c>
      <c r="K1275" s="60" t="s">
        <v>129</v>
      </c>
      <c r="L1275" s="58"/>
      <c r="M1275" s="61"/>
      <c r="N1275" s="61"/>
      <c r="O1275" s="54" t="s">
        <v>1228</v>
      </c>
      <c r="P1275" s="54" t="s">
        <v>1229</v>
      </c>
      <c r="Q1275" s="73" t="s">
        <v>132</v>
      </c>
      <c r="R1275" s="63"/>
      <c r="S1275" s="64" t="str">
        <f aca="false">IF(ISBLANK(A1275),"",CONCATENATE($BC$5,"-",MID($BC$3,3,2),"-M_",A1275))</f>
        <v>PTUR-21-M_52021000005022</v>
      </c>
      <c r="T1275" s="65" t="e">
        <f aca="false">IF(ISBLANK(B1275),"",VLOOKUP(B1275,$BI$2:$BJ$5,2,FALSE()))</f>
        <v>#N/A</v>
      </c>
      <c r="U1275" s="66" t="str">
        <f aca="false">IF(ISBLANK(Q1275),"ES",Q1275)</f>
        <v>ES</v>
      </c>
      <c r="V1275" s="64" t="n">
        <f aca="false">IF(ISBLANK(K1275),"2",VLOOKUP(K1275,$BG$2:$BH$3,2,FALSE()))</f>
        <v>2</v>
      </c>
      <c r="W1275" s="66" t="str">
        <f aca="false">IF(ISBLANK(R1275),"Sin observaciones",R1275)</f>
        <v>Sin observaciones</v>
      </c>
      <c r="X1275" s="64" t="n">
        <f aca="false">IF(ISERROR(VLOOKUP(J1275,$BG$2:$BH$3,2,FALSE())),"",VLOOKUP(J1275,$BG$2:$BH$3,2,FALSE()))</f>
        <v>1</v>
      </c>
      <c r="Z1275" s="67"/>
    </row>
    <row r="1276" customFormat="false" ht="198" hidden="false" customHeight="false" outlineLevel="0" collapsed="false">
      <c r="A1276" s="54" t="s">
        <v>3322</v>
      </c>
      <c r="B1276" s="54" t="s">
        <v>2472</v>
      </c>
      <c r="C1276" s="54" t="s">
        <v>3323</v>
      </c>
      <c r="D1276" s="55" t="n">
        <v>0.06</v>
      </c>
      <c r="E1276" s="56" t="n">
        <v>802.5</v>
      </c>
      <c r="F1276" s="57" t="n">
        <v>52.5</v>
      </c>
      <c r="G1276" s="56" t="n">
        <v>802.5</v>
      </c>
      <c r="H1276" s="56" t="n">
        <v>52.5</v>
      </c>
      <c r="I1276" s="58" t="n">
        <v>44525</v>
      </c>
      <c r="J1276" s="54" t="s">
        <v>128</v>
      </c>
      <c r="K1276" s="60" t="s">
        <v>129</v>
      </c>
      <c r="L1276" s="58"/>
      <c r="M1276" s="61"/>
      <c r="N1276" s="61"/>
      <c r="O1276" s="54" t="s">
        <v>528</v>
      </c>
      <c r="P1276" s="54" t="s">
        <v>529</v>
      </c>
      <c r="Q1276" s="73" t="s">
        <v>132</v>
      </c>
      <c r="R1276" s="63"/>
      <c r="S1276" s="64" t="str">
        <f aca="false">IF(ISBLANK(A1276),"",CONCATENATE($BC$5,"-",MID($BC$3,3,2),"-M_",A1276))</f>
        <v>PTUR-21-M_52021000004827</v>
      </c>
      <c r="T1276" s="65" t="e">
        <f aca="false">IF(ISBLANK(B1276),"",VLOOKUP(B1276,$BI$2:$BJ$5,2,FALSE()))</f>
        <v>#N/A</v>
      </c>
      <c r="U1276" s="66" t="str">
        <f aca="false">IF(ISBLANK(Q1276),"ES",Q1276)</f>
        <v>ES</v>
      </c>
      <c r="V1276" s="64" t="n">
        <f aca="false">IF(ISBLANK(K1276),"2",VLOOKUP(K1276,$BG$2:$BH$3,2,FALSE()))</f>
        <v>2</v>
      </c>
      <c r="W1276" s="66" t="str">
        <f aca="false">IF(ISBLANK(R1276),"Sin observaciones",R1276)</f>
        <v>Sin observaciones</v>
      </c>
      <c r="X1276" s="64" t="n">
        <f aca="false">IF(ISERROR(VLOOKUP(J1276,$BG$2:$BH$3,2,FALSE())),"",VLOOKUP(J1276,$BG$2:$BH$3,2,FALSE()))</f>
        <v>1</v>
      </c>
      <c r="Z1276" s="67"/>
    </row>
    <row r="1277" customFormat="false" ht="26.4" hidden="false" customHeight="false" outlineLevel="0" collapsed="false">
      <c r="A1277" s="54" t="s">
        <v>3324</v>
      </c>
      <c r="B1277" s="54" t="s">
        <v>2472</v>
      </c>
      <c r="C1277" s="54" t="s">
        <v>3325</v>
      </c>
      <c r="D1277" s="55" t="n">
        <v>0.03</v>
      </c>
      <c r="E1277" s="56" t="n">
        <v>100</v>
      </c>
      <c r="F1277" s="57" t="n">
        <v>6.54</v>
      </c>
      <c r="G1277" s="56" t="n">
        <v>100</v>
      </c>
      <c r="H1277" s="56" t="n">
        <v>6.54</v>
      </c>
      <c r="I1277" s="58" t="n">
        <v>44505</v>
      </c>
      <c r="J1277" s="54" t="s">
        <v>128</v>
      </c>
      <c r="K1277" s="60" t="s">
        <v>129</v>
      </c>
      <c r="L1277" s="58"/>
      <c r="M1277" s="61"/>
      <c r="N1277" s="61"/>
      <c r="O1277" s="54" t="s">
        <v>3326</v>
      </c>
      <c r="P1277" s="54" t="s">
        <v>3327</v>
      </c>
      <c r="Q1277" s="73" t="s">
        <v>132</v>
      </c>
      <c r="R1277" s="63"/>
      <c r="S1277" s="64" t="str">
        <f aca="false">IF(ISBLANK(A1277),"",CONCATENATE($BC$5,"-",MID($BC$3,3,2),"-M_",A1277))</f>
        <v>PTUR-21-M_52021000004411</v>
      </c>
      <c r="T1277" s="65" t="e">
        <f aca="false">IF(ISBLANK(B1277),"",VLOOKUP(B1277,$BI$2:$BJ$5,2,FALSE()))</f>
        <v>#N/A</v>
      </c>
      <c r="U1277" s="66" t="str">
        <f aca="false">IF(ISBLANK(Q1277),"ES",Q1277)</f>
        <v>ES</v>
      </c>
      <c r="V1277" s="64" t="n">
        <f aca="false">IF(ISBLANK(K1277),"2",VLOOKUP(K1277,$BG$2:$BH$3,2,FALSE()))</f>
        <v>2</v>
      </c>
      <c r="W1277" s="66" t="str">
        <f aca="false">IF(ISBLANK(R1277),"Sin observaciones",R1277)</f>
        <v>Sin observaciones</v>
      </c>
      <c r="X1277" s="64" t="n">
        <f aca="false">IF(ISERROR(VLOOKUP(J1277,$BG$2:$BH$3,2,FALSE())),"",VLOOKUP(J1277,$BG$2:$BH$3,2,FALSE()))</f>
        <v>1</v>
      </c>
      <c r="Z1277" s="67"/>
    </row>
    <row r="1278" customFormat="false" ht="92.4" hidden="false" customHeight="false" outlineLevel="0" collapsed="false">
      <c r="A1278" s="54" t="s">
        <v>3328</v>
      </c>
      <c r="B1278" s="54" t="s">
        <v>2472</v>
      </c>
      <c r="C1278" s="54" t="s">
        <v>3329</v>
      </c>
      <c r="D1278" s="55" t="n">
        <v>1</v>
      </c>
      <c r="E1278" s="56" t="n">
        <v>321</v>
      </c>
      <c r="F1278" s="57" t="n">
        <v>21</v>
      </c>
      <c r="G1278" s="56" t="n">
        <v>321</v>
      </c>
      <c r="H1278" s="56" t="n">
        <v>21</v>
      </c>
      <c r="I1278" s="58" t="n">
        <v>44532</v>
      </c>
      <c r="J1278" s="54" t="s">
        <v>128</v>
      </c>
      <c r="K1278" s="60" t="s">
        <v>129</v>
      </c>
      <c r="L1278" s="58"/>
      <c r="M1278" s="61"/>
      <c r="N1278" s="61"/>
      <c r="O1278" s="54" t="s">
        <v>532</v>
      </c>
      <c r="P1278" s="54" t="s">
        <v>533</v>
      </c>
      <c r="Q1278" s="73" t="s">
        <v>132</v>
      </c>
      <c r="R1278" s="63"/>
      <c r="S1278" s="64" t="str">
        <f aca="false">IF(ISBLANK(A1278),"",CONCATENATE($BC$5,"-",MID($BC$3,3,2),"-M_",A1278))</f>
        <v>PTUR-21-M_52021000005042</v>
      </c>
      <c r="T1278" s="65" t="e">
        <f aca="false">IF(ISBLANK(B1278),"",VLOOKUP(B1278,$BI$2:$BJ$5,2,FALSE()))</f>
        <v>#N/A</v>
      </c>
      <c r="U1278" s="66" t="str">
        <f aca="false">IF(ISBLANK(Q1278),"ES",Q1278)</f>
        <v>ES</v>
      </c>
      <c r="V1278" s="64" t="n">
        <f aca="false">IF(ISBLANK(K1278),"2",VLOOKUP(K1278,$BG$2:$BH$3,2,FALSE()))</f>
        <v>2</v>
      </c>
      <c r="W1278" s="66" t="str">
        <f aca="false">IF(ISBLANK(R1278),"Sin observaciones",R1278)</f>
        <v>Sin observaciones</v>
      </c>
      <c r="X1278" s="64" t="n">
        <f aca="false">IF(ISERROR(VLOOKUP(J1278,$BG$2:$BH$3,2,FALSE())),"",VLOOKUP(J1278,$BG$2:$BH$3,2,FALSE()))</f>
        <v>1</v>
      </c>
      <c r="Z1278" s="67"/>
    </row>
    <row r="1279" customFormat="false" ht="66" hidden="false" customHeight="false" outlineLevel="0" collapsed="false">
      <c r="A1279" s="54" t="s">
        <v>3330</v>
      </c>
      <c r="B1279" s="54" t="s">
        <v>2472</v>
      </c>
      <c r="C1279" s="54" t="s">
        <v>3331</v>
      </c>
      <c r="D1279" s="55" t="n">
        <v>3</v>
      </c>
      <c r="E1279" s="56" t="n">
        <v>749</v>
      </c>
      <c r="F1279" s="57" t="n">
        <v>49</v>
      </c>
      <c r="G1279" s="56" t="n">
        <v>749</v>
      </c>
      <c r="H1279" s="56" t="n">
        <v>49</v>
      </c>
      <c r="I1279" s="58" t="n">
        <v>44530</v>
      </c>
      <c r="J1279" s="54" t="s">
        <v>128</v>
      </c>
      <c r="K1279" s="60" t="s">
        <v>129</v>
      </c>
      <c r="L1279" s="58"/>
      <c r="M1279" s="61"/>
      <c r="N1279" s="61"/>
      <c r="O1279" s="54" t="s">
        <v>542</v>
      </c>
      <c r="P1279" s="54" t="s">
        <v>543</v>
      </c>
      <c r="Q1279" s="73" t="s">
        <v>132</v>
      </c>
      <c r="R1279" s="63"/>
      <c r="S1279" s="64" t="str">
        <f aca="false">IF(ISBLANK(A1279),"",CONCATENATE($BC$5,"-",MID($BC$3,3,2),"-M_",A1279))</f>
        <v>PTUR-21-M_52021000005029</v>
      </c>
      <c r="T1279" s="65" t="e">
        <f aca="false">IF(ISBLANK(B1279),"",VLOOKUP(B1279,$BI$2:$BJ$5,2,FALSE()))</f>
        <v>#N/A</v>
      </c>
      <c r="U1279" s="66" t="str">
        <f aca="false">IF(ISBLANK(Q1279),"ES",Q1279)</f>
        <v>ES</v>
      </c>
      <c r="V1279" s="64" t="n">
        <f aca="false">IF(ISBLANK(K1279),"2",VLOOKUP(K1279,$BG$2:$BH$3,2,FALSE()))</f>
        <v>2</v>
      </c>
      <c r="W1279" s="66" t="str">
        <f aca="false">IF(ISBLANK(R1279),"Sin observaciones",R1279)</f>
        <v>Sin observaciones</v>
      </c>
      <c r="X1279" s="64" t="n">
        <f aca="false">IF(ISERROR(VLOOKUP(J1279,$BG$2:$BH$3,2,FALSE())),"",VLOOKUP(J1279,$BG$2:$BH$3,2,FALSE()))</f>
        <v>1</v>
      </c>
      <c r="Z1279" s="67"/>
    </row>
    <row r="1280" customFormat="false" ht="39.6" hidden="false" customHeight="false" outlineLevel="0" collapsed="false">
      <c r="A1280" s="54" t="s">
        <v>3332</v>
      </c>
      <c r="B1280" s="54" t="s">
        <v>2472</v>
      </c>
      <c r="C1280" s="54" t="s">
        <v>545</v>
      </c>
      <c r="D1280" s="55" t="n">
        <v>1</v>
      </c>
      <c r="E1280" s="56" t="n">
        <v>220.99</v>
      </c>
      <c r="F1280" s="57" t="n">
        <v>0</v>
      </c>
      <c r="G1280" s="56" t="n">
        <v>220.99</v>
      </c>
      <c r="H1280" s="56" t="n">
        <v>0</v>
      </c>
      <c r="I1280" s="58" t="n">
        <v>44532</v>
      </c>
      <c r="J1280" s="54" t="s">
        <v>128</v>
      </c>
      <c r="K1280" s="60" t="s">
        <v>129</v>
      </c>
      <c r="L1280" s="58"/>
      <c r="M1280" s="61"/>
      <c r="N1280" s="61"/>
      <c r="O1280" s="54" t="s">
        <v>546</v>
      </c>
      <c r="P1280" s="54" t="s">
        <v>547</v>
      </c>
      <c r="Q1280" s="73" t="s">
        <v>132</v>
      </c>
      <c r="R1280" s="63"/>
      <c r="S1280" s="64" t="str">
        <f aca="false">IF(ISBLANK(A1280),"",CONCATENATE($BC$5,"-",MID($BC$3,3,2),"-M_",A1280))</f>
        <v>PTUR-21-M_52021000005041</v>
      </c>
      <c r="T1280" s="65" t="e">
        <f aca="false">IF(ISBLANK(B1280),"",VLOOKUP(B1280,$BI$2:$BJ$5,2,FALSE()))</f>
        <v>#N/A</v>
      </c>
      <c r="U1280" s="66" t="str">
        <f aca="false">IF(ISBLANK(Q1280),"ES",Q1280)</f>
        <v>ES</v>
      </c>
      <c r="V1280" s="64" t="n">
        <f aca="false">IF(ISBLANK(K1280),"2",VLOOKUP(K1280,$BG$2:$BH$3,2,FALSE()))</f>
        <v>2</v>
      </c>
      <c r="W1280" s="66" t="str">
        <f aca="false">IF(ISBLANK(R1280),"Sin observaciones",R1280)</f>
        <v>Sin observaciones</v>
      </c>
      <c r="X1280" s="64" t="n">
        <f aca="false">IF(ISERROR(VLOOKUP(J1280,$BG$2:$BH$3,2,FALSE())),"",VLOOKUP(J1280,$BG$2:$BH$3,2,FALSE()))</f>
        <v>1</v>
      </c>
      <c r="Z1280" s="67"/>
    </row>
    <row r="1281" customFormat="false" ht="39.6" hidden="false" customHeight="false" outlineLevel="0" collapsed="false">
      <c r="A1281" s="54" t="s">
        <v>3333</v>
      </c>
      <c r="B1281" s="54" t="s">
        <v>2472</v>
      </c>
      <c r="C1281" s="54" t="s">
        <v>545</v>
      </c>
      <c r="D1281" s="55" t="n">
        <v>1</v>
      </c>
      <c r="E1281" s="56" t="n">
        <v>225.37</v>
      </c>
      <c r="F1281" s="57" t="n">
        <v>14.74</v>
      </c>
      <c r="G1281" s="56" t="n">
        <v>225.37</v>
      </c>
      <c r="H1281" s="56" t="n">
        <v>14.74</v>
      </c>
      <c r="I1281" s="58" t="n">
        <v>44532</v>
      </c>
      <c r="J1281" s="54" t="s">
        <v>128</v>
      </c>
      <c r="K1281" s="60" t="s">
        <v>129</v>
      </c>
      <c r="L1281" s="58"/>
      <c r="M1281" s="61"/>
      <c r="N1281" s="61"/>
      <c r="O1281" s="54" t="s">
        <v>546</v>
      </c>
      <c r="P1281" s="54" t="s">
        <v>547</v>
      </c>
      <c r="Q1281" s="73" t="s">
        <v>132</v>
      </c>
      <c r="R1281" s="63"/>
      <c r="S1281" s="64" t="str">
        <f aca="false">IF(ISBLANK(A1281),"",CONCATENATE($BC$5,"-",MID($BC$3,3,2),"-M_",A1281))</f>
        <v>PTUR-21-M_5202100000504 1</v>
      </c>
      <c r="T1281" s="65" t="e">
        <f aca="false">IF(ISBLANK(B1281),"",VLOOKUP(B1281,$BI$2:$BJ$5,2,FALSE()))</f>
        <v>#N/A</v>
      </c>
      <c r="U1281" s="66" t="str">
        <f aca="false">IF(ISBLANK(Q1281),"ES",Q1281)</f>
        <v>ES</v>
      </c>
      <c r="V1281" s="64" t="n">
        <f aca="false">IF(ISBLANK(K1281),"2",VLOOKUP(K1281,$BG$2:$BH$3,2,FALSE()))</f>
        <v>2</v>
      </c>
      <c r="W1281" s="66" t="str">
        <f aca="false">IF(ISBLANK(R1281),"Sin observaciones",R1281)</f>
        <v>Sin observaciones</v>
      </c>
      <c r="X1281" s="64" t="n">
        <f aca="false">IF(ISERROR(VLOOKUP(J1281,$BG$2:$BH$3,2,FALSE())),"",VLOOKUP(J1281,$BG$2:$BH$3,2,FALSE()))</f>
        <v>1</v>
      </c>
      <c r="Z1281" s="67"/>
    </row>
    <row r="1282" customFormat="false" ht="79.2" hidden="false" customHeight="false" outlineLevel="0" collapsed="false">
      <c r="A1282" s="54" t="s">
        <v>3334</v>
      </c>
      <c r="B1282" s="54" t="s">
        <v>2472</v>
      </c>
      <c r="C1282" s="54" t="s">
        <v>3335</v>
      </c>
      <c r="D1282" s="55" t="n">
        <v>1</v>
      </c>
      <c r="E1282" s="56" t="n">
        <v>1098.54</v>
      </c>
      <c r="F1282" s="57" t="n">
        <v>71.87</v>
      </c>
      <c r="G1282" s="56" t="n">
        <v>1098.54</v>
      </c>
      <c r="H1282" s="56" t="n">
        <v>71.87</v>
      </c>
      <c r="I1282" s="58" t="n">
        <v>44525</v>
      </c>
      <c r="J1282" s="54" t="s">
        <v>128</v>
      </c>
      <c r="K1282" s="60" t="s">
        <v>129</v>
      </c>
      <c r="L1282" s="58"/>
      <c r="M1282" s="61"/>
      <c r="N1282" s="61"/>
      <c r="O1282" s="54" t="s">
        <v>1262</v>
      </c>
      <c r="P1282" s="54" t="s">
        <v>1263</v>
      </c>
      <c r="Q1282" s="73" t="s">
        <v>132</v>
      </c>
      <c r="R1282" s="63"/>
      <c r="S1282" s="64" t="str">
        <f aca="false">IF(ISBLANK(A1282),"",CONCATENATE($BC$5,"-",MID($BC$3,3,2),"-M_",A1282))</f>
        <v>PTUR-21-M_52021000004753</v>
      </c>
      <c r="T1282" s="65" t="e">
        <f aca="false">IF(ISBLANK(B1282),"",VLOOKUP(B1282,$BI$2:$BJ$5,2,FALSE()))</f>
        <v>#N/A</v>
      </c>
      <c r="U1282" s="66" t="str">
        <f aca="false">IF(ISBLANK(Q1282),"ES",Q1282)</f>
        <v>ES</v>
      </c>
      <c r="V1282" s="64" t="n">
        <f aca="false">IF(ISBLANK(K1282),"2",VLOOKUP(K1282,$BG$2:$BH$3,2,FALSE()))</f>
        <v>2</v>
      </c>
      <c r="W1282" s="66" t="str">
        <f aca="false">IF(ISBLANK(R1282),"Sin observaciones",R1282)</f>
        <v>Sin observaciones</v>
      </c>
      <c r="X1282" s="64" t="n">
        <f aca="false">IF(ISERROR(VLOOKUP(J1282,$BG$2:$BH$3,2,FALSE())),"",VLOOKUP(J1282,$BG$2:$BH$3,2,FALSE()))</f>
        <v>1</v>
      </c>
      <c r="Z1282" s="67"/>
    </row>
    <row r="1283" customFormat="false" ht="52.8" hidden="false" customHeight="false" outlineLevel="0" collapsed="false">
      <c r="A1283" s="54" t="s">
        <v>3336</v>
      </c>
      <c r="B1283" s="54" t="s">
        <v>2472</v>
      </c>
      <c r="C1283" s="54" t="s">
        <v>3337</v>
      </c>
      <c r="D1283" s="55" t="n">
        <v>0.03</v>
      </c>
      <c r="E1283" s="56" t="n">
        <v>3995</v>
      </c>
      <c r="F1283" s="57" t="n">
        <v>0</v>
      </c>
      <c r="G1283" s="56" t="n">
        <v>3995</v>
      </c>
      <c r="H1283" s="56" t="n">
        <v>0</v>
      </c>
      <c r="I1283" s="58" t="n">
        <v>44530</v>
      </c>
      <c r="J1283" s="54" t="s">
        <v>128</v>
      </c>
      <c r="K1283" s="60" t="s">
        <v>129</v>
      </c>
      <c r="L1283" s="58"/>
      <c r="M1283" s="61"/>
      <c r="N1283" s="61"/>
      <c r="O1283" s="54" t="s">
        <v>2100</v>
      </c>
      <c r="P1283" s="54" t="s">
        <v>2101</v>
      </c>
      <c r="Q1283" s="73" t="s">
        <v>132</v>
      </c>
      <c r="R1283" s="63"/>
      <c r="S1283" s="64" t="str">
        <f aca="false">IF(ISBLANK(A1283),"",CONCATENATE($BC$5,"-",MID($BC$3,3,2),"-M_",A1283))</f>
        <v>PTUR-21-M_52021000005028</v>
      </c>
      <c r="T1283" s="65" t="e">
        <f aca="false">IF(ISBLANK(B1283),"",VLOOKUP(B1283,$BI$2:$BJ$5,2,FALSE()))</f>
        <v>#N/A</v>
      </c>
      <c r="U1283" s="66" t="str">
        <f aca="false">IF(ISBLANK(Q1283),"ES",Q1283)</f>
        <v>ES</v>
      </c>
      <c r="V1283" s="64" t="n">
        <f aca="false">IF(ISBLANK(K1283),"2",VLOOKUP(K1283,$BG$2:$BH$3,2,FALSE()))</f>
        <v>2</v>
      </c>
      <c r="W1283" s="66" t="str">
        <f aca="false">IF(ISBLANK(R1283),"Sin observaciones",R1283)</f>
        <v>Sin observaciones</v>
      </c>
      <c r="X1283" s="64" t="n">
        <f aca="false">IF(ISERROR(VLOOKUP(J1283,$BG$2:$BH$3,2,FALSE())),"",VLOOKUP(J1283,$BG$2:$BH$3,2,FALSE()))</f>
        <v>1</v>
      </c>
      <c r="Z1283" s="67"/>
    </row>
    <row r="1284" customFormat="false" ht="92.4" hidden="false" customHeight="false" outlineLevel="0" collapsed="false">
      <c r="A1284" s="54" t="s">
        <v>3338</v>
      </c>
      <c r="B1284" s="54" t="s">
        <v>2472</v>
      </c>
      <c r="C1284" s="54" t="s">
        <v>3339</v>
      </c>
      <c r="D1284" s="55" t="n">
        <v>0.03</v>
      </c>
      <c r="E1284" s="56" t="n">
        <v>270.5</v>
      </c>
      <c r="F1284" s="57" t="n">
        <v>17.7</v>
      </c>
      <c r="G1284" s="56" t="n">
        <v>270.5</v>
      </c>
      <c r="H1284" s="56" t="n">
        <v>17.7</v>
      </c>
      <c r="I1284" s="58" t="n">
        <v>44505</v>
      </c>
      <c r="J1284" s="54" t="s">
        <v>128</v>
      </c>
      <c r="K1284" s="60" t="s">
        <v>129</v>
      </c>
      <c r="L1284" s="58"/>
      <c r="M1284" s="61"/>
      <c r="N1284" s="61"/>
      <c r="O1284" s="54" t="s">
        <v>1282</v>
      </c>
      <c r="P1284" s="54" t="s">
        <v>1283</v>
      </c>
      <c r="Q1284" s="73" t="s">
        <v>132</v>
      </c>
      <c r="R1284" s="63"/>
      <c r="S1284" s="64" t="str">
        <f aca="false">IF(ISBLANK(A1284),"",CONCATENATE($BC$5,"-",MID($BC$3,3,2),"-M_",A1284))</f>
        <v>PTUR-21-M_52021000004408</v>
      </c>
      <c r="T1284" s="65" t="e">
        <f aca="false">IF(ISBLANK(B1284),"",VLOOKUP(B1284,$BI$2:$BJ$5,2,FALSE()))</f>
        <v>#N/A</v>
      </c>
      <c r="U1284" s="66" t="str">
        <f aca="false">IF(ISBLANK(Q1284),"ES",Q1284)</f>
        <v>ES</v>
      </c>
      <c r="V1284" s="64" t="n">
        <f aca="false">IF(ISBLANK(K1284),"2",VLOOKUP(K1284,$BG$2:$BH$3,2,FALSE()))</f>
        <v>2</v>
      </c>
      <c r="W1284" s="66" t="str">
        <f aca="false">IF(ISBLANK(R1284),"Sin observaciones",R1284)</f>
        <v>Sin observaciones</v>
      </c>
      <c r="X1284" s="64" t="n">
        <f aca="false">IF(ISERROR(VLOOKUP(J1284,$BG$2:$BH$3,2,FALSE())),"",VLOOKUP(J1284,$BG$2:$BH$3,2,FALSE()))</f>
        <v>1</v>
      </c>
      <c r="Z1284" s="67"/>
    </row>
    <row r="1285" customFormat="false" ht="52.8" hidden="false" customHeight="false" outlineLevel="0" collapsed="false">
      <c r="A1285" s="54" t="s">
        <v>3340</v>
      </c>
      <c r="B1285" s="54" t="s">
        <v>2472</v>
      </c>
      <c r="C1285" s="54" t="s">
        <v>3341</v>
      </c>
      <c r="D1285" s="55" t="n">
        <v>0.03</v>
      </c>
      <c r="E1285" s="56" t="n">
        <v>292.3</v>
      </c>
      <c r="F1285" s="57" t="n">
        <v>19.12</v>
      </c>
      <c r="G1285" s="56" t="n">
        <v>292.3</v>
      </c>
      <c r="H1285" s="56" t="n">
        <v>19.12</v>
      </c>
      <c r="I1285" s="58" t="n">
        <v>44530</v>
      </c>
      <c r="J1285" s="54" t="s">
        <v>128</v>
      </c>
      <c r="K1285" s="60" t="s">
        <v>129</v>
      </c>
      <c r="L1285" s="58"/>
      <c r="M1285" s="61"/>
      <c r="N1285" s="61"/>
      <c r="O1285" s="54" t="s">
        <v>1282</v>
      </c>
      <c r="P1285" s="54" t="s">
        <v>1283</v>
      </c>
      <c r="Q1285" s="73" t="s">
        <v>132</v>
      </c>
      <c r="R1285" s="63"/>
      <c r="S1285" s="64" t="str">
        <f aca="false">IF(ISBLANK(A1285),"",CONCATENATE($BC$5,"-",MID($BC$3,3,2),"-M_",A1285))</f>
        <v>PTUR-21-M_52021000004998</v>
      </c>
      <c r="T1285" s="65" t="e">
        <f aca="false">IF(ISBLANK(B1285),"",VLOOKUP(B1285,$BI$2:$BJ$5,2,FALSE()))</f>
        <v>#N/A</v>
      </c>
      <c r="U1285" s="66" t="str">
        <f aca="false">IF(ISBLANK(Q1285),"ES",Q1285)</f>
        <v>ES</v>
      </c>
      <c r="V1285" s="64" t="n">
        <f aca="false">IF(ISBLANK(K1285),"2",VLOOKUP(K1285,$BG$2:$BH$3,2,FALSE()))</f>
        <v>2</v>
      </c>
      <c r="W1285" s="66" t="str">
        <f aca="false">IF(ISBLANK(R1285),"Sin observaciones",R1285)</f>
        <v>Sin observaciones</v>
      </c>
      <c r="X1285" s="64" t="n">
        <f aca="false">IF(ISERROR(VLOOKUP(J1285,$BG$2:$BH$3,2,FALSE())),"",VLOOKUP(J1285,$BG$2:$BH$3,2,FALSE()))</f>
        <v>1</v>
      </c>
      <c r="Z1285" s="67"/>
    </row>
    <row r="1286" customFormat="false" ht="198" hidden="false" customHeight="false" outlineLevel="0" collapsed="false">
      <c r="A1286" s="54" t="s">
        <v>3342</v>
      </c>
      <c r="B1286" s="54" t="s">
        <v>2472</v>
      </c>
      <c r="C1286" s="54" t="s">
        <v>1296</v>
      </c>
      <c r="D1286" s="55" t="n">
        <v>1</v>
      </c>
      <c r="E1286" s="56" t="n">
        <v>535</v>
      </c>
      <c r="F1286" s="57" t="n">
        <v>35</v>
      </c>
      <c r="G1286" s="56" t="n">
        <v>535</v>
      </c>
      <c r="H1286" s="56" t="n">
        <v>35</v>
      </c>
      <c r="I1286" s="58" t="n">
        <v>44525</v>
      </c>
      <c r="J1286" s="54" t="s">
        <v>128</v>
      </c>
      <c r="K1286" s="60" t="s">
        <v>129</v>
      </c>
      <c r="L1286" s="58"/>
      <c r="M1286" s="61"/>
      <c r="N1286" s="61"/>
      <c r="O1286" s="54" t="s">
        <v>569</v>
      </c>
      <c r="P1286" s="54" t="s">
        <v>570</v>
      </c>
      <c r="Q1286" s="73" t="s">
        <v>132</v>
      </c>
      <c r="R1286" s="63"/>
      <c r="S1286" s="64" t="str">
        <f aca="false">IF(ISBLANK(A1286),"",CONCATENATE($BC$5,"-",MID($BC$3,3,2),"-M_",A1286))</f>
        <v>PTUR-21-M_52021000004701</v>
      </c>
      <c r="T1286" s="65" t="e">
        <f aca="false">IF(ISBLANK(B1286),"",VLOOKUP(B1286,$BI$2:$BJ$5,2,FALSE()))</f>
        <v>#N/A</v>
      </c>
      <c r="U1286" s="66" t="str">
        <f aca="false">IF(ISBLANK(Q1286),"ES",Q1286)</f>
        <v>ES</v>
      </c>
      <c r="V1286" s="64" t="n">
        <f aca="false">IF(ISBLANK(K1286),"2",VLOOKUP(K1286,$BG$2:$BH$3,2,FALSE()))</f>
        <v>2</v>
      </c>
      <c r="W1286" s="66" t="str">
        <f aca="false">IF(ISBLANK(R1286),"Sin observaciones",R1286)</f>
        <v>Sin observaciones</v>
      </c>
      <c r="X1286" s="64" t="n">
        <f aca="false">IF(ISERROR(VLOOKUP(J1286,$BG$2:$BH$3,2,FALSE())),"",VLOOKUP(J1286,$BG$2:$BH$3,2,FALSE()))</f>
        <v>1</v>
      </c>
      <c r="Z1286" s="67"/>
    </row>
    <row r="1287" customFormat="false" ht="184.8" hidden="false" customHeight="false" outlineLevel="0" collapsed="false">
      <c r="A1287" s="54" t="s">
        <v>3343</v>
      </c>
      <c r="B1287" s="54" t="s">
        <v>2472</v>
      </c>
      <c r="C1287" s="54" t="s">
        <v>3344</v>
      </c>
      <c r="D1287" s="55" t="n">
        <v>1</v>
      </c>
      <c r="E1287" s="56" t="n">
        <v>535</v>
      </c>
      <c r="F1287" s="57" t="n">
        <v>35</v>
      </c>
      <c r="G1287" s="56" t="n">
        <v>535</v>
      </c>
      <c r="H1287" s="56" t="n">
        <v>35</v>
      </c>
      <c r="I1287" s="58" t="n">
        <v>44530</v>
      </c>
      <c r="J1287" s="54" t="s">
        <v>128</v>
      </c>
      <c r="K1287" s="60" t="s">
        <v>129</v>
      </c>
      <c r="L1287" s="58"/>
      <c r="M1287" s="61"/>
      <c r="N1287" s="61"/>
      <c r="O1287" s="54" t="s">
        <v>569</v>
      </c>
      <c r="P1287" s="54" t="s">
        <v>570</v>
      </c>
      <c r="Q1287" s="73" t="s">
        <v>132</v>
      </c>
      <c r="R1287" s="63"/>
      <c r="S1287" s="64" t="str">
        <f aca="false">IF(ISBLANK(A1287),"",CONCATENATE($BC$5,"-",MID($BC$3,3,2),"-M_",A1287))</f>
        <v>PTUR-21-M_52021000004987</v>
      </c>
      <c r="T1287" s="65" t="e">
        <f aca="false">IF(ISBLANK(B1287),"",VLOOKUP(B1287,$BI$2:$BJ$5,2,FALSE()))</f>
        <v>#N/A</v>
      </c>
      <c r="U1287" s="66" t="str">
        <f aca="false">IF(ISBLANK(Q1287),"ES",Q1287)</f>
        <v>ES</v>
      </c>
      <c r="V1287" s="64" t="n">
        <f aca="false">IF(ISBLANK(K1287),"2",VLOOKUP(K1287,$BG$2:$BH$3,2,FALSE()))</f>
        <v>2</v>
      </c>
      <c r="W1287" s="66" t="str">
        <f aca="false">IF(ISBLANK(R1287),"Sin observaciones",R1287)</f>
        <v>Sin observaciones</v>
      </c>
      <c r="X1287" s="64" t="n">
        <f aca="false">IF(ISERROR(VLOOKUP(J1287,$BG$2:$BH$3,2,FALSE())),"",VLOOKUP(J1287,$BG$2:$BH$3,2,FALSE()))</f>
        <v>1</v>
      </c>
      <c r="Z1287" s="67"/>
    </row>
    <row r="1288" customFormat="false" ht="26.4" hidden="false" customHeight="false" outlineLevel="0" collapsed="false">
      <c r="A1288" s="54" t="s">
        <v>3345</v>
      </c>
      <c r="B1288" s="54" t="s">
        <v>2472</v>
      </c>
      <c r="C1288" s="54" t="s">
        <v>3346</v>
      </c>
      <c r="D1288" s="55" t="n">
        <v>1</v>
      </c>
      <c r="E1288" s="56" t="n">
        <v>179.12</v>
      </c>
      <c r="F1288" s="57" t="n">
        <v>11.72</v>
      </c>
      <c r="G1288" s="56" t="n">
        <v>179.12</v>
      </c>
      <c r="H1288" s="56" t="n">
        <v>11.72</v>
      </c>
      <c r="I1288" s="58" t="n">
        <v>44505</v>
      </c>
      <c r="J1288" s="54" t="s">
        <v>128</v>
      </c>
      <c r="K1288" s="60" t="s">
        <v>129</v>
      </c>
      <c r="L1288" s="58"/>
      <c r="M1288" s="61"/>
      <c r="N1288" s="61"/>
      <c r="O1288" s="54" t="s">
        <v>577</v>
      </c>
      <c r="P1288" s="54" t="s">
        <v>578</v>
      </c>
      <c r="Q1288" s="73" t="s">
        <v>132</v>
      </c>
      <c r="R1288" s="63"/>
      <c r="S1288" s="64" t="str">
        <f aca="false">IF(ISBLANK(A1288),"",CONCATENATE($BC$5,"-",MID($BC$3,3,2),"-M_",A1288))</f>
        <v>PTUR-21-M_52021000004565</v>
      </c>
      <c r="T1288" s="65" t="e">
        <f aca="false">IF(ISBLANK(B1288),"",VLOOKUP(B1288,$BI$2:$BJ$5,2,FALSE()))</f>
        <v>#N/A</v>
      </c>
      <c r="U1288" s="66" t="str">
        <f aca="false">IF(ISBLANK(Q1288),"ES",Q1288)</f>
        <v>ES</v>
      </c>
      <c r="V1288" s="64" t="n">
        <f aca="false">IF(ISBLANK(K1288),"2",VLOOKUP(K1288,$BG$2:$BH$3,2,FALSE()))</f>
        <v>2</v>
      </c>
      <c r="W1288" s="66" t="str">
        <f aca="false">IF(ISBLANK(R1288),"Sin observaciones",R1288)</f>
        <v>Sin observaciones</v>
      </c>
      <c r="X1288" s="64" t="n">
        <f aca="false">IF(ISERROR(VLOOKUP(J1288,$BG$2:$BH$3,2,FALSE())),"",VLOOKUP(J1288,$BG$2:$BH$3,2,FALSE()))</f>
        <v>1</v>
      </c>
      <c r="Z1288" s="67"/>
    </row>
    <row r="1289" customFormat="false" ht="52.8" hidden="false" customHeight="false" outlineLevel="0" collapsed="false">
      <c r="A1289" s="54" t="s">
        <v>3347</v>
      </c>
      <c r="B1289" s="54" t="s">
        <v>2472</v>
      </c>
      <c r="C1289" s="54" t="s">
        <v>3348</v>
      </c>
      <c r="D1289" s="55" t="n">
        <v>1</v>
      </c>
      <c r="E1289" s="56" t="n">
        <v>96.3</v>
      </c>
      <c r="F1289" s="57" t="n">
        <v>6.3</v>
      </c>
      <c r="G1289" s="56" t="n">
        <v>96.3</v>
      </c>
      <c r="H1289" s="56" t="n">
        <v>6.3</v>
      </c>
      <c r="I1289" s="58" t="n">
        <v>44525</v>
      </c>
      <c r="J1289" s="54" t="s">
        <v>128</v>
      </c>
      <c r="K1289" s="60" t="s">
        <v>129</v>
      </c>
      <c r="L1289" s="58"/>
      <c r="M1289" s="61"/>
      <c r="N1289" s="61"/>
      <c r="O1289" s="54" t="s">
        <v>587</v>
      </c>
      <c r="P1289" s="54" t="s">
        <v>588</v>
      </c>
      <c r="Q1289" s="73" t="s">
        <v>132</v>
      </c>
      <c r="R1289" s="63"/>
      <c r="S1289" s="64" t="str">
        <f aca="false">IF(ISBLANK(A1289),"",CONCATENATE($BC$5,"-",MID($BC$3,3,2),"-M_",A1289))</f>
        <v>PTUR-21-M_52021000004755</v>
      </c>
      <c r="T1289" s="65" t="e">
        <f aca="false">IF(ISBLANK(B1289),"",VLOOKUP(B1289,$BI$2:$BJ$5,2,FALSE()))</f>
        <v>#N/A</v>
      </c>
      <c r="U1289" s="66" t="str">
        <f aca="false">IF(ISBLANK(Q1289),"ES",Q1289)</f>
        <v>ES</v>
      </c>
      <c r="V1289" s="64" t="n">
        <f aca="false">IF(ISBLANK(K1289),"2",VLOOKUP(K1289,$BG$2:$BH$3,2,FALSE()))</f>
        <v>2</v>
      </c>
      <c r="W1289" s="66" t="str">
        <f aca="false">IF(ISBLANK(R1289),"Sin observaciones",R1289)</f>
        <v>Sin observaciones</v>
      </c>
      <c r="X1289" s="64" t="n">
        <f aca="false">IF(ISERROR(VLOOKUP(J1289,$BG$2:$BH$3,2,FALSE())),"",VLOOKUP(J1289,$BG$2:$BH$3,2,FALSE()))</f>
        <v>1</v>
      </c>
      <c r="Z1289" s="67"/>
    </row>
    <row r="1290" customFormat="false" ht="17.4" hidden="false" customHeight="false" outlineLevel="0" collapsed="false">
      <c r="A1290" s="54" t="s">
        <v>3349</v>
      </c>
      <c r="B1290" s="54" t="s">
        <v>2472</v>
      </c>
      <c r="C1290" s="54" t="s">
        <v>3350</v>
      </c>
      <c r="D1290" s="55" t="n">
        <v>1</v>
      </c>
      <c r="E1290" s="56" t="n">
        <v>256.54</v>
      </c>
      <c r="F1290" s="57" t="n">
        <v>16.78</v>
      </c>
      <c r="G1290" s="56" t="n">
        <v>256.54</v>
      </c>
      <c r="H1290" s="56" t="n">
        <v>16.78</v>
      </c>
      <c r="I1290" s="58" t="n">
        <v>44530</v>
      </c>
      <c r="J1290" s="54" t="s">
        <v>128</v>
      </c>
      <c r="K1290" s="60" t="s">
        <v>129</v>
      </c>
      <c r="L1290" s="58"/>
      <c r="M1290" s="61"/>
      <c r="N1290" s="61"/>
      <c r="O1290" s="54" t="s">
        <v>3351</v>
      </c>
      <c r="P1290" s="54" t="s">
        <v>3352</v>
      </c>
      <c r="Q1290" s="73" t="s">
        <v>132</v>
      </c>
      <c r="R1290" s="63"/>
      <c r="S1290" s="64" t="str">
        <f aca="false">IF(ISBLANK(A1290),"",CONCATENATE($BC$5,"-",MID($BC$3,3,2),"-M_",A1290))</f>
        <v>PTUR-21-M_52021000004873</v>
      </c>
      <c r="T1290" s="65" t="e">
        <f aca="false">IF(ISBLANK(B1290),"",VLOOKUP(B1290,$BI$2:$BJ$5,2,FALSE()))</f>
        <v>#N/A</v>
      </c>
      <c r="U1290" s="66" t="str">
        <f aca="false">IF(ISBLANK(Q1290),"ES",Q1290)</f>
        <v>ES</v>
      </c>
      <c r="V1290" s="64" t="n">
        <f aca="false">IF(ISBLANK(K1290),"2",VLOOKUP(K1290,$BG$2:$BH$3,2,FALSE()))</f>
        <v>2</v>
      </c>
      <c r="W1290" s="66" t="str">
        <f aca="false">IF(ISBLANK(R1290),"Sin observaciones",R1290)</f>
        <v>Sin observaciones</v>
      </c>
      <c r="X1290" s="64" t="n">
        <f aca="false">IF(ISERROR(VLOOKUP(J1290,$BG$2:$BH$3,2,FALSE())),"",VLOOKUP(J1290,$BG$2:$BH$3,2,FALSE()))</f>
        <v>1</v>
      </c>
      <c r="Z1290" s="67"/>
    </row>
    <row r="1291" customFormat="false" ht="26.4" hidden="false" customHeight="false" outlineLevel="0" collapsed="false">
      <c r="A1291" s="54" t="s">
        <v>3353</v>
      </c>
      <c r="B1291" s="54" t="s">
        <v>2472</v>
      </c>
      <c r="C1291" s="54" t="s">
        <v>3354</v>
      </c>
      <c r="D1291" s="55" t="n">
        <v>1</v>
      </c>
      <c r="E1291" s="56" t="n">
        <v>642</v>
      </c>
      <c r="F1291" s="57" t="n">
        <v>42</v>
      </c>
      <c r="G1291" s="56" t="n">
        <v>642</v>
      </c>
      <c r="H1291" s="56" t="n">
        <v>42</v>
      </c>
      <c r="I1291" s="58" t="n">
        <v>44532</v>
      </c>
      <c r="J1291" s="54" t="s">
        <v>128</v>
      </c>
      <c r="K1291" s="60" t="s">
        <v>129</v>
      </c>
      <c r="L1291" s="58"/>
      <c r="M1291" s="61"/>
      <c r="N1291" s="61"/>
      <c r="O1291" s="54" t="s">
        <v>603</v>
      </c>
      <c r="P1291" s="54" t="s">
        <v>604</v>
      </c>
      <c r="Q1291" s="73" t="s">
        <v>132</v>
      </c>
      <c r="R1291" s="63"/>
      <c r="S1291" s="64" t="str">
        <f aca="false">IF(ISBLANK(A1291),"",CONCATENATE($BC$5,"-",MID($BC$3,3,2),"-M_",A1291))</f>
        <v>PTUR-21-M_52021000005043</v>
      </c>
      <c r="T1291" s="65" t="e">
        <f aca="false">IF(ISBLANK(B1291),"",VLOOKUP(B1291,$BI$2:$BJ$5,2,FALSE()))</f>
        <v>#N/A</v>
      </c>
      <c r="U1291" s="66" t="str">
        <f aca="false">IF(ISBLANK(Q1291),"ES",Q1291)</f>
        <v>ES</v>
      </c>
      <c r="V1291" s="64" t="n">
        <f aca="false">IF(ISBLANK(K1291),"2",VLOOKUP(K1291,$BG$2:$BH$3,2,FALSE()))</f>
        <v>2</v>
      </c>
      <c r="W1291" s="66" t="str">
        <f aca="false">IF(ISBLANK(R1291),"Sin observaciones",R1291)</f>
        <v>Sin observaciones</v>
      </c>
      <c r="X1291" s="64" t="n">
        <f aca="false">IF(ISERROR(VLOOKUP(J1291,$BG$2:$BH$3,2,FALSE())),"",VLOOKUP(J1291,$BG$2:$BH$3,2,FALSE()))</f>
        <v>1</v>
      </c>
      <c r="Z1291" s="67"/>
    </row>
    <row r="1292" customFormat="false" ht="26.4" hidden="false" customHeight="false" outlineLevel="0" collapsed="false">
      <c r="A1292" s="54" t="s">
        <v>3355</v>
      </c>
      <c r="B1292" s="54" t="s">
        <v>2472</v>
      </c>
      <c r="C1292" s="54" t="s">
        <v>3356</v>
      </c>
      <c r="D1292" s="55" t="n">
        <v>1</v>
      </c>
      <c r="E1292" s="56" t="n">
        <v>401.25</v>
      </c>
      <c r="F1292" s="57" t="n">
        <v>26.25</v>
      </c>
      <c r="G1292" s="56" t="n">
        <v>401.25</v>
      </c>
      <c r="H1292" s="56" t="n">
        <v>26.25</v>
      </c>
      <c r="I1292" s="58" t="n">
        <v>44532</v>
      </c>
      <c r="J1292" s="54" t="s">
        <v>128</v>
      </c>
      <c r="K1292" s="60" t="s">
        <v>129</v>
      </c>
      <c r="L1292" s="58"/>
      <c r="M1292" s="61"/>
      <c r="N1292" s="61"/>
      <c r="O1292" s="54" t="s">
        <v>603</v>
      </c>
      <c r="P1292" s="54" t="s">
        <v>604</v>
      </c>
      <c r="Q1292" s="73" t="s">
        <v>132</v>
      </c>
      <c r="R1292" s="63"/>
      <c r="S1292" s="64" t="str">
        <f aca="false">IF(ISBLANK(A1292),"",CONCATENATE($BC$5,"-",MID($BC$3,3,2),"-M_",A1292))</f>
        <v>PTUR-21-M_52021000005044</v>
      </c>
      <c r="T1292" s="65" t="e">
        <f aca="false">IF(ISBLANK(B1292),"",VLOOKUP(B1292,$BI$2:$BJ$5,2,FALSE()))</f>
        <v>#N/A</v>
      </c>
      <c r="U1292" s="66" t="str">
        <f aca="false">IF(ISBLANK(Q1292),"ES",Q1292)</f>
        <v>ES</v>
      </c>
      <c r="V1292" s="64" t="n">
        <f aca="false">IF(ISBLANK(K1292),"2",VLOOKUP(K1292,$BG$2:$BH$3,2,FALSE()))</f>
        <v>2</v>
      </c>
      <c r="W1292" s="66" t="str">
        <f aca="false">IF(ISBLANK(R1292),"Sin observaciones",R1292)</f>
        <v>Sin observaciones</v>
      </c>
      <c r="X1292" s="64" t="n">
        <f aca="false">IF(ISERROR(VLOOKUP(J1292,$BG$2:$BH$3,2,FALSE())),"",VLOOKUP(J1292,$BG$2:$BH$3,2,FALSE()))</f>
        <v>1</v>
      </c>
      <c r="Z1292" s="67"/>
    </row>
    <row r="1293" customFormat="false" ht="26.4" hidden="false" customHeight="false" outlineLevel="0" collapsed="false">
      <c r="A1293" s="54" t="s">
        <v>3357</v>
      </c>
      <c r="B1293" s="54" t="s">
        <v>2472</v>
      </c>
      <c r="C1293" s="54" t="s">
        <v>3358</v>
      </c>
      <c r="D1293" s="55" t="n">
        <v>2</v>
      </c>
      <c r="E1293" s="56" t="n">
        <v>14000</v>
      </c>
      <c r="F1293" s="57" t="n">
        <v>915.89</v>
      </c>
      <c r="G1293" s="56" t="n">
        <v>14000</v>
      </c>
      <c r="H1293" s="56" t="n">
        <v>915.89</v>
      </c>
      <c r="I1293" s="58" t="n">
        <v>44525</v>
      </c>
      <c r="J1293" s="54" t="s">
        <v>128</v>
      </c>
      <c r="K1293" s="60" t="s">
        <v>129</v>
      </c>
      <c r="L1293" s="58"/>
      <c r="M1293" s="61"/>
      <c r="N1293" s="61"/>
      <c r="O1293" s="54" t="s">
        <v>3359</v>
      </c>
      <c r="P1293" s="54" t="s">
        <v>3360</v>
      </c>
      <c r="Q1293" s="73" t="s">
        <v>132</v>
      </c>
      <c r="R1293" s="63"/>
      <c r="S1293" s="64" t="str">
        <f aca="false">IF(ISBLANK(A1293),"",CONCATENATE($BC$5,"-",MID($BC$3,3,2),"-M_",A1293))</f>
        <v>PTUR-21-M_52021000004826</v>
      </c>
      <c r="T1293" s="65" t="e">
        <f aca="false">IF(ISBLANK(B1293),"",VLOOKUP(B1293,$BI$2:$BJ$5,2,FALSE()))</f>
        <v>#N/A</v>
      </c>
      <c r="U1293" s="66" t="str">
        <f aca="false">IF(ISBLANK(Q1293),"ES",Q1293)</f>
        <v>ES</v>
      </c>
      <c r="V1293" s="64" t="n">
        <f aca="false">IF(ISBLANK(K1293),"2",VLOOKUP(K1293,$BG$2:$BH$3,2,FALSE()))</f>
        <v>2</v>
      </c>
      <c r="W1293" s="66" t="str">
        <f aca="false">IF(ISBLANK(R1293),"Sin observaciones",R1293)</f>
        <v>Sin observaciones</v>
      </c>
      <c r="X1293" s="64" t="n">
        <f aca="false">IF(ISERROR(VLOOKUP(J1293,$BG$2:$BH$3,2,FALSE())),"",VLOOKUP(J1293,$BG$2:$BH$3,2,FALSE()))</f>
        <v>1</v>
      </c>
      <c r="Z1293" s="67"/>
    </row>
    <row r="1294" customFormat="false" ht="26.4" hidden="false" customHeight="false" outlineLevel="0" collapsed="false">
      <c r="A1294" s="54" t="s">
        <v>3361</v>
      </c>
      <c r="B1294" s="54" t="s">
        <v>2472</v>
      </c>
      <c r="C1294" s="54" t="s">
        <v>3362</v>
      </c>
      <c r="D1294" s="55" t="n">
        <v>0.03</v>
      </c>
      <c r="E1294" s="56" t="n">
        <v>669.82</v>
      </c>
      <c r="F1294" s="57" t="n">
        <v>43.82</v>
      </c>
      <c r="G1294" s="56" t="n">
        <v>669.82</v>
      </c>
      <c r="H1294" s="56" t="n">
        <v>43.82</v>
      </c>
      <c r="I1294" s="58" t="n">
        <v>44505</v>
      </c>
      <c r="J1294" s="54" t="s">
        <v>128</v>
      </c>
      <c r="K1294" s="60" t="s">
        <v>129</v>
      </c>
      <c r="L1294" s="58"/>
      <c r="M1294" s="61"/>
      <c r="N1294" s="61"/>
      <c r="O1294" s="54" t="s">
        <v>3363</v>
      </c>
      <c r="P1294" s="54" t="s">
        <v>3364</v>
      </c>
      <c r="Q1294" s="73" t="s">
        <v>132</v>
      </c>
      <c r="R1294" s="63"/>
      <c r="S1294" s="64" t="str">
        <f aca="false">IF(ISBLANK(A1294),"",CONCATENATE($BC$5,"-",MID($BC$3,3,2),"-M_",A1294))</f>
        <v>PTUR-21-M_52021000004419</v>
      </c>
      <c r="T1294" s="65" t="e">
        <f aca="false">IF(ISBLANK(B1294),"",VLOOKUP(B1294,$BI$2:$BJ$5,2,FALSE()))</f>
        <v>#N/A</v>
      </c>
      <c r="U1294" s="66" t="str">
        <f aca="false">IF(ISBLANK(Q1294),"ES",Q1294)</f>
        <v>ES</v>
      </c>
      <c r="V1294" s="64" t="n">
        <f aca="false">IF(ISBLANK(K1294),"2",VLOOKUP(K1294,$BG$2:$BH$3,2,FALSE()))</f>
        <v>2</v>
      </c>
      <c r="W1294" s="66" t="str">
        <f aca="false">IF(ISBLANK(R1294),"Sin observaciones",R1294)</f>
        <v>Sin observaciones</v>
      </c>
      <c r="X1294" s="64" t="n">
        <f aca="false">IF(ISERROR(VLOOKUP(J1294,$BG$2:$BH$3,2,FALSE())),"",VLOOKUP(J1294,$BG$2:$BH$3,2,FALSE()))</f>
        <v>1</v>
      </c>
      <c r="Z1294" s="67"/>
    </row>
    <row r="1295" customFormat="false" ht="105.6" hidden="false" customHeight="false" outlineLevel="0" collapsed="false">
      <c r="A1295" s="54" t="s">
        <v>3365</v>
      </c>
      <c r="B1295" s="54" t="s">
        <v>2472</v>
      </c>
      <c r="C1295" s="54" t="s">
        <v>640</v>
      </c>
      <c r="D1295" s="55" t="n">
        <v>1</v>
      </c>
      <c r="E1295" s="56" t="n">
        <v>156.61</v>
      </c>
      <c r="F1295" s="57" t="n">
        <v>10.25</v>
      </c>
      <c r="G1295" s="56" t="n">
        <v>156.61</v>
      </c>
      <c r="H1295" s="56" t="n">
        <v>10.25</v>
      </c>
      <c r="I1295" s="58" t="n">
        <v>44525</v>
      </c>
      <c r="J1295" s="54" t="s">
        <v>128</v>
      </c>
      <c r="K1295" s="60" t="s">
        <v>129</v>
      </c>
      <c r="L1295" s="58"/>
      <c r="M1295" s="61"/>
      <c r="N1295" s="61"/>
      <c r="O1295" s="54" t="s">
        <v>634</v>
      </c>
      <c r="P1295" s="54" t="s">
        <v>635</v>
      </c>
      <c r="Q1295" s="73" t="s">
        <v>132</v>
      </c>
      <c r="R1295" s="63"/>
      <c r="S1295" s="64" t="str">
        <f aca="false">IF(ISBLANK(A1295),"",CONCATENATE($BC$5,"-",MID($BC$3,3,2),"-M_",A1295))</f>
        <v>PTUR-21-M_52021000004776</v>
      </c>
      <c r="T1295" s="65" t="e">
        <f aca="false">IF(ISBLANK(B1295),"",VLOOKUP(B1295,$BI$2:$BJ$5,2,FALSE()))</f>
        <v>#N/A</v>
      </c>
      <c r="U1295" s="66" t="str">
        <f aca="false">IF(ISBLANK(Q1295),"ES",Q1295)</f>
        <v>ES</v>
      </c>
      <c r="V1295" s="64" t="n">
        <f aca="false">IF(ISBLANK(K1295),"2",VLOOKUP(K1295,$BG$2:$BH$3,2,FALSE()))</f>
        <v>2</v>
      </c>
      <c r="W1295" s="66" t="str">
        <f aca="false">IF(ISBLANK(R1295),"Sin observaciones",R1295)</f>
        <v>Sin observaciones</v>
      </c>
      <c r="X1295" s="64" t="n">
        <f aca="false">IF(ISERROR(VLOOKUP(J1295,$BG$2:$BH$3,2,FALSE())),"",VLOOKUP(J1295,$BG$2:$BH$3,2,FALSE()))</f>
        <v>1</v>
      </c>
      <c r="Z1295" s="67"/>
    </row>
    <row r="1296" customFormat="false" ht="26.4" hidden="false" customHeight="false" outlineLevel="0" collapsed="false">
      <c r="A1296" s="54" t="s">
        <v>3366</v>
      </c>
      <c r="B1296" s="54" t="s">
        <v>2472</v>
      </c>
      <c r="C1296" s="54" t="s">
        <v>644</v>
      </c>
      <c r="D1296" s="55" t="n">
        <v>1</v>
      </c>
      <c r="E1296" s="56" t="n">
        <v>1326.8</v>
      </c>
      <c r="F1296" s="57" t="n">
        <v>86.8</v>
      </c>
      <c r="G1296" s="56" t="n">
        <v>1326.8</v>
      </c>
      <c r="H1296" s="56" t="n">
        <v>86.8</v>
      </c>
      <c r="I1296" s="58" t="n">
        <v>44515</v>
      </c>
      <c r="J1296" s="54" t="s">
        <v>128</v>
      </c>
      <c r="K1296" s="60" t="s">
        <v>129</v>
      </c>
      <c r="L1296" s="58"/>
      <c r="M1296" s="61"/>
      <c r="N1296" s="61"/>
      <c r="O1296" s="54" t="s">
        <v>645</v>
      </c>
      <c r="P1296" s="54" t="s">
        <v>646</v>
      </c>
      <c r="Q1296" s="73" t="s">
        <v>132</v>
      </c>
      <c r="R1296" s="63"/>
      <c r="S1296" s="64" t="str">
        <f aca="false">IF(ISBLANK(A1296),"",CONCATENATE($BC$5,"-",MID($BC$3,3,2),"-M_",A1296))</f>
        <v>PTUR-21-M_52021000004655</v>
      </c>
      <c r="T1296" s="65" t="e">
        <f aca="false">IF(ISBLANK(B1296),"",VLOOKUP(B1296,$BI$2:$BJ$5,2,FALSE()))</f>
        <v>#N/A</v>
      </c>
      <c r="U1296" s="66" t="str">
        <f aca="false">IF(ISBLANK(Q1296),"ES",Q1296)</f>
        <v>ES</v>
      </c>
      <c r="V1296" s="64" t="n">
        <f aca="false">IF(ISBLANK(K1296),"2",VLOOKUP(K1296,$BG$2:$BH$3,2,FALSE()))</f>
        <v>2</v>
      </c>
      <c r="W1296" s="66" t="str">
        <f aca="false">IF(ISBLANK(R1296),"Sin observaciones",R1296)</f>
        <v>Sin observaciones</v>
      </c>
      <c r="X1296" s="64" t="n">
        <f aca="false">IF(ISERROR(VLOOKUP(J1296,$BG$2:$BH$3,2,FALSE())),"",VLOOKUP(J1296,$BG$2:$BH$3,2,FALSE()))</f>
        <v>1</v>
      </c>
      <c r="Z1296" s="67"/>
    </row>
    <row r="1297" customFormat="false" ht="26.4" hidden="false" customHeight="false" outlineLevel="0" collapsed="false">
      <c r="A1297" s="54" t="s">
        <v>3367</v>
      </c>
      <c r="B1297" s="54" t="s">
        <v>2472</v>
      </c>
      <c r="C1297" s="54" t="s">
        <v>3368</v>
      </c>
      <c r="D1297" s="55" t="n">
        <v>0.06</v>
      </c>
      <c r="E1297" s="56" t="n">
        <v>152.08</v>
      </c>
      <c r="F1297" s="57" t="n">
        <v>9.95</v>
      </c>
      <c r="G1297" s="56" t="n">
        <v>152.08</v>
      </c>
      <c r="H1297" s="56" t="n">
        <v>9.95</v>
      </c>
      <c r="I1297" s="58" t="n">
        <v>44532</v>
      </c>
      <c r="J1297" s="54" t="s">
        <v>128</v>
      </c>
      <c r="K1297" s="60" t="s">
        <v>129</v>
      </c>
      <c r="L1297" s="58"/>
      <c r="M1297" s="61"/>
      <c r="N1297" s="61"/>
      <c r="O1297" s="54" t="s">
        <v>1378</v>
      </c>
      <c r="P1297" s="54" t="s">
        <v>1379</v>
      </c>
      <c r="Q1297" s="73" t="s">
        <v>132</v>
      </c>
      <c r="R1297" s="63"/>
      <c r="S1297" s="64" t="str">
        <f aca="false">IF(ISBLANK(A1297),"",CONCATENATE($BC$5,"-",MID($BC$3,3,2),"-M_",A1297))</f>
        <v>PTUR-21-M_52021000005053</v>
      </c>
      <c r="T1297" s="65" t="e">
        <f aca="false">IF(ISBLANK(B1297),"",VLOOKUP(B1297,$BI$2:$BJ$5,2,FALSE()))</f>
        <v>#N/A</v>
      </c>
      <c r="U1297" s="66" t="str">
        <f aca="false">IF(ISBLANK(Q1297),"ES",Q1297)</f>
        <v>ES</v>
      </c>
      <c r="V1297" s="64" t="n">
        <f aca="false">IF(ISBLANK(K1297),"2",VLOOKUP(K1297,$BG$2:$BH$3,2,FALSE()))</f>
        <v>2</v>
      </c>
      <c r="W1297" s="66" t="str">
        <f aca="false">IF(ISBLANK(R1297),"Sin observaciones",R1297)</f>
        <v>Sin observaciones</v>
      </c>
      <c r="X1297" s="64" t="n">
        <f aca="false">IF(ISERROR(VLOOKUP(J1297,$BG$2:$BH$3,2,FALSE())),"",VLOOKUP(J1297,$BG$2:$BH$3,2,FALSE()))</f>
        <v>1</v>
      </c>
      <c r="Z1297" s="67"/>
    </row>
    <row r="1298" customFormat="false" ht="66" hidden="false" customHeight="false" outlineLevel="0" collapsed="false">
      <c r="A1298" s="54" t="s">
        <v>3369</v>
      </c>
      <c r="B1298" s="54" t="s">
        <v>2472</v>
      </c>
      <c r="C1298" s="54" t="s">
        <v>3370</v>
      </c>
      <c r="D1298" s="55" t="n">
        <v>0.03</v>
      </c>
      <c r="E1298" s="56" t="n">
        <v>99.2</v>
      </c>
      <c r="F1298" s="57" t="n">
        <v>6.49</v>
      </c>
      <c r="G1298" s="56" t="n">
        <v>99.2</v>
      </c>
      <c r="H1298" s="56" t="n">
        <v>6.49</v>
      </c>
      <c r="I1298" s="58" t="n">
        <v>44525</v>
      </c>
      <c r="J1298" s="54" t="s">
        <v>128</v>
      </c>
      <c r="K1298" s="60" t="s">
        <v>129</v>
      </c>
      <c r="L1298" s="58"/>
      <c r="M1298" s="61"/>
      <c r="N1298" s="61"/>
      <c r="O1298" s="54" t="s">
        <v>3371</v>
      </c>
      <c r="P1298" s="54" t="s">
        <v>3372</v>
      </c>
      <c r="Q1298" s="73" t="s">
        <v>132</v>
      </c>
      <c r="R1298" s="63"/>
      <c r="S1298" s="64" t="str">
        <f aca="false">IF(ISBLANK(A1298),"",CONCATENATE($BC$5,"-",MID($BC$3,3,2),"-M_",A1298))</f>
        <v>PTUR-21-M_52021000004820</v>
      </c>
      <c r="T1298" s="65" t="e">
        <f aca="false">IF(ISBLANK(B1298),"",VLOOKUP(B1298,$BI$2:$BJ$5,2,FALSE()))</f>
        <v>#N/A</v>
      </c>
      <c r="U1298" s="66" t="str">
        <f aca="false">IF(ISBLANK(Q1298),"ES",Q1298)</f>
        <v>ES</v>
      </c>
      <c r="V1298" s="64" t="n">
        <f aca="false">IF(ISBLANK(K1298),"2",VLOOKUP(K1298,$BG$2:$BH$3,2,FALSE()))</f>
        <v>2</v>
      </c>
      <c r="W1298" s="66" t="str">
        <f aca="false">IF(ISBLANK(R1298),"Sin observaciones",R1298)</f>
        <v>Sin observaciones</v>
      </c>
      <c r="X1298" s="64" t="n">
        <f aca="false">IF(ISERROR(VLOOKUP(J1298,$BG$2:$BH$3,2,FALSE())),"",VLOOKUP(J1298,$BG$2:$BH$3,2,FALSE()))</f>
        <v>1</v>
      </c>
      <c r="Z1298" s="67"/>
    </row>
    <row r="1299" customFormat="false" ht="39.6" hidden="false" customHeight="false" outlineLevel="0" collapsed="false">
      <c r="A1299" s="54" t="s">
        <v>3373</v>
      </c>
      <c r="B1299" s="54" t="s">
        <v>2472</v>
      </c>
      <c r="C1299" s="54" t="s">
        <v>3374</v>
      </c>
      <c r="D1299" s="55" t="n">
        <v>0.03</v>
      </c>
      <c r="E1299" s="56" t="n">
        <v>240.75</v>
      </c>
      <c r="F1299" s="57" t="n">
        <v>15.75</v>
      </c>
      <c r="G1299" s="56" t="n">
        <v>240.75</v>
      </c>
      <c r="H1299" s="56" t="n">
        <v>15.75</v>
      </c>
      <c r="I1299" s="58" t="n">
        <v>44505</v>
      </c>
      <c r="J1299" s="54" t="s">
        <v>128</v>
      </c>
      <c r="K1299" s="60" t="s">
        <v>129</v>
      </c>
      <c r="L1299" s="58"/>
      <c r="M1299" s="61"/>
      <c r="N1299" s="61"/>
      <c r="O1299" s="54" t="s">
        <v>3375</v>
      </c>
      <c r="P1299" s="54" t="s">
        <v>3376</v>
      </c>
      <c r="Q1299" s="73" t="s">
        <v>132</v>
      </c>
      <c r="R1299" s="63"/>
      <c r="S1299" s="64" t="str">
        <f aca="false">IF(ISBLANK(A1299),"",CONCATENATE($BC$5,"-",MID($BC$3,3,2),"-M_",A1299))</f>
        <v>PTUR-21-M_52021000004523</v>
      </c>
      <c r="T1299" s="65" t="e">
        <f aca="false">IF(ISBLANK(B1299),"",VLOOKUP(B1299,$BI$2:$BJ$5,2,FALSE()))</f>
        <v>#N/A</v>
      </c>
      <c r="U1299" s="66" t="str">
        <f aca="false">IF(ISBLANK(Q1299),"ES",Q1299)</f>
        <v>ES</v>
      </c>
      <c r="V1299" s="64" t="n">
        <f aca="false">IF(ISBLANK(K1299),"2",VLOOKUP(K1299,$BG$2:$BH$3,2,FALSE()))</f>
        <v>2</v>
      </c>
      <c r="W1299" s="66" t="str">
        <f aca="false">IF(ISBLANK(R1299),"Sin observaciones",R1299)</f>
        <v>Sin observaciones</v>
      </c>
      <c r="X1299" s="64" t="n">
        <f aca="false">IF(ISERROR(VLOOKUP(J1299,$BG$2:$BH$3,2,FALSE())),"",VLOOKUP(J1299,$BG$2:$BH$3,2,FALSE()))</f>
        <v>1</v>
      </c>
      <c r="Z1299" s="67"/>
    </row>
    <row r="1300" customFormat="false" ht="52.8" hidden="false" customHeight="false" outlineLevel="0" collapsed="false">
      <c r="A1300" s="54" t="s">
        <v>3377</v>
      </c>
      <c r="B1300" s="54" t="s">
        <v>2472</v>
      </c>
      <c r="C1300" s="54" t="s">
        <v>3378</v>
      </c>
      <c r="D1300" s="55" t="n">
        <v>0.03</v>
      </c>
      <c r="E1300" s="56" t="n">
        <v>1177</v>
      </c>
      <c r="F1300" s="57" t="n">
        <v>77</v>
      </c>
      <c r="G1300" s="56" t="n">
        <v>1177</v>
      </c>
      <c r="H1300" s="56" t="n">
        <v>77</v>
      </c>
      <c r="I1300" s="58" t="n">
        <v>44515</v>
      </c>
      <c r="J1300" s="54" t="s">
        <v>128</v>
      </c>
      <c r="K1300" s="60" t="s">
        <v>129</v>
      </c>
      <c r="L1300" s="58"/>
      <c r="M1300" s="61"/>
      <c r="N1300" s="61"/>
      <c r="O1300" s="54" t="s">
        <v>663</v>
      </c>
      <c r="P1300" s="54" t="s">
        <v>664</v>
      </c>
      <c r="Q1300" s="73" t="s">
        <v>132</v>
      </c>
      <c r="R1300" s="63"/>
      <c r="S1300" s="64" t="str">
        <f aca="false">IF(ISBLANK(A1300),"",CONCATENATE($BC$5,"-",MID($BC$3,3,2),"-M_",A1300))</f>
        <v>PTUR-21-M_52021000004640</v>
      </c>
      <c r="T1300" s="65" t="e">
        <f aca="false">IF(ISBLANK(B1300),"",VLOOKUP(B1300,$BI$2:$BJ$5,2,FALSE()))</f>
        <v>#N/A</v>
      </c>
      <c r="U1300" s="66" t="str">
        <f aca="false">IF(ISBLANK(Q1300),"ES",Q1300)</f>
        <v>ES</v>
      </c>
      <c r="V1300" s="64" t="n">
        <f aca="false">IF(ISBLANK(K1300),"2",VLOOKUP(K1300,$BG$2:$BH$3,2,FALSE()))</f>
        <v>2</v>
      </c>
      <c r="W1300" s="66" t="str">
        <f aca="false">IF(ISBLANK(R1300),"Sin observaciones",R1300)</f>
        <v>Sin observaciones</v>
      </c>
      <c r="X1300" s="64" t="n">
        <f aca="false">IF(ISERROR(VLOOKUP(J1300,$BG$2:$BH$3,2,FALSE())),"",VLOOKUP(J1300,$BG$2:$BH$3,2,FALSE()))</f>
        <v>1</v>
      </c>
      <c r="Z1300" s="67"/>
    </row>
    <row r="1301" customFormat="false" ht="26.4" hidden="false" customHeight="false" outlineLevel="0" collapsed="false">
      <c r="A1301" s="54" t="s">
        <v>3379</v>
      </c>
      <c r="B1301" s="54" t="s">
        <v>2472</v>
      </c>
      <c r="C1301" s="54" t="s">
        <v>3380</v>
      </c>
      <c r="D1301" s="55" t="n">
        <v>1</v>
      </c>
      <c r="E1301" s="56" t="n">
        <v>1177</v>
      </c>
      <c r="F1301" s="57" t="n">
        <v>77</v>
      </c>
      <c r="G1301" s="56" t="n">
        <v>1177</v>
      </c>
      <c r="H1301" s="56" t="n">
        <v>77</v>
      </c>
      <c r="I1301" s="58" t="n">
        <v>44515</v>
      </c>
      <c r="J1301" s="54" t="s">
        <v>128</v>
      </c>
      <c r="K1301" s="60" t="s">
        <v>129</v>
      </c>
      <c r="L1301" s="58"/>
      <c r="M1301" s="61"/>
      <c r="N1301" s="61"/>
      <c r="O1301" s="54" t="s">
        <v>1404</v>
      </c>
      <c r="P1301" s="54" t="s">
        <v>1405</v>
      </c>
      <c r="Q1301" s="73" t="s">
        <v>132</v>
      </c>
      <c r="R1301" s="63"/>
      <c r="S1301" s="64" t="str">
        <f aca="false">IF(ISBLANK(A1301),"",CONCATENATE($BC$5,"-",MID($BC$3,3,2),"-M_",A1301))</f>
        <v>PTUR-21-M_52021000004641</v>
      </c>
      <c r="T1301" s="65" t="e">
        <f aca="false">IF(ISBLANK(B1301),"",VLOOKUP(B1301,$BI$2:$BJ$5,2,FALSE()))</f>
        <v>#N/A</v>
      </c>
      <c r="U1301" s="66" t="str">
        <f aca="false">IF(ISBLANK(Q1301),"ES",Q1301)</f>
        <v>ES</v>
      </c>
      <c r="V1301" s="64" t="n">
        <f aca="false">IF(ISBLANK(K1301),"2",VLOOKUP(K1301,$BG$2:$BH$3,2,FALSE()))</f>
        <v>2</v>
      </c>
      <c r="W1301" s="66" t="str">
        <f aca="false">IF(ISBLANK(R1301),"Sin observaciones",R1301)</f>
        <v>Sin observaciones</v>
      </c>
      <c r="X1301" s="64" t="n">
        <f aca="false">IF(ISERROR(VLOOKUP(J1301,$BG$2:$BH$3,2,FALSE())),"",VLOOKUP(J1301,$BG$2:$BH$3,2,FALSE()))</f>
        <v>1</v>
      </c>
      <c r="Z1301" s="67"/>
    </row>
    <row r="1302" customFormat="false" ht="26.4" hidden="false" customHeight="false" outlineLevel="0" collapsed="false">
      <c r="A1302" s="54" t="s">
        <v>3381</v>
      </c>
      <c r="B1302" s="54" t="s">
        <v>2472</v>
      </c>
      <c r="C1302" s="54" t="s">
        <v>3382</v>
      </c>
      <c r="D1302" s="55" t="n">
        <v>0.03</v>
      </c>
      <c r="E1302" s="56" t="n">
        <v>337.05</v>
      </c>
      <c r="F1302" s="57" t="n">
        <v>22.05</v>
      </c>
      <c r="G1302" s="56" t="n">
        <v>337.05</v>
      </c>
      <c r="H1302" s="56" t="n">
        <v>22.05</v>
      </c>
      <c r="I1302" s="58" t="n">
        <v>44530</v>
      </c>
      <c r="J1302" s="54" t="s">
        <v>128</v>
      </c>
      <c r="K1302" s="60" t="s">
        <v>129</v>
      </c>
      <c r="L1302" s="58"/>
      <c r="M1302" s="61"/>
      <c r="N1302" s="61"/>
      <c r="O1302" s="54" t="s">
        <v>1410</v>
      </c>
      <c r="P1302" s="54" t="s">
        <v>1411</v>
      </c>
      <c r="Q1302" s="73" t="s">
        <v>132</v>
      </c>
      <c r="R1302" s="63"/>
      <c r="S1302" s="64" t="str">
        <f aca="false">IF(ISBLANK(A1302),"",CONCATENATE($BC$5,"-",MID($BC$3,3,2),"-M_",A1302))</f>
        <v>PTUR-21-M_52021000005037</v>
      </c>
      <c r="T1302" s="65" t="e">
        <f aca="false">IF(ISBLANK(B1302),"",VLOOKUP(B1302,$BI$2:$BJ$5,2,FALSE()))</f>
        <v>#N/A</v>
      </c>
      <c r="U1302" s="66" t="str">
        <f aca="false">IF(ISBLANK(Q1302),"ES",Q1302)</f>
        <v>ES</v>
      </c>
      <c r="V1302" s="64" t="n">
        <f aca="false">IF(ISBLANK(K1302),"2",VLOOKUP(K1302,$BG$2:$BH$3,2,FALSE()))</f>
        <v>2</v>
      </c>
      <c r="W1302" s="66" t="str">
        <f aca="false">IF(ISBLANK(R1302),"Sin observaciones",R1302)</f>
        <v>Sin observaciones</v>
      </c>
      <c r="X1302" s="64" t="n">
        <f aca="false">IF(ISERROR(VLOOKUP(J1302,$BG$2:$BH$3,2,FALSE())),"",VLOOKUP(J1302,$BG$2:$BH$3,2,FALSE()))</f>
        <v>1</v>
      </c>
      <c r="Z1302" s="67"/>
    </row>
    <row r="1303" customFormat="false" ht="39.6" hidden="false" customHeight="false" outlineLevel="0" collapsed="false">
      <c r="A1303" s="54" t="s">
        <v>3383</v>
      </c>
      <c r="B1303" s="54" t="s">
        <v>2472</v>
      </c>
      <c r="C1303" s="54" t="s">
        <v>3384</v>
      </c>
      <c r="D1303" s="55" t="n">
        <v>0.03</v>
      </c>
      <c r="E1303" s="56" t="n">
        <v>4815</v>
      </c>
      <c r="F1303" s="57" t="n">
        <v>315</v>
      </c>
      <c r="G1303" s="56" t="n">
        <v>4815</v>
      </c>
      <c r="H1303" s="56" t="n">
        <v>315</v>
      </c>
      <c r="I1303" s="58" t="n">
        <v>44525</v>
      </c>
      <c r="J1303" s="54" t="s">
        <v>128</v>
      </c>
      <c r="K1303" s="60" t="s">
        <v>129</v>
      </c>
      <c r="L1303" s="58"/>
      <c r="M1303" s="61"/>
      <c r="N1303" s="61"/>
      <c r="O1303" s="54" t="s">
        <v>3385</v>
      </c>
      <c r="P1303" s="54" t="s">
        <v>3386</v>
      </c>
      <c r="Q1303" s="73" t="s">
        <v>132</v>
      </c>
      <c r="R1303" s="63"/>
      <c r="S1303" s="64" t="str">
        <f aca="false">IF(ISBLANK(A1303),"",CONCATENATE($BC$5,"-",MID($BC$3,3,2),"-M_",A1303))</f>
        <v>PTUR-21-M_52021000004754</v>
      </c>
      <c r="T1303" s="65" t="e">
        <f aca="false">IF(ISBLANK(B1303),"",VLOOKUP(B1303,$BI$2:$BJ$5,2,FALSE()))</f>
        <v>#N/A</v>
      </c>
      <c r="U1303" s="66" t="str">
        <f aca="false">IF(ISBLANK(Q1303),"ES",Q1303)</f>
        <v>ES</v>
      </c>
      <c r="V1303" s="64" t="n">
        <f aca="false">IF(ISBLANK(K1303),"2",VLOOKUP(K1303,$BG$2:$BH$3,2,FALSE()))</f>
        <v>2</v>
      </c>
      <c r="W1303" s="66" t="str">
        <f aca="false">IF(ISBLANK(R1303),"Sin observaciones",R1303)</f>
        <v>Sin observaciones</v>
      </c>
      <c r="X1303" s="64" t="n">
        <f aca="false">IF(ISERROR(VLOOKUP(J1303,$BG$2:$BH$3,2,FALSE())),"",VLOOKUP(J1303,$BG$2:$BH$3,2,FALSE()))</f>
        <v>1</v>
      </c>
      <c r="Z1303" s="67"/>
    </row>
    <row r="1304" customFormat="false" ht="52.8" hidden="false" customHeight="false" outlineLevel="0" collapsed="false">
      <c r="A1304" s="54" t="s">
        <v>3387</v>
      </c>
      <c r="B1304" s="54" t="s">
        <v>2472</v>
      </c>
      <c r="C1304" s="54" t="s">
        <v>3388</v>
      </c>
      <c r="D1304" s="55" t="n">
        <v>1</v>
      </c>
      <c r="E1304" s="56" t="n">
        <v>12000</v>
      </c>
      <c r="F1304" s="57" t="n">
        <v>0</v>
      </c>
      <c r="G1304" s="56" t="n">
        <v>12000</v>
      </c>
      <c r="H1304" s="56" t="n">
        <v>0</v>
      </c>
      <c r="I1304" s="58" t="n">
        <v>44532</v>
      </c>
      <c r="J1304" s="54" t="s">
        <v>128</v>
      </c>
      <c r="K1304" s="60" t="s">
        <v>129</v>
      </c>
      <c r="L1304" s="58"/>
      <c r="M1304" s="61"/>
      <c r="N1304" s="61"/>
      <c r="O1304" s="54" t="s">
        <v>3389</v>
      </c>
      <c r="P1304" s="54" t="s">
        <v>3390</v>
      </c>
      <c r="Q1304" s="73" t="s">
        <v>132</v>
      </c>
      <c r="R1304" s="63"/>
      <c r="S1304" s="64" t="str">
        <f aca="false">IF(ISBLANK(A1304),"",CONCATENATE($BC$5,"-",MID($BC$3,3,2),"-M_",A1304))</f>
        <v>PTUR-21-M_52021000005065</v>
      </c>
      <c r="T1304" s="65" t="e">
        <f aca="false">IF(ISBLANK(B1304),"",VLOOKUP(B1304,$BI$2:$BJ$5,2,FALSE()))</f>
        <v>#N/A</v>
      </c>
      <c r="U1304" s="66" t="str">
        <f aca="false">IF(ISBLANK(Q1304),"ES",Q1304)</f>
        <v>ES</v>
      </c>
      <c r="V1304" s="64" t="n">
        <f aca="false">IF(ISBLANK(K1304),"2",VLOOKUP(K1304,$BG$2:$BH$3,2,FALSE()))</f>
        <v>2</v>
      </c>
      <c r="W1304" s="66" t="str">
        <f aca="false">IF(ISBLANK(R1304),"Sin observaciones",R1304)</f>
        <v>Sin observaciones</v>
      </c>
      <c r="X1304" s="64" t="n">
        <f aca="false">IF(ISERROR(VLOOKUP(J1304,$BG$2:$BH$3,2,FALSE())),"",VLOOKUP(J1304,$BG$2:$BH$3,2,FALSE()))</f>
        <v>1</v>
      </c>
      <c r="Z1304" s="67"/>
    </row>
    <row r="1305" customFormat="false" ht="105.6" hidden="false" customHeight="false" outlineLevel="0" collapsed="false">
      <c r="A1305" s="54" t="s">
        <v>3391</v>
      </c>
      <c r="B1305" s="54" t="s">
        <v>2472</v>
      </c>
      <c r="C1305" s="54" t="s">
        <v>3392</v>
      </c>
      <c r="D1305" s="55" t="n">
        <v>0.24</v>
      </c>
      <c r="E1305" s="56" t="n">
        <v>804.14</v>
      </c>
      <c r="F1305" s="57" t="n">
        <v>52.61</v>
      </c>
      <c r="G1305" s="56" t="n">
        <v>804.14</v>
      </c>
      <c r="H1305" s="56" t="n">
        <v>52.61</v>
      </c>
      <c r="I1305" s="58" t="n">
        <v>44505</v>
      </c>
      <c r="J1305" s="54" t="s">
        <v>128</v>
      </c>
      <c r="K1305" s="60" t="s">
        <v>129</v>
      </c>
      <c r="L1305" s="58"/>
      <c r="M1305" s="61"/>
      <c r="N1305" s="61"/>
      <c r="O1305" s="54" t="s">
        <v>3393</v>
      </c>
      <c r="P1305" s="54" t="s">
        <v>3394</v>
      </c>
      <c r="Q1305" s="73" t="s">
        <v>132</v>
      </c>
      <c r="R1305" s="63"/>
      <c r="S1305" s="64" t="str">
        <f aca="false">IF(ISBLANK(A1305),"",CONCATENATE($BC$5,"-",MID($BC$3,3,2),"-M_",A1305))</f>
        <v>PTUR-21-M_52021000004529</v>
      </c>
      <c r="T1305" s="65" t="e">
        <f aca="false">IF(ISBLANK(B1305),"",VLOOKUP(B1305,$BI$2:$BJ$5,2,FALSE()))</f>
        <v>#N/A</v>
      </c>
      <c r="U1305" s="66" t="str">
        <f aca="false">IF(ISBLANK(Q1305),"ES",Q1305)</f>
        <v>ES</v>
      </c>
      <c r="V1305" s="64" t="n">
        <f aca="false">IF(ISBLANK(K1305),"2",VLOOKUP(K1305,$BG$2:$BH$3,2,FALSE()))</f>
        <v>2</v>
      </c>
      <c r="W1305" s="66" t="str">
        <f aca="false">IF(ISBLANK(R1305),"Sin observaciones",R1305)</f>
        <v>Sin observaciones</v>
      </c>
      <c r="X1305" s="64" t="n">
        <f aca="false">IF(ISERROR(VLOOKUP(J1305,$BG$2:$BH$3,2,FALSE())),"",VLOOKUP(J1305,$BG$2:$BH$3,2,FALSE()))</f>
        <v>1</v>
      </c>
      <c r="Z1305" s="67"/>
    </row>
    <row r="1306" customFormat="false" ht="171.6" hidden="false" customHeight="false" outlineLevel="0" collapsed="false">
      <c r="A1306" s="54" t="s">
        <v>3395</v>
      </c>
      <c r="B1306" s="54" t="s">
        <v>2472</v>
      </c>
      <c r="C1306" s="54" t="s">
        <v>3396</v>
      </c>
      <c r="D1306" s="55" t="n">
        <v>0.09</v>
      </c>
      <c r="E1306" s="56" t="n">
        <v>654.96</v>
      </c>
      <c r="F1306" s="57" t="n">
        <v>42.84</v>
      </c>
      <c r="G1306" s="56" t="n">
        <v>654.96</v>
      </c>
      <c r="H1306" s="56" t="n">
        <v>42.84</v>
      </c>
      <c r="I1306" s="58" t="n">
        <v>44505</v>
      </c>
      <c r="J1306" s="54" t="s">
        <v>128</v>
      </c>
      <c r="K1306" s="60" t="s">
        <v>129</v>
      </c>
      <c r="L1306" s="58"/>
      <c r="M1306" s="61"/>
      <c r="N1306" s="61"/>
      <c r="O1306" s="54" t="s">
        <v>1436</v>
      </c>
      <c r="P1306" s="54" t="s">
        <v>1437</v>
      </c>
      <c r="Q1306" s="73" t="s">
        <v>132</v>
      </c>
      <c r="R1306" s="63"/>
      <c r="S1306" s="64" t="str">
        <f aca="false">IF(ISBLANK(A1306),"",CONCATENATE($BC$5,"-",MID($BC$3,3,2),"-M_",A1306))</f>
        <v>PTUR-21-M_52021000004559</v>
      </c>
      <c r="T1306" s="65" t="e">
        <f aca="false">IF(ISBLANK(B1306),"",VLOOKUP(B1306,$BI$2:$BJ$5,2,FALSE()))</f>
        <v>#N/A</v>
      </c>
      <c r="U1306" s="66" t="str">
        <f aca="false">IF(ISBLANK(Q1306),"ES",Q1306)</f>
        <v>ES</v>
      </c>
      <c r="V1306" s="64" t="n">
        <f aca="false">IF(ISBLANK(K1306),"2",VLOOKUP(K1306,$BG$2:$BH$3,2,FALSE()))</f>
        <v>2</v>
      </c>
      <c r="W1306" s="66" t="str">
        <f aca="false">IF(ISBLANK(R1306),"Sin observaciones",R1306)</f>
        <v>Sin observaciones</v>
      </c>
      <c r="X1306" s="64" t="n">
        <f aca="false">IF(ISERROR(VLOOKUP(J1306,$BG$2:$BH$3,2,FALSE())),"",VLOOKUP(J1306,$BG$2:$BH$3,2,FALSE()))</f>
        <v>1</v>
      </c>
      <c r="Z1306" s="67"/>
    </row>
    <row r="1307" customFormat="false" ht="26.4" hidden="false" customHeight="false" outlineLevel="0" collapsed="false">
      <c r="A1307" s="54" t="s">
        <v>3397</v>
      </c>
      <c r="B1307" s="54" t="s">
        <v>2472</v>
      </c>
      <c r="C1307" s="54" t="s">
        <v>3398</v>
      </c>
      <c r="D1307" s="55" t="n">
        <v>3</v>
      </c>
      <c r="E1307" s="56" t="n">
        <v>800</v>
      </c>
      <c r="F1307" s="57" t="n">
        <v>0</v>
      </c>
      <c r="G1307" s="56" t="n">
        <v>800</v>
      </c>
      <c r="H1307" s="56" t="n">
        <v>0</v>
      </c>
      <c r="I1307" s="58" t="n">
        <v>44515</v>
      </c>
      <c r="J1307" s="54" t="s">
        <v>128</v>
      </c>
      <c r="K1307" s="60" t="s">
        <v>129</v>
      </c>
      <c r="L1307" s="58"/>
      <c r="M1307" s="61"/>
      <c r="N1307" s="61"/>
      <c r="O1307" s="54" t="s">
        <v>3399</v>
      </c>
      <c r="P1307" s="54" t="s">
        <v>3400</v>
      </c>
      <c r="Q1307" s="73" t="s">
        <v>132</v>
      </c>
      <c r="R1307" s="63"/>
      <c r="S1307" s="64" t="str">
        <f aca="false">IF(ISBLANK(A1307),"",CONCATENATE($BC$5,"-",MID($BC$3,3,2),"-M_",A1307))</f>
        <v>PTUR-21-M_52021000004679</v>
      </c>
      <c r="T1307" s="65" t="e">
        <f aca="false">IF(ISBLANK(B1307),"",VLOOKUP(B1307,$BI$2:$BJ$5,2,FALSE()))</f>
        <v>#N/A</v>
      </c>
      <c r="U1307" s="66" t="str">
        <f aca="false">IF(ISBLANK(Q1307),"ES",Q1307)</f>
        <v>ES</v>
      </c>
      <c r="V1307" s="64" t="n">
        <f aca="false">IF(ISBLANK(K1307),"2",VLOOKUP(K1307,$BG$2:$BH$3,2,FALSE()))</f>
        <v>2</v>
      </c>
      <c r="W1307" s="66" t="str">
        <f aca="false">IF(ISBLANK(R1307),"Sin observaciones",R1307)</f>
        <v>Sin observaciones</v>
      </c>
      <c r="X1307" s="64" t="n">
        <f aca="false">IF(ISERROR(VLOOKUP(J1307,$BG$2:$BH$3,2,FALSE())),"",VLOOKUP(J1307,$BG$2:$BH$3,2,FALSE()))</f>
        <v>1</v>
      </c>
      <c r="Z1307" s="67"/>
    </row>
    <row r="1308" customFormat="false" ht="26.4" hidden="false" customHeight="false" outlineLevel="0" collapsed="false">
      <c r="A1308" s="54" t="s">
        <v>3401</v>
      </c>
      <c r="B1308" s="54" t="s">
        <v>2472</v>
      </c>
      <c r="C1308" s="54" t="s">
        <v>1458</v>
      </c>
      <c r="D1308" s="55" t="n">
        <v>3</v>
      </c>
      <c r="E1308" s="56" t="n">
        <v>802.5</v>
      </c>
      <c r="F1308" s="57" t="n">
        <v>52.5</v>
      </c>
      <c r="G1308" s="56" t="n">
        <v>802.5</v>
      </c>
      <c r="H1308" s="56" t="n">
        <v>52.5</v>
      </c>
      <c r="I1308" s="58" t="n">
        <v>44530</v>
      </c>
      <c r="J1308" s="54" t="s">
        <v>128</v>
      </c>
      <c r="K1308" s="60" t="s">
        <v>129</v>
      </c>
      <c r="L1308" s="58"/>
      <c r="M1308" s="61"/>
      <c r="N1308" s="61"/>
      <c r="O1308" s="54" t="s">
        <v>1459</v>
      </c>
      <c r="P1308" s="54" t="s">
        <v>1460</v>
      </c>
      <c r="Q1308" s="73" t="s">
        <v>132</v>
      </c>
      <c r="R1308" s="63"/>
      <c r="S1308" s="64" t="str">
        <f aca="false">IF(ISBLANK(A1308),"",CONCATENATE($BC$5,"-",MID($BC$3,3,2),"-M_",A1308))</f>
        <v>PTUR-21-M_52021000005016</v>
      </c>
      <c r="T1308" s="65" t="e">
        <f aca="false">IF(ISBLANK(B1308),"",VLOOKUP(B1308,$BI$2:$BJ$5,2,FALSE()))</f>
        <v>#N/A</v>
      </c>
      <c r="U1308" s="66" t="str">
        <f aca="false">IF(ISBLANK(Q1308),"ES",Q1308)</f>
        <v>ES</v>
      </c>
      <c r="V1308" s="64" t="n">
        <f aca="false">IF(ISBLANK(K1308),"2",VLOOKUP(K1308,$BG$2:$BH$3,2,FALSE()))</f>
        <v>2</v>
      </c>
      <c r="W1308" s="66" t="str">
        <f aca="false">IF(ISBLANK(R1308),"Sin observaciones",R1308)</f>
        <v>Sin observaciones</v>
      </c>
      <c r="X1308" s="64" t="n">
        <f aca="false">IF(ISERROR(VLOOKUP(J1308,$BG$2:$BH$3,2,FALSE())),"",VLOOKUP(J1308,$BG$2:$BH$3,2,FALSE()))</f>
        <v>1</v>
      </c>
      <c r="Z1308" s="67"/>
    </row>
    <row r="1309" customFormat="false" ht="52.8" hidden="false" customHeight="false" outlineLevel="0" collapsed="false">
      <c r="A1309" s="54" t="s">
        <v>3402</v>
      </c>
      <c r="B1309" s="54" t="s">
        <v>2472</v>
      </c>
      <c r="C1309" s="54" t="s">
        <v>3403</v>
      </c>
      <c r="D1309" s="55" t="n">
        <v>0.03</v>
      </c>
      <c r="E1309" s="56" t="n">
        <v>14980</v>
      </c>
      <c r="F1309" s="57" t="n">
        <v>980</v>
      </c>
      <c r="G1309" s="56" t="n">
        <v>14980</v>
      </c>
      <c r="H1309" s="56" t="n">
        <v>980</v>
      </c>
      <c r="I1309" s="58" t="n">
        <v>44530</v>
      </c>
      <c r="J1309" s="54" t="s">
        <v>128</v>
      </c>
      <c r="K1309" s="60" t="s">
        <v>129</v>
      </c>
      <c r="L1309" s="58"/>
      <c r="M1309" s="61"/>
      <c r="N1309" s="61"/>
      <c r="O1309" s="54" t="s">
        <v>3404</v>
      </c>
      <c r="P1309" s="54" t="s">
        <v>3405</v>
      </c>
      <c r="Q1309" s="73" t="s">
        <v>132</v>
      </c>
      <c r="R1309" s="63"/>
      <c r="S1309" s="64" t="str">
        <f aca="false">IF(ISBLANK(A1309),"",CONCATENATE($BC$5,"-",MID($BC$3,3,2),"-M_",A1309))</f>
        <v>PTUR-21-M_52021000004860</v>
      </c>
      <c r="T1309" s="65" t="e">
        <f aca="false">IF(ISBLANK(B1309),"",VLOOKUP(B1309,$BI$2:$BJ$5,2,FALSE()))</f>
        <v>#N/A</v>
      </c>
      <c r="U1309" s="66" t="str">
        <f aca="false">IF(ISBLANK(Q1309),"ES",Q1309)</f>
        <v>ES</v>
      </c>
      <c r="V1309" s="64" t="n">
        <f aca="false">IF(ISBLANK(K1309),"2",VLOOKUP(K1309,$BG$2:$BH$3,2,FALSE()))</f>
        <v>2</v>
      </c>
      <c r="W1309" s="66" t="str">
        <f aca="false">IF(ISBLANK(R1309),"Sin observaciones",R1309)</f>
        <v>Sin observaciones</v>
      </c>
      <c r="X1309" s="64" t="n">
        <f aca="false">IF(ISERROR(VLOOKUP(J1309,$BG$2:$BH$3,2,FALSE())),"",VLOOKUP(J1309,$BG$2:$BH$3,2,FALSE()))</f>
        <v>1</v>
      </c>
      <c r="Z1309" s="67"/>
    </row>
    <row r="1310" customFormat="false" ht="26.4" hidden="false" customHeight="false" outlineLevel="0" collapsed="false">
      <c r="A1310" s="54" t="s">
        <v>3406</v>
      </c>
      <c r="B1310" s="54" t="s">
        <v>2472</v>
      </c>
      <c r="C1310" s="54" t="s">
        <v>3407</v>
      </c>
      <c r="D1310" s="55" t="n">
        <v>0.03</v>
      </c>
      <c r="E1310" s="56" t="n">
        <v>4000</v>
      </c>
      <c r="F1310" s="57" t="n">
        <v>0</v>
      </c>
      <c r="G1310" s="56" t="n">
        <v>4000</v>
      </c>
      <c r="H1310" s="56" t="n">
        <v>0</v>
      </c>
      <c r="I1310" s="58" t="n">
        <v>44505</v>
      </c>
      <c r="J1310" s="54" t="s">
        <v>128</v>
      </c>
      <c r="K1310" s="60" t="s">
        <v>129</v>
      </c>
      <c r="L1310" s="58"/>
      <c r="M1310" s="61"/>
      <c r="N1310" s="61"/>
      <c r="O1310" s="54" t="s">
        <v>3408</v>
      </c>
      <c r="P1310" s="54" t="s">
        <v>3409</v>
      </c>
      <c r="Q1310" s="73" t="s">
        <v>132</v>
      </c>
      <c r="R1310" s="63"/>
      <c r="S1310" s="64" t="str">
        <f aca="false">IF(ISBLANK(A1310),"",CONCATENATE($BC$5,"-",MID($BC$3,3,2),"-M_",A1310))</f>
        <v>PTUR-21-M_52021000004412</v>
      </c>
      <c r="T1310" s="65" t="e">
        <f aca="false">IF(ISBLANK(B1310),"",VLOOKUP(B1310,$BI$2:$BJ$5,2,FALSE()))</f>
        <v>#N/A</v>
      </c>
      <c r="U1310" s="66" t="str">
        <f aca="false">IF(ISBLANK(Q1310),"ES",Q1310)</f>
        <v>ES</v>
      </c>
      <c r="V1310" s="64" t="n">
        <f aca="false">IF(ISBLANK(K1310),"2",VLOOKUP(K1310,$BG$2:$BH$3,2,FALSE()))</f>
        <v>2</v>
      </c>
      <c r="W1310" s="66" t="str">
        <f aca="false">IF(ISBLANK(R1310),"Sin observaciones",R1310)</f>
        <v>Sin observaciones</v>
      </c>
      <c r="X1310" s="64" t="n">
        <f aca="false">IF(ISERROR(VLOOKUP(J1310,$BG$2:$BH$3,2,FALSE())),"",VLOOKUP(J1310,$BG$2:$BH$3,2,FALSE()))</f>
        <v>1</v>
      </c>
      <c r="Z1310" s="67"/>
    </row>
    <row r="1311" customFormat="false" ht="39.6" hidden="false" customHeight="false" outlineLevel="0" collapsed="false">
      <c r="A1311" s="54" t="s">
        <v>3410</v>
      </c>
      <c r="B1311" s="54" t="s">
        <v>2472</v>
      </c>
      <c r="C1311" s="54" t="s">
        <v>3411</v>
      </c>
      <c r="D1311" s="55" t="n">
        <v>0.03</v>
      </c>
      <c r="E1311" s="56" t="n">
        <v>14999</v>
      </c>
      <c r="F1311" s="57" t="n">
        <v>0</v>
      </c>
      <c r="G1311" s="56" t="n">
        <v>14999</v>
      </c>
      <c r="H1311" s="56" t="n">
        <v>0</v>
      </c>
      <c r="I1311" s="58" t="n">
        <v>44505</v>
      </c>
      <c r="J1311" s="54" t="s">
        <v>128</v>
      </c>
      <c r="K1311" s="60" t="s">
        <v>129</v>
      </c>
      <c r="L1311" s="58"/>
      <c r="M1311" s="61"/>
      <c r="N1311" s="61"/>
      <c r="O1311" s="54" t="s">
        <v>3412</v>
      </c>
      <c r="P1311" s="54" t="s">
        <v>3413</v>
      </c>
      <c r="Q1311" s="73" t="s">
        <v>132</v>
      </c>
      <c r="R1311" s="63"/>
      <c r="S1311" s="64" t="str">
        <f aca="false">IF(ISBLANK(A1311),"",CONCATENATE($BC$5,"-",MID($BC$3,3,2),"-M_",A1311))</f>
        <v>PTUR-21-M_52021000004560</v>
      </c>
      <c r="T1311" s="65" t="e">
        <f aca="false">IF(ISBLANK(B1311),"",VLOOKUP(B1311,$BI$2:$BJ$5,2,FALSE()))</f>
        <v>#N/A</v>
      </c>
      <c r="U1311" s="66" t="str">
        <f aca="false">IF(ISBLANK(Q1311),"ES",Q1311)</f>
        <v>ES</v>
      </c>
      <c r="V1311" s="64" t="n">
        <f aca="false">IF(ISBLANK(K1311),"2",VLOOKUP(K1311,$BG$2:$BH$3,2,FALSE()))</f>
        <v>2</v>
      </c>
      <c r="W1311" s="66" t="str">
        <f aca="false">IF(ISBLANK(R1311),"Sin observaciones",R1311)</f>
        <v>Sin observaciones</v>
      </c>
      <c r="X1311" s="64" t="n">
        <f aca="false">IF(ISERROR(VLOOKUP(J1311,$BG$2:$BH$3,2,FALSE())),"",VLOOKUP(J1311,$BG$2:$BH$3,2,FALSE()))</f>
        <v>1</v>
      </c>
      <c r="Z1311" s="67"/>
    </row>
    <row r="1312" customFormat="false" ht="26.4" hidden="false" customHeight="false" outlineLevel="0" collapsed="false">
      <c r="A1312" s="54" t="s">
        <v>3414</v>
      </c>
      <c r="B1312" s="54" t="s">
        <v>2472</v>
      </c>
      <c r="C1312" s="54" t="s">
        <v>3415</v>
      </c>
      <c r="D1312" s="55" t="n">
        <v>0.03</v>
      </c>
      <c r="E1312" s="56" t="n">
        <v>14999</v>
      </c>
      <c r="F1312" s="57" t="n">
        <v>981.24</v>
      </c>
      <c r="G1312" s="56" t="n">
        <v>14999</v>
      </c>
      <c r="H1312" s="56" t="n">
        <v>981.24</v>
      </c>
      <c r="I1312" s="58" t="n">
        <v>44532</v>
      </c>
      <c r="J1312" s="54" t="s">
        <v>128</v>
      </c>
      <c r="K1312" s="60" t="s">
        <v>129</v>
      </c>
      <c r="L1312" s="58"/>
      <c r="M1312" s="61"/>
      <c r="N1312" s="61"/>
      <c r="O1312" s="54" t="s">
        <v>3416</v>
      </c>
      <c r="P1312" s="54" t="s">
        <v>3417</v>
      </c>
      <c r="Q1312" s="73" t="s">
        <v>132</v>
      </c>
      <c r="R1312" s="63"/>
      <c r="S1312" s="64" t="str">
        <f aca="false">IF(ISBLANK(A1312),"",CONCATENATE($BC$5,"-",MID($BC$3,3,2),"-M_",A1312))</f>
        <v>PTUR-21-M_52021000005057</v>
      </c>
      <c r="T1312" s="65" t="e">
        <f aca="false">IF(ISBLANK(B1312),"",VLOOKUP(B1312,$BI$2:$BJ$5,2,FALSE()))</f>
        <v>#N/A</v>
      </c>
      <c r="U1312" s="66" t="str">
        <f aca="false">IF(ISBLANK(Q1312),"ES",Q1312)</f>
        <v>ES</v>
      </c>
      <c r="V1312" s="64" t="n">
        <f aca="false">IF(ISBLANK(K1312),"2",VLOOKUP(K1312,$BG$2:$BH$3,2,FALSE()))</f>
        <v>2</v>
      </c>
      <c r="W1312" s="66" t="str">
        <f aca="false">IF(ISBLANK(R1312),"Sin observaciones",R1312)</f>
        <v>Sin observaciones</v>
      </c>
      <c r="X1312" s="64" t="n">
        <f aca="false">IF(ISERROR(VLOOKUP(J1312,$BG$2:$BH$3,2,FALSE())),"",VLOOKUP(J1312,$BG$2:$BH$3,2,FALSE()))</f>
        <v>1</v>
      </c>
      <c r="Z1312" s="67"/>
    </row>
    <row r="1313" customFormat="false" ht="17.4" hidden="false" customHeight="false" outlineLevel="0" collapsed="false">
      <c r="A1313" s="54" t="s">
        <v>3418</v>
      </c>
      <c r="B1313" s="54" t="s">
        <v>2472</v>
      </c>
      <c r="C1313" s="54" t="s">
        <v>2339</v>
      </c>
      <c r="D1313" s="55" t="n">
        <v>0.21</v>
      </c>
      <c r="E1313" s="56" t="n">
        <v>4999.98</v>
      </c>
      <c r="F1313" s="57" t="n">
        <v>454.54</v>
      </c>
      <c r="G1313" s="56" t="n">
        <v>4999.98</v>
      </c>
      <c r="H1313" s="56" t="n">
        <v>454.54</v>
      </c>
      <c r="I1313" s="58" t="n">
        <v>44515</v>
      </c>
      <c r="J1313" s="54" t="s">
        <v>128</v>
      </c>
      <c r="K1313" s="60" t="s">
        <v>129</v>
      </c>
      <c r="L1313" s="58"/>
      <c r="M1313" s="61"/>
      <c r="N1313" s="61"/>
      <c r="O1313" s="54" t="s">
        <v>2343</v>
      </c>
      <c r="P1313" s="54" t="s">
        <v>2344</v>
      </c>
      <c r="Q1313" s="73" t="s">
        <v>132</v>
      </c>
      <c r="R1313" s="63"/>
      <c r="S1313" s="64" t="str">
        <f aca="false">IF(ISBLANK(A1313),"",CONCATENATE($BC$5,"-",MID($BC$3,3,2),"-M_",A1313))</f>
        <v>PTUR-21-M_52021000004668</v>
      </c>
      <c r="T1313" s="65" t="e">
        <f aca="false">IF(ISBLANK(B1313),"",VLOOKUP(B1313,$BI$2:$BJ$5,2,FALSE()))</f>
        <v>#N/A</v>
      </c>
      <c r="U1313" s="66" t="str">
        <f aca="false">IF(ISBLANK(Q1313),"ES",Q1313)</f>
        <v>ES</v>
      </c>
      <c r="V1313" s="64" t="n">
        <f aca="false">IF(ISBLANK(K1313),"2",VLOOKUP(K1313,$BG$2:$BH$3,2,FALSE()))</f>
        <v>2</v>
      </c>
      <c r="W1313" s="66" t="str">
        <f aca="false">IF(ISBLANK(R1313),"Sin observaciones",R1313)</f>
        <v>Sin observaciones</v>
      </c>
      <c r="X1313" s="64" t="n">
        <f aca="false">IF(ISERROR(VLOOKUP(J1313,$BG$2:$BH$3,2,FALSE())),"",VLOOKUP(J1313,$BG$2:$BH$3,2,FALSE()))</f>
        <v>1</v>
      </c>
      <c r="Z1313" s="67"/>
    </row>
    <row r="1314" customFormat="false" ht="52.8" hidden="false" customHeight="false" outlineLevel="0" collapsed="false">
      <c r="A1314" s="54" t="s">
        <v>3419</v>
      </c>
      <c r="B1314" s="54" t="s">
        <v>2472</v>
      </c>
      <c r="C1314" s="54" t="s">
        <v>3420</v>
      </c>
      <c r="D1314" s="55" t="n">
        <v>0.03</v>
      </c>
      <c r="E1314" s="56" t="n">
        <v>535</v>
      </c>
      <c r="F1314" s="57" t="n">
        <v>35</v>
      </c>
      <c r="G1314" s="56" t="n">
        <v>535</v>
      </c>
      <c r="H1314" s="56" t="n">
        <v>35</v>
      </c>
      <c r="I1314" s="58" t="n">
        <v>44530</v>
      </c>
      <c r="J1314" s="54" t="s">
        <v>128</v>
      </c>
      <c r="K1314" s="60" t="s">
        <v>129</v>
      </c>
      <c r="L1314" s="58"/>
      <c r="M1314" s="61"/>
      <c r="N1314" s="61"/>
      <c r="O1314" s="54" t="s">
        <v>3421</v>
      </c>
      <c r="P1314" s="54" t="s">
        <v>3422</v>
      </c>
      <c r="Q1314" s="73" t="s">
        <v>132</v>
      </c>
      <c r="R1314" s="63"/>
      <c r="S1314" s="64" t="str">
        <f aca="false">IF(ISBLANK(A1314),"",CONCATENATE($BC$5,"-",MID($BC$3,3,2),"-M_",A1314))</f>
        <v>PTUR-21-M_52021000005015</v>
      </c>
      <c r="T1314" s="65" t="e">
        <f aca="false">IF(ISBLANK(B1314),"",VLOOKUP(B1314,$BI$2:$BJ$5,2,FALSE()))</f>
        <v>#N/A</v>
      </c>
      <c r="U1314" s="66" t="str">
        <f aca="false">IF(ISBLANK(Q1314),"ES",Q1314)</f>
        <v>ES</v>
      </c>
      <c r="V1314" s="64" t="n">
        <f aca="false">IF(ISBLANK(K1314),"2",VLOOKUP(K1314,$BG$2:$BH$3,2,FALSE()))</f>
        <v>2</v>
      </c>
      <c r="W1314" s="66" t="str">
        <f aca="false">IF(ISBLANK(R1314),"Sin observaciones",R1314)</f>
        <v>Sin observaciones</v>
      </c>
      <c r="X1314" s="64" t="n">
        <f aca="false">IF(ISERROR(VLOOKUP(J1314,$BG$2:$BH$3,2,FALSE())),"",VLOOKUP(J1314,$BG$2:$BH$3,2,FALSE()))</f>
        <v>1</v>
      </c>
      <c r="Z1314" s="67"/>
    </row>
    <row r="1315" customFormat="false" ht="39.6" hidden="false" customHeight="false" outlineLevel="0" collapsed="false">
      <c r="A1315" s="54" t="s">
        <v>3423</v>
      </c>
      <c r="B1315" s="54" t="s">
        <v>2472</v>
      </c>
      <c r="C1315" s="54" t="s">
        <v>3424</v>
      </c>
      <c r="D1315" s="55" t="n">
        <v>0.09</v>
      </c>
      <c r="E1315" s="56" t="n">
        <v>600</v>
      </c>
      <c r="F1315" s="57" t="n">
        <v>0</v>
      </c>
      <c r="G1315" s="56" t="n">
        <v>600</v>
      </c>
      <c r="H1315" s="56" t="n">
        <v>0</v>
      </c>
      <c r="I1315" s="58" t="n">
        <v>44525</v>
      </c>
      <c r="J1315" s="54" t="s">
        <v>128</v>
      </c>
      <c r="K1315" s="60" t="s">
        <v>129</v>
      </c>
      <c r="L1315" s="58"/>
      <c r="M1315" s="61"/>
      <c r="N1315" s="61"/>
      <c r="O1315" s="54" t="s">
        <v>3425</v>
      </c>
      <c r="P1315" s="54" t="s">
        <v>3426</v>
      </c>
      <c r="Q1315" s="73" t="s">
        <v>132</v>
      </c>
      <c r="R1315" s="63"/>
      <c r="S1315" s="64" t="str">
        <f aca="false">IF(ISBLANK(A1315),"",CONCATENATE($BC$5,"-",MID($BC$3,3,2),"-M_",A1315))</f>
        <v>PTUR-21-M_52021000004824</v>
      </c>
      <c r="T1315" s="65" t="e">
        <f aca="false">IF(ISBLANK(B1315),"",VLOOKUP(B1315,$BI$2:$BJ$5,2,FALSE()))</f>
        <v>#N/A</v>
      </c>
      <c r="U1315" s="66" t="str">
        <f aca="false">IF(ISBLANK(Q1315),"ES",Q1315)</f>
        <v>ES</v>
      </c>
      <c r="V1315" s="64" t="n">
        <f aca="false">IF(ISBLANK(K1315),"2",VLOOKUP(K1315,$BG$2:$BH$3,2,FALSE()))</f>
        <v>2</v>
      </c>
      <c r="W1315" s="66" t="str">
        <f aca="false">IF(ISBLANK(R1315),"Sin observaciones",R1315)</f>
        <v>Sin observaciones</v>
      </c>
      <c r="X1315" s="64" t="n">
        <f aca="false">IF(ISERROR(VLOOKUP(J1315,$BG$2:$BH$3,2,FALSE())),"",VLOOKUP(J1315,$BG$2:$BH$3,2,FALSE()))</f>
        <v>1</v>
      </c>
      <c r="Z1315" s="67"/>
    </row>
    <row r="1316" customFormat="false" ht="26.4" hidden="false" customHeight="false" outlineLevel="0" collapsed="false">
      <c r="A1316" s="54" t="s">
        <v>3427</v>
      </c>
      <c r="B1316" s="54" t="s">
        <v>2472</v>
      </c>
      <c r="C1316" s="54" t="s">
        <v>3428</v>
      </c>
      <c r="D1316" s="55" t="n">
        <v>0.03</v>
      </c>
      <c r="E1316" s="56" t="n">
        <v>381.36</v>
      </c>
      <c r="F1316" s="57" t="n">
        <v>0</v>
      </c>
      <c r="G1316" s="56" t="n">
        <v>381.36</v>
      </c>
      <c r="H1316" s="56" t="n">
        <v>0</v>
      </c>
      <c r="I1316" s="58" t="n">
        <v>44525</v>
      </c>
      <c r="J1316" s="54" t="s">
        <v>128</v>
      </c>
      <c r="K1316" s="60" t="s">
        <v>129</v>
      </c>
      <c r="L1316" s="58"/>
      <c r="M1316" s="61"/>
      <c r="N1316" s="61"/>
      <c r="O1316" s="54" t="s">
        <v>723</v>
      </c>
      <c r="P1316" s="54" t="s">
        <v>724</v>
      </c>
      <c r="Q1316" s="73" t="s">
        <v>132</v>
      </c>
      <c r="R1316" s="63"/>
      <c r="S1316" s="64" t="str">
        <f aca="false">IF(ISBLANK(A1316),"",CONCATENATE($BC$5,"-",MID($BC$3,3,2),"-M_",A1316))</f>
        <v>PTUR-21-M_52021000004712</v>
      </c>
      <c r="T1316" s="65" t="e">
        <f aca="false">IF(ISBLANK(B1316),"",VLOOKUP(B1316,$BI$2:$BJ$5,2,FALSE()))</f>
        <v>#N/A</v>
      </c>
      <c r="U1316" s="66" t="str">
        <f aca="false">IF(ISBLANK(Q1316),"ES",Q1316)</f>
        <v>ES</v>
      </c>
      <c r="V1316" s="64" t="n">
        <f aca="false">IF(ISBLANK(K1316),"2",VLOOKUP(K1316,$BG$2:$BH$3,2,FALSE()))</f>
        <v>2</v>
      </c>
      <c r="W1316" s="66" t="str">
        <f aca="false">IF(ISBLANK(R1316),"Sin observaciones",R1316)</f>
        <v>Sin observaciones</v>
      </c>
      <c r="X1316" s="64" t="n">
        <f aca="false">IF(ISERROR(VLOOKUP(J1316,$BG$2:$BH$3,2,FALSE())),"",VLOOKUP(J1316,$BG$2:$BH$3,2,FALSE()))</f>
        <v>1</v>
      </c>
      <c r="Z1316" s="67"/>
    </row>
    <row r="1317" customFormat="false" ht="66" hidden="false" customHeight="false" outlineLevel="0" collapsed="false">
      <c r="A1317" s="54" t="s">
        <v>3429</v>
      </c>
      <c r="B1317" s="54" t="s">
        <v>2472</v>
      </c>
      <c r="C1317" s="54" t="s">
        <v>3430</v>
      </c>
      <c r="D1317" s="55" t="n">
        <v>0.03</v>
      </c>
      <c r="E1317" s="56" t="n">
        <v>657.6</v>
      </c>
      <c r="F1317" s="57" t="n">
        <v>0</v>
      </c>
      <c r="G1317" s="56" t="n">
        <v>657.6</v>
      </c>
      <c r="H1317" s="56" t="n">
        <v>0</v>
      </c>
      <c r="I1317" s="58" t="n">
        <v>44525</v>
      </c>
      <c r="J1317" s="54" t="s">
        <v>128</v>
      </c>
      <c r="K1317" s="60" t="s">
        <v>129</v>
      </c>
      <c r="L1317" s="58"/>
      <c r="M1317" s="61"/>
      <c r="N1317" s="61"/>
      <c r="O1317" s="54" t="s">
        <v>723</v>
      </c>
      <c r="P1317" s="54" t="s">
        <v>724</v>
      </c>
      <c r="Q1317" s="73" t="s">
        <v>132</v>
      </c>
      <c r="R1317" s="63"/>
      <c r="S1317" s="64" t="str">
        <f aca="false">IF(ISBLANK(A1317),"",CONCATENATE($BC$5,"-",MID($BC$3,3,2),"-M_",A1317))</f>
        <v>PTUR-21-M_52021000004815</v>
      </c>
      <c r="T1317" s="65" t="e">
        <f aca="false">IF(ISBLANK(B1317),"",VLOOKUP(B1317,$BI$2:$BJ$5,2,FALSE()))</f>
        <v>#N/A</v>
      </c>
      <c r="U1317" s="66" t="str">
        <f aca="false">IF(ISBLANK(Q1317),"ES",Q1317)</f>
        <v>ES</v>
      </c>
      <c r="V1317" s="64" t="n">
        <f aca="false">IF(ISBLANK(K1317),"2",VLOOKUP(K1317,$BG$2:$BH$3,2,FALSE()))</f>
        <v>2</v>
      </c>
      <c r="W1317" s="66" t="str">
        <f aca="false">IF(ISBLANK(R1317),"Sin observaciones",R1317)</f>
        <v>Sin observaciones</v>
      </c>
      <c r="X1317" s="64" t="n">
        <f aca="false">IF(ISERROR(VLOOKUP(J1317,$BG$2:$BH$3,2,FALSE())),"",VLOOKUP(J1317,$BG$2:$BH$3,2,FALSE()))</f>
        <v>1</v>
      </c>
      <c r="Z1317" s="67"/>
    </row>
    <row r="1318" customFormat="false" ht="39.6" hidden="false" customHeight="false" outlineLevel="0" collapsed="false">
      <c r="A1318" s="54" t="s">
        <v>3431</v>
      </c>
      <c r="B1318" s="54" t="s">
        <v>2472</v>
      </c>
      <c r="C1318" s="54" t="s">
        <v>3432</v>
      </c>
      <c r="D1318" s="55" t="n">
        <v>0.03</v>
      </c>
      <c r="E1318" s="56" t="n">
        <v>630.08</v>
      </c>
      <c r="F1318" s="57" t="n">
        <v>0</v>
      </c>
      <c r="G1318" s="56" t="n">
        <v>630.08</v>
      </c>
      <c r="H1318" s="56" t="n">
        <v>0</v>
      </c>
      <c r="I1318" s="58" t="n">
        <v>44530</v>
      </c>
      <c r="J1318" s="54" t="s">
        <v>128</v>
      </c>
      <c r="K1318" s="60" t="s">
        <v>129</v>
      </c>
      <c r="L1318" s="58"/>
      <c r="M1318" s="61"/>
      <c r="N1318" s="61"/>
      <c r="O1318" s="54" t="s">
        <v>723</v>
      </c>
      <c r="P1318" s="54" t="s">
        <v>724</v>
      </c>
      <c r="Q1318" s="73" t="s">
        <v>132</v>
      </c>
      <c r="R1318" s="63"/>
      <c r="S1318" s="64" t="str">
        <f aca="false">IF(ISBLANK(A1318),"",CONCATENATE($BC$5,"-",MID($BC$3,3,2),"-M_",A1318))</f>
        <v>PTUR-21-M_52021000005036</v>
      </c>
      <c r="T1318" s="65" t="e">
        <f aca="false">IF(ISBLANK(B1318),"",VLOOKUP(B1318,$BI$2:$BJ$5,2,FALSE()))</f>
        <v>#N/A</v>
      </c>
      <c r="U1318" s="66" t="str">
        <f aca="false">IF(ISBLANK(Q1318),"ES",Q1318)</f>
        <v>ES</v>
      </c>
      <c r="V1318" s="64" t="n">
        <f aca="false">IF(ISBLANK(K1318),"2",VLOOKUP(K1318,$BG$2:$BH$3,2,FALSE()))</f>
        <v>2</v>
      </c>
      <c r="W1318" s="66" t="str">
        <f aca="false">IF(ISBLANK(R1318),"Sin observaciones",R1318)</f>
        <v>Sin observaciones</v>
      </c>
      <c r="X1318" s="64" t="n">
        <f aca="false">IF(ISERROR(VLOOKUP(J1318,$BG$2:$BH$3,2,FALSE())),"",VLOOKUP(J1318,$BG$2:$BH$3,2,FALSE()))</f>
        <v>1</v>
      </c>
      <c r="Z1318" s="67"/>
    </row>
    <row r="1319" customFormat="false" ht="39.6" hidden="false" customHeight="false" outlineLevel="0" collapsed="false">
      <c r="A1319" s="54" t="s">
        <v>3433</v>
      </c>
      <c r="B1319" s="54" t="s">
        <v>2472</v>
      </c>
      <c r="C1319" s="54" t="s">
        <v>3434</v>
      </c>
      <c r="D1319" s="55" t="n">
        <v>0.03</v>
      </c>
      <c r="E1319" s="56" t="n">
        <v>207.76</v>
      </c>
      <c r="F1319" s="57" t="n">
        <v>0</v>
      </c>
      <c r="G1319" s="56" t="n">
        <v>207.76</v>
      </c>
      <c r="H1319" s="56" t="n">
        <v>0</v>
      </c>
      <c r="I1319" s="58" t="n">
        <v>44525</v>
      </c>
      <c r="J1319" s="54" t="s">
        <v>128</v>
      </c>
      <c r="K1319" s="60" t="s">
        <v>129</v>
      </c>
      <c r="L1319" s="58"/>
      <c r="M1319" s="61"/>
      <c r="N1319" s="61"/>
      <c r="O1319" s="54" t="s">
        <v>2947</v>
      </c>
      <c r="P1319" s="54" t="s">
        <v>2948</v>
      </c>
      <c r="Q1319" s="73" t="s">
        <v>132</v>
      </c>
      <c r="R1319" s="63"/>
      <c r="S1319" s="64" t="str">
        <f aca="false">IF(ISBLANK(A1319),"",CONCATENATE($BC$5,"-",MID($BC$3,3,2),"-M_",A1319))</f>
        <v>PTUR-21-M_52021000004782</v>
      </c>
      <c r="T1319" s="65" t="e">
        <f aca="false">IF(ISBLANK(B1319),"",VLOOKUP(B1319,$BI$2:$BJ$5,2,FALSE()))</f>
        <v>#N/A</v>
      </c>
      <c r="U1319" s="66" t="str">
        <f aca="false">IF(ISBLANK(Q1319),"ES",Q1319)</f>
        <v>ES</v>
      </c>
      <c r="V1319" s="64" t="n">
        <f aca="false">IF(ISBLANK(K1319),"2",VLOOKUP(K1319,$BG$2:$BH$3,2,FALSE()))</f>
        <v>2</v>
      </c>
      <c r="W1319" s="66" t="str">
        <f aca="false">IF(ISBLANK(R1319),"Sin observaciones",R1319)</f>
        <v>Sin observaciones</v>
      </c>
      <c r="X1319" s="64" t="n">
        <f aca="false">IF(ISERROR(VLOOKUP(J1319,$BG$2:$BH$3,2,FALSE())),"",VLOOKUP(J1319,$BG$2:$BH$3,2,FALSE()))</f>
        <v>1</v>
      </c>
      <c r="Z1319" s="67"/>
    </row>
    <row r="1320" customFormat="false" ht="17.4" hidden="false" customHeight="false" outlineLevel="0" collapsed="false">
      <c r="A1320" s="54" t="s">
        <v>3435</v>
      </c>
      <c r="B1320" s="54" t="s">
        <v>2472</v>
      </c>
      <c r="C1320" s="54" t="s">
        <v>3436</v>
      </c>
      <c r="D1320" s="55" t="n">
        <v>0.03</v>
      </c>
      <c r="E1320" s="56" t="n">
        <v>16.05</v>
      </c>
      <c r="F1320" s="57" t="n">
        <v>1.05</v>
      </c>
      <c r="G1320" s="56" t="n">
        <v>16.05</v>
      </c>
      <c r="H1320" s="56" t="n">
        <v>1.05</v>
      </c>
      <c r="I1320" s="58" t="n">
        <v>44525</v>
      </c>
      <c r="J1320" s="54" t="s">
        <v>128</v>
      </c>
      <c r="K1320" s="60" t="s">
        <v>129</v>
      </c>
      <c r="L1320" s="58"/>
      <c r="M1320" s="61"/>
      <c r="N1320" s="61"/>
      <c r="O1320" s="54" t="s">
        <v>2394</v>
      </c>
      <c r="P1320" s="54" t="s">
        <v>2395</v>
      </c>
      <c r="Q1320" s="73" t="s">
        <v>132</v>
      </c>
      <c r="R1320" s="63"/>
      <c r="S1320" s="64" t="str">
        <f aca="false">IF(ISBLANK(A1320),"",CONCATENATE($BC$5,"-",MID($BC$3,3,2),"-M_",A1320))</f>
        <v>PTUR-21-M_52021000004813</v>
      </c>
      <c r="T1320" s="65" t="e">
        <f aca="false">IF(ISBLANK(B1320),"",VLOOKUP(B1320,$BI$2:$BJ$5,2,FALSE()))</f>
        <v>#N/A</v>
      </c>
      <c r="U1320" s="66" t="str">
        <f aca="false">IF(ISBLANK(Q1320),"ES",Q1320)</f>
        <v>ES</v>
      </c>
      <c r="V1320" s="64" t="n">
        <f aca="false">IF(ISBLANK(K1320),"2",VLOOKUP(K1320,$BG$2:$BH$3,2,FALSE()))</f>
        <v>2</v>
      </c>
      <c r="W1320" s="66" t="str">
        <f aca="false">IF(ISBLANK(R1320),"Sin observaciones",R1320)</f>
        <v>Sin observaciones</v>
      </c>
      <c r="X1320" s="64" t="n">
        <f aca="false">IF(ISERROR(VLOOKUP(J1320,$BG$2:$BH$3,2,FALSE())),"",VLOOKUP(J1320,$BG$2:$BH$3,2,FALSE()))</f>
        <v>1</v>
      </c>
      <c r="Z1320" s="67"/>
    </row>
    <row r="1321" customFormat="false" ht="52.8" hidden="false" customHeight="false" outlineLevel="0" collapsed="false">
      <c r="A1321" s="54" t="s">
        <v>3437</v>
      </c>
      <c r="B1321" s="54" t="s">
        <v>2472</v>
      </c>
      <c r="C1321" s="54" t="s">
        <v>3438</v>
      </c>
      <c r="D1321" s="55" t="n">
        <v>0.09</v>
      </c>
      <c r="E1321" s="56" t="n">
        <v>761</v>
      </c>
      <c r="F1321" s="57" t="n">
        <v>0</v>
      </c>
      <c r="G1321" s="56" t="n">
        <v>761</v>
      </c>
      <c r="H1321" s="56" t="n">
        <v>0</v>
      </c>
      <c r="I1321" s="58" t="n">
        <v>44530</v>
      </c>
      <c r="J1321" s="54" t="s">
        <v>128</v>
      </c>
      <c r="K1321" s="60" t="s">
        <v>129</v>
      </c>
      <c r="L1321" s="58"/>
      <c r="M1321" s="61"/>
      <c r="N1321" s="61"/>
      <c r="O1321" s="54" t="s">
        <v>727</v>
      </c>
      <c r="P1321" s="54" t="s">
        <v>728</v>
      </c>
      <c r="Q1321" s="73" t="s">
        <v>132</v>
      </c>
      <c r="R1321" s="63"/>
      <c r="S1321" s="64" t="str">
        <f aca="false">IF(ISBLANK(A1321),"",CONCATENATE($BC$5,"-",MID($BC$3,3,2),"-M_",A1321))</f>
        <v>PTUR-21-M_52021000004868</v>
      </c>
      <c r="T1321" s="65" t="e">
        <f aca="false">IF(ISBLANK(B1321),"",VLOOKUP(B1321,$BI$2:$BJ$5,2,FALSE()))</f>
        <v>#N/A</v>
      </c>
      <c r="U1321" s="66" t="str">
        <f aca="false">IF(ISBLANK(Q1321),"ES",Q1321)</f>
        <v>ES</v>
      </c>
      <c r="V1321" s="64" t="n">
        <f aca="false">IF(ISBLANK(K1321),"2",VLOOKUP(K1321,$BG$2:$BH$3,2,FALSE()))</f>
        <v>2</v>
      </c>
      <c r="W1321" s="66" t="str">
        <f aca="false">IF(ISBLANK(R1321),"Sin observaciones",R1321)</f>
        <v>Sin observaciones</v>
      </c>
      <c r="X1321" s="64" t="n">
        <f aca="false">IF(ISERROR(VLOOKUP(J1321,$BG$2:$BH$3,2,FALSE())),"",VLOOKUP(J1321,$BG$2:$BH$3,2,FALSE()))</f>
        <v>1</v>
      </c>
      <c r="Z1321" s="67"/>
    </row>
    <row r="1322" customFormat="false" ht="26.4" hidden="false" customHeight="false" outlineLevel="0" collapsed="false">
      <c r="A1322" s="54" t="s">
        <v>3439</v>
      </c>
      <c r="B1322" s="54" t="s">
        <v>2472</v>
      </c>
      <c r="C1322" s="54" t="s">
        <v>3440</v>
      </c>
      <c r="D1322" s="55" t="n">
        <v>0.03</v>
      </c>
      <c r="E1322" s="56" t="n">
        <v>192</v>
      </c>
      <c r="F1322" s="57" t="n">
        <v>0</v>
      </c>
      <c r="G1322" s="56" t="n">
        <v>192</v>
      </c>
      <c r="H1322" s="56" t="n">
        <v>0</v>
      </c>
      <c r="I1322" s="58" t="n">
        <v>44530</v>
      </c>
      <c r="J1322" s="54" t="s">
        <v>128</v>
      </c>
      <c r="K1322" s="60" t="s">
        <v>129</v>
      </c>
      <c r="L1322" s="58"/>
      <c r="M1322" s="61"/>
      <c r="N1322" s="61"/>
      <c r="O1322" s="54" t="s">
        <v>727</v>
      </c>
      <c r="P1322" s="54" t="s">
        <v>728</v>
      </c>
      <c r="Q1322" s="73" t="s">
        <v>132</v>
      </c>
      <c r="R1322" s="63"/>
      <c r="S1322" s="64" t="str">
        <f aca="false">IF(ISBLANK(A1322),"",CONCATENATE($BC$5,"-",MID($BC$3,3,2),"-M_",A1322))</f>
        <v>PTUR-21-M_52021000005013</v>
      </c>
      <c r="T1322" s="65" t="e">
        <f aca="false">IF(ISBLANK(B1322),"",VLOOKUP(B1322,$BI$2:$BJ$5,2,FALSE()))</f>
        <v>#N/A</v>
      </c>
      <c r="U1322" s="66" t="str">
        <f aca="false">IF(ISBLANK(Q1322),"ES",Q1322)</f>
        <v>ES</v>
      </c>
      <c r="V1322" s="64" t="n">
        <f aca="false">IF(ISBLANK(K1322),"2",VLOOKUP(K1322,$BG$2:$BH$3,2,FALSE()))</f>
        <v>2</v>
      </c>
      <c r="W1322" s="66" t="str">
        <f aca="false">IF(ISBLANK(R1322),"Sin observaciones",R1322)</f>
        <v>Sin observaciones</v>
      </c>
      <c r="X1322" s="64" t="n">
        <f aca="false">IF(ISERROR(VLOOKUP(J1322,$BG$2:$BH$3,2,FALSE())),"",VLOOKUP(J1322,$BG$2:$BH$3,2,FALSE()))</f>
        <v>1</v>
      </c>
      <c r="Z1322" s="67"/>
    </row>
    <row r="1323" customFormat="false" ht="92.4" hidden="false" customHeight="false" outlineLevel="0" collapsed="false">
      <c r="A1323" s="54" t="s">
        <v>3441</v>
      </c>
      <c r="B1323" s="54" t="s">
        <v>2472</v>
      </c>
      <c r="C1323" s="54" t="s">
        <v>3442</v>
      </c>
      <c r="D1323" s="55" t="n">
        <v>1</v>
      </c>
      <c r="E1323" s="56" t="n">
        <v>2835.5</v>
      </c>
      <c r="F1323" s="57" t="n">
        <v>185.5</v>
      </c>
      <c r="G1323" s="56" t="n">
        <v>2835.5</v>
      </c>
      <c r="H1323" s="56" t="n">
        <v>185.5</v>
      </c>
      <c r="I1323" s="58" t="n">
        <v>44525</v>
      </c>
      <c r="J1323" s="54" t="s">
        <v>128</v>
      </c>
      <c r="K1323" s="60" t="s">
        <v>129</v>
      </c>
      <c r="L1323" s="58"/>
      <c r="M1323" s="61"/>
      <c r="N1323" s="61"/>
      <c r="O1323" s="54" t="s">
        <v>2414</v>
      </c>
      <c r="P1323" s="54" t="s">
        <v>2415</v>
      </c>
      <c r="Q1323" s="73" t="s">
        <v>132</v>
      </c>
      <c r="R1323" s="63"/>
      <c r="S1323" s="64" t="str">
        <f aca="false">IF(ISBLANK(A1323),"",CONCATENATE($BC$5,"-",MID($BC$3,3,2),"-M_",A1323))</f>
        <v>PTUR-21-M_52021000004757</v>
      </c>
      <c r="T1323" s="65" t="e">
        <f aca="false">IF(ISBLANK(B1323),"",VLOOKUP(B1323,$BI$2:$BJ$5,2,FALSE()))</f>
        <v>#N/A</v>
      </c>
      <c r="U1323" s="66" t="str">
        <f aca="false">IF(ISBLANK(Q1323),"ES",Q1323)</f>
        <v>ES</v>
      </c>
      <c r="V1323" s="64" t="n">
        <f aca="false">IF(ISBLANK(K1323),"2",VLOOKUP(K1323,$BG$2:$BH$3,2,FALSE()))</f>
        <v>2</v>
      </c>
      <c r="W1323" s="66" t="str">
        <f aca="false">IF(ISBLANK(R1323),"Sin observaciones",R1323)</f>
        <v>Sin observaciones</v>
      </c>
      <c r="X1323" s="64" t="n">
        <f aca="false">IF(ISERROR(VLOOKUP(J1323,$BG$2:$BH$3,2,FALSE())),"",VLOOKUP(J1323,$BG$2:$BH$3,2,FALSE()))</f>
        <v>1</v>
      </c>
      <c r="Z1323" s="67"/>
    </row>
    <row r="1324" customFormat="false" ht="26.4" hidden="false" customHeight="false" outlineLevel="0" collapsed="false">
      <c r="A1324" s="54" t="s">
        <v>3443</v>
      </c>
      <c r="B1324" s="54" t="s">
        <v>2472</v>
      </c>
      <c r="C1324" s="54" t="s">
        <v>3444</v>
      </c>
      <c r="D1324" s="55" t="n">
        <v>0.03</v>
      </c>
      <c r="E1324" s="56" t="n">
        <v>437.99</v>
      </c>
      <c r="F1324" s="57" t="n">
        <v>0</v>
      </c>
      <c r="G1324" s="56" t="n">
        <v>437.99</v>
      </c>
      <c r="H1324" s="56" t="n">
        <v>0</v>
      </c>
      <c r="I1324" s="58" t="n">
        <v>44525</v>
      </c>
      <c r="J1324" s="54" t="s">
        <v>128</v>
      </c>
      <c r="K1324" s="60" t="s">
        <v>129</v>
      </c>
      <c r="L1324" s="58"/>
      <c r="M1324" s="61"/>
      <c r="N1324" s="61"/>
      <c r="O1324" s="54" t="s">
        <v>2414</v>
      </c>
      <c r="P1324" s="54" t="s">
        <v>2415</v>
      </c>
      <c r="Q1324" s="73" t="s">
        <v>132</v>
      </c>
      <c r="R1324" s="63"/>
      <c r="S1324" s="64" t="str">
        <f aca="false">IF(ISBLANK(A1324),"",CONCATENATE($BC$5,"-",MID($BC$3,3,2),"-M_",A1324))</f>
        <v>PTUR-21-M_52021000004804</v>
      </c>
      <c r="T1324" s="65" t="e">
        <f aca="false">IF(ISBLANK(B1324),"",VLOOKUP(B1324,$BI$2:$BJ$5,2,FALSE()))</f>
        <v>#N/A</v>
      </c>
      <c r="U1324" s="66" t="str">
        <f aca="false">IF(ISBLANK(Q1324),"ES",Q1324)</f>
        <v>ES</v>
      </c>
      <c r="V1324" s="64" t="n">
        <f aca="false">IF(ISBLANK(K1324),"2",VLOOKUP(K1324,$BG$2:$BH$3,2,FALSE()))</f>
        <v>2</v>
      </c>
      <c r="W1324" s="66" t="str">
        <f aca="false">IF(ISBLANK(R1324),"Sin observaciones",R1324)</f>
        <v>Sin observaciones</v>
      </c>
      <c r="X1324" s="64" t="n">
        <f aca="false">IF(ISERROR(VLOOKUP(J1324,$BG$2:$BH$3,2,FALSE())),"",VLOOKUP(J1324,$BG$2:$BH$3,2,FALSE()))</f>
        <v>1</v>
      </c>
      <c r="Z1324" s="67"/>
    </row>
    <row r="1325" customFormat="false" ht="26.4" hidden="false" customHeight="false" outlineLevel="0" collapsed="false">
      <c r="A1325" s="54" t="s">
        <v>3445</v>
      </c>
      <c r="B1325" s="54" t="s">
        <v>2472</v>
      </c>
      <c r="C1325" s="54" t="s">
        <v>3446</v>
      </c>
      <c r="D1325" s="55" t="n">
        <v>0.03</v>
      </c>
      <c r="E1325" s="56" t="n">
        <v>500</v>
      </c>
      <c r="F1325" s="57" t="n">
        <v>32.71</v>
      </c>
      <c r="G1325" s="56" t="n">
        <v>500</v>
      </c>
      <c r="H1325" s="56" t="n">
        <v>32.71</v>
      </c>
      <c r="I1325" s="58" t="n">
        <v>44505</v>
      </c>
      <c r="J1325" s="54" t="s">
        <v>128</v>
      </c>
      <c r="K1325" s="60" t="s">
        <v>129</v>
      </c>
      <c r="L1325" s="58"/>
      <c r="M1325" s="61"/>
      <c r="N1325" s="61"/>
      <c r="O1325" s="54" t="s">
        <v>2428</v>
      </c>
      <c r="P1325" s="54" t="s">
        <v>2429</v>
      </c>
      <c r="Q1325" s="73" t="s">
        <v>132</v>
      </c>
      <c r="R1325" s="63"/>
      <c r="S1325" s="64" t="str">
        <f aca="false">IF(ISBLANK(A1325),"",CONCATENATE($BC$5,"-",MID($BC$3,3,2),"-M_",A1325))</f>
        <v>PTUR-21-M_52021000004563</v>
      </c>
      <c r="T1325" s="65" t="e">
        <f aca="false">IF(ISBLANK(B1325),"",VLOOKUP(B1325,$BI$2:$BJ$5,2,FALSE()))</f>
        <v>#N/A</v>
      </c>
      <c r="U1325" s="66" t="str">
        <f aca="false">IF(ISBLANK(Q1325),"ES",Q1325)</f>
        <v>ES</v>
      </c>
      <c r="V1325" s="64" t="n">
        <f aca="false">IF(ISBLANK(K1325),"2",VLOOKUP(K1325,$BG$2:$BH$3,2,FALSE()))</f>
        <v>2</v>
      </c>
      <c r="W1325" s="66" t="str">
        <f aca="false">IF(ISBLANK(R1325),"Sin observaciones",R1325)</f>
        <v>Sin observaciones</v>
      </c>
      <c r="X1325" s="64" t="n">
        <f aca="false">IF(ISERROR(VLOOKUP(J1325,$BG$2:$BH$3,2,FALSE())),"",VLOOKUP(J1325,$BG$2:$BH$3,2,FALSE()))</f>
        <v>1</v>
      </c>
      <c r="Z1325" s="67"/>
    </row>
    <row r="1326" customFormat="false" ht="52.8" hidden="false" customHeight="false" outlineLevel="0" collapsed="false">
      <c r="A1326" s="54" t="s">
        <v>3447</v>
      </c>
      <c r="B1326" s="54" t="s">
        <v>2472</v>
      </c>
      <c r="C1326" s="54" t="s">
        <v>3448</v>
      </c>
      <c r="D1326" s="55" t="n">
        <v>0.06</v>
      </c>
      <c r="E1326" s="56" t="n">
        <v>360</v>
      </c>
      <c r="F1326" s="57" t="n">
        <v>0</v>
      </c>
      <c r="G1326" s="56" t="n">
        <v>360</v>
      </c>
      <c r="H1326" s="56" t="n">
        <v>0</v>
      </c>
      <c r="I1326" s="58" t="n">
        <v>44530</v>
      </c>
      <c r="J1326" s="54" t="s">
        <v>128</v>
      </c>
      <c r="K1326" s="60" t="s">
        <v>129</v>
      </c>
      <c r="L1326" s="58"/>
      <c r="M1326" s="61"/>
      <c r="N1326" s="61"/>
      <c r="O1326" s="54" t="s">
        <v>731</v>
      </c>
      <c r="P1326" s="54" t="s">
        <v>732</v>
      </c>
      <c r="Q1326" s="73" t="s">
        <v>132</v>
      </c>
      <c r="R1326" s="63"/>
      <c r="S1326" s="64" t="str">
        <f aca="false">IF(ISBLANK(A1326),"",CONCATENATE($BC$5,"-",MID($BC$3,3,2),"-M_",A1326))</f>
        <v>PTUR-21-M_52021000004989</v>
      </c>
      <c r="T1326" s="65" t="e">
        <f aca="false">IF(ISBLANK(B1326),"",VLOOKUP(B1326,$BI$2:$BJ$5,2,FALSE()))</f>
        <v>#N/A</v>
      </c>
      <c r="U1326" s="66" t="str">
        <f aca="false">IF(ISBLANK(Q1326),"ES",Q1326)</f>
        <v>ES</v>
      </c>
      <c r="V1326" s="64" t="n">
        <f aca="false">IF(ISBLANK(K1326),"2",VLOOKUP(K1326,$BG$2:$BH$3,2,FALSE()))</f>
        <v>2</v>
      </c>
      <c r="W1326" s="66" t="str">
        <f aca="false">IF(ISBLANK(R1326),"Sin observaciones",R1326)</f>
        <v>Sin observaciones</v>
      </c>
      <c r="X1326" s="64" t="n">
        <f aca="false">IF(ISERROR(VLOOKUP(J1326,$BG$2:$BH$3,2,FALSE())),"",VLOOKUP(J1326,$BG$2:$BH$3,2,FALSE()))</f>
        <v>1</v>
      </c>
      <c r="Z1326" s="67"/>
    </row>
    <row r="1327" customFormat="false" ht="26.4" hidden="false" customHeight="false" outlineLevel="0" collapsed="false">
      <c r="A1327" s="54" t="s">
        <v>3449</v>
      </c>
      <c r="B1327" s="54" t="s">
        <v>2472</v>
      </c>
      <c r="C1327" s="54" t="s">
        <v>3450</v>
      </c>
      <c r="D1327" s="55" t="n">
        <v>1</v>
      </c>
      <c r="E1327" s="56" t="n">
        <v>270</v>
      </c>
      <c r="F1327" s="57" t="n">
        <v>0</v>
      </c>
      <c r="G1327" s="56" t="n">
        <v>270</v>
      </c>
      <c r="H1327" s="56" t="n">
        <v>0</v>
      </c>
      <c r="I1327" s="58" t="n">
        <v>44515</v>
      </c>
      <c r="J1327" s="54" t="s">
        <v>128</v>
      </c>
      <c r="K1327" s="60" t="s">
        <v>129</v>
      </c>
      <c r="L1327" s="58"/>
      <c r="M1327" s="61"/>
      <c r="N1327" s="61"/>
      <c r="O1327" s="54" t="s">
        <v>735</v>
      </c>
      <c r="P1327" s="54" t="s">
        <v>736</v>
      </c>
      <c r="Q1327" s="73" t="s">
        <v>132</v>
      </c>
      <c r="R1327" s="63"/>
      <c r="S1327" s="64" t="str">
        <f aca="false">IF(ISBLANK(A1327),"",CONCATENATE($BC$5,"-",MID($BC$3,3,2),"-M_",A1327))</f>
        <v>PTUR-21-M_52021000004567</v>
      </c>
      <c r="T1327" s="65" t="e">
        <f aca="false">IF(ISBLANK(B1327),"",VLOOKUP(B1327,$BI$2:$BJ$5,2,FALSE()))</f>
        <v>#N/A</v>
      </c>
      <c r="U1327" s="66" t="str">
        <f aca="false">IF(ISBLANK(Q1327),"ES",Q1327)</f>
        <v>ES</v>
      </c>
      <c r="V1327" s="64" t="n">
        <f aca="false">IF(ISBLANK(K1327),"2",VLOOKUP(K1327,$BG$2:$BH$3,2,FALSE()))</f>
        <v>2</v>
      </c>
      <c r="W1327" s="66" t="str">
        <f aca="false">IF(ISBLANK(R1327),"Sin observaciones",R1327)</f>
        <v>Sin observaciones</v>
      </c>
      <c r="X1327" s="64" t="n">
        <f aca="false">IF(ISERROR(VLOOKUP(J1327,$BG$2:$BH$3,2,FALSE())),"",VLOOKUP(J1327,$BG$2:$BH$3,2,FALSE()))</f>
        <v>1</v>
      </c>
      <c r="Z1327" s="67"/>
    </row>
    <row r="1328" customFormat="false" ht="39.6" hidden="false" customHeight="false" outlineLevel="0" collapsed="false">
      <c r="A1328" s="54" t="s">
        <v>3451</v>
      </c>
      <c r="B1328" s="54" t="s">
        <v>2472</v>
      </c>
      <c r="C1328" s="54" t="s">
        <v>3452</v>
      </c>
      <c r="D1328" s="55" t="n">
        <v>2</v>
      </c>
      <c r="E1328" s="56" t="n">
        <v>360</v>
      </c>
      <c r="F1328" s="57" t="n">
        <v>0</v>
      </c>
      <c r="G1328" s="56" t="n">
        <v>360</v>
      </c>
      <c r="H1328" s="56" t="n">
        <v>0</v>
      </c>
      <c r="I1328" s="58" t="n">
        <v>44505</v>
      </c>
      <c r="J1328" s="54" t="s">
        <v>128</v>
      </c>
      <c r="K1328" s="60" t="s">
        <v>129</v>
      </c>
      <c r="L1328" s="58"/>
      <c r="M1328" s="61"/>
      <c r="N1328" s="61"/>
      <c r="O1328" s="54" t="s">
        <v>739</v>
      </c>
      <c r="P1328" s="54" t="s">
        <v>740</v>
      </c>
      <c r="Q1328" s="73" t="s">
        <v>132</v>
      </c>
      <c r="R1328" s="63"/>
      <c r="S1328" s="64" t="str">
        <f aca="false">IF(ISBLANK(A1328),"",CONCATENATE($BC$5,"-",MID($BC$3,3,2),"-M_",A1328))</f>
        <v>PTUR-21-M_52021000004564</v>
      </c>
      <c r="T1328" s="65" t="e">
        <f aca="false">IF(ISBLANK(B1328),"",VLOOKUP(B1328,$BI$2:$BJ$5,2,FALSE()))</f>
        <v>#N/A</v>
      </c>
      <c r="U1328" s="66" t="str">
        <f aca="false">IF(ISBLANK(Q1328),"ES",Q1328)</f>
        <v>ES</v>
      </c>
      <c r="V1328" s="64" t="n">
        <f aca="false">IF(ISBLANK(K1328),"2",VLOOKUP(K1328,$BG$2:$BH$3,2,FALSE()))</f>
        <v>2</v>
      </c>
      <c r="W1328" s="66" t="str">
        <f aca="false">IF(ISBLANK(R1328),"Sin observaciones",R1328)</f>
        <v>Sin observaciones</v>
      </c>
      <c r="X1328" s="64" t="n">
        <f aca="false">IF(ISERROR(VLOOKUP(J1328,$BG$2:$BH$3,2,FALSE())),"",VLOOKUP(J1328,$BG$2:$BH$3,2,FALSE()))</f>
        <v>1</v>
      </c>
      <c r="Z1328" s="67"/>
    </row>
    <row r="1329" customFormat="false" ht="26.4" hidden="false" customHeight="false" outlineLevel="0" collapsed="false">
      <c r="A1329" s="54" t="s">
        <v>3453</v>
      </c>
      <c r="B1329" s="54" t="s">
        <v>2472</v>
      </c>
      <c r="C1329" s="54" t="s">
        <v>3454</v>
      </c>
      <c r="D1329" s="55" t="n">
        <v>0.03</v>
      </c>
      <c r="E1329" s="56" t="n">
        <v>99.29</v>
      </c>
      <c r="F1329" s="57" t="n">
        <v>0</v>
      </c>
      <c r="G1329" s="56" t="n">
        <v>99.29</v>
      </c>
      <c r="H1329" s="56" t="n">
        <v>0</v>
      </c>
      <c r="I1329" s="58" t="n">
        <v>44525</v>
      </c>
      <c r="J1329" s="54" t="s">
        <v>128</v>
      </c>
      <c r="K1329" s="60" t="s">
        <v>129</v>
      </c>
      <c r="L1329" s="58"/>
      <c r="M1329" s="61"/>
      <c r="N1329" s="61"/>
      <c r="O1329" s="54" t="s">
        <v>743</v>
      </c>
      <c r="P1329" s="54" t="s">
        <v>744</v>
      </c>
      <c r="Q1329" s="73" t="s">
        <v>132</v>
      </c>
      <c r="R1329" s="63"/>
      <c r="S1329" s="64" t="str">
        <f aca="false">IF(ISBLANK(A1329),"",CONCATENATE($BC$5,"-",MID($BC$3,3,2),"-M_",A1329))</f>
        <v>PTUR-21-M_52021000004781</v>
      </c>
      <c r="T1329" s="65" t="e">
        <f aca="false">IF(ISBLANK(B1329),"",VLOOKUP(B1329,$BI$2:$BJ$5,2,FALSE()))</f>
        <v>#N/A</v>
      </c>
      <c r="U1329" s="66" t="str">
        <f aca="false">IF(ISBLANK(Q1329),"ES",Q1329)</f>
        <v>ES</v>
      </c>
      <c r="V1329" s="64" t="n">
        <f aca="false">IF(ISBLANK(K1329),"2",VLOOKUP(K1329,$BG$2:$BH$3,2,FALSE()))</f>
        <v>2</v>
      </c>
      <c r="W1329" s="66" t="str">
        <f aca="false">IF(ISBLANK(R1329),"Sin observaciones",R1329)</f>
        <v>Sin observaciones</v>
      </c>
      <c r="X1329" s="64" t="n">
        <f aca="false">IF(ISERROR(VLOOKUP(J1329,$BG$2:$BH$3,2,FALSE())),"",VLOOKUP(J1329,$BG$2:$BH$3,2,FALSE()))</f>
        <v>1</v>
      </c>
      <c r="Z1329" s="67"/>
    </row>
    <row r="1330" customFormat="false" ht="26.4" hidden="false" customHeight="false" outlineLevel="0" collapsed="false">
      <c r="A1330" s="54" t="s">
        <v>3455</v>
      </c>
      <c r="B1330" s="54" t="s">
        <v>2472</v>
      </c>
      <c r="C1330" s="54" t="s">
        <v>3456</v>
      </c>
      <c r="D1330" s="55" t="n">
        <v>0.03</v>
      </c>
      <c r="E1330" s="56" t="n">
        <v>300</v>
      </c>
      <c r="F1330" s="57" t="n">
        <v>0</v>
      </c>
      <c r="G1330" s="56" t="n">
        <v>300</v>
      </c>
      <c r="H1330" s="56" t="n">
        <v>0</v>
      </c>
      <c r="I1330" s="58" t="n">
        <v>44515</v>
      </c>
      <c r="J1330" s="54" t="s">
        <v>128</v>
      </c>
      <c r="K1330" s="60" t="s">
        <v>129</v>
      </c>
      <c r="L1330" s="58"/>
      <c r="M1330" s="61"/>
      <c r="N1330" s="61"/>
      <c r="O1330" s="54" t="s">
        <v>3457</v>
      </c>
      <c r="P1330" s="54" t="s">
        <v>3458</v>
      </c>
      <c r="Q1330" s="73" t="s">
        <v>132</v>
      </c>
      <c r="R1330" s="63"/>
      <c r="S1330" s="64" t="str">
        <f aca="false">IF(ISBLANK(A1330),"",CONCATENATE($BC$5,"-",MID($BC$3,3,2),"-M_",A1330))</f>
        <v>PTUR-21-M_52021000004645</v>
      </c>
      <c r="T1330" s="65" t="e">
        <f aca="false">IF(ISBLANK(B1330),"",VLOOKUP(B1330,$BI$2:$BJ$5,2,FALSE()))</f>
        <v>#N/A</v>
      </c>
      <c r="U1330" s="66" t="str">
        <f aca="false">IF(ISBLANK(Q1330),"ES",Q1330)</f>
        <v>ES</v>
      </c>
      <c r="V1330" s="64" t="n">
        <f aca="false">IF(ISBLANK(K1330),"2",VLOOKUP(K1330,$BG$2:$BH$3,2,FALSE()))</f>
        <v>2</v>
      </c>
      <c r="W1330" s="66" t="str">
        <f aca="false">IF(ISBLANK(R1330),"Sin observaciones",R1330)</f>
        <v>Sin observaciones</v>
      </c>
      <c r="X1330" s="64" t="n">
        <f aca="false">IF(ISERROR(VLOOKUP(J1330,$BG$2:$BH$3,2,FALSE())),"",VLOOKUP(J1330,$BG$2:$BH$3,2,FALSE()))</f>
        <v>1</v>
      </c>
      <c r="Z1330" s="67"/>
    </row>
    <row r="1331" customFormat="false" ht="39.6" hidden="false" customHeight="false" outlineLevel="0" collapsed="false">
      <c r="A1331" s="54" t="s">
        <v>3459</v>
      </c>
      <c r="B1331" s="54" t="s">
        <v>126</v>
      </c>
      <c r="C1331" s="54" t="s">
        <v>3460</v>
      </c>
      <c r="D1331" s="82" t="n">
        <v>0.03</v>
      </c>
      <c r="E1331" s="56" t="n">
        <v>1934.1</v>
      </c>
      <c r="F1331" s="57" t="n">
        <v>126.53</v>
      </c>
      <c r="G1331" s="56" t="n">
        <v>1934.1</v>
      </c>
      <c r="H1331" s="56" t="n">
        <v>126.53</v>
      </c>
      <c r="I1331" s="58" t="n">
        <v>44540</v>
      </c>
      <c r="J1331" s="54" t="s">
        <v>128</v>
      </c>
      <c r="K1331" s="60" t="s">
        <v>129</v>
      </c>
      <c r="L1331" s="60"/>
      <c r="M1331" s="61"/>
      <c r="N1331" s="61"/>
      <c r="O1331" s="54" t="s">
        <v>751</v>
      </c>
      <c r="P1331" s="54" t="s">
        <v>752</v>
      </c>
      <c r="Q1331" s="60" t="s">
        <v>132</v>
      </c>
      <c r="R1331" s="63"/>
      <c r="S1331" s="64" t="str">
        <f aca="false">IF(ISBLANK(A1331),"",CONCATENATE($BC$5,"-",MID($BC$3,3,2),"-M_",A1331))</f>
        <v>PTUR-21-M_52021000005242</v>
      </c>
      <c r="T1331" s="65" t="e">
        <f aca="false">IF(ISBLANK(B1331),"",VLOOKUP(B1331,$BI$2:$BJ$5,2,FALSE()))</f>
        <v>#N/A</v>
      </c>
      <c r="U1331" s="66" t="str">
        <f aca="false">IF(ISBLANK(Q1331),"ES",Q1331)</f>
        <v>ES</v>
      </c>
      <c r="V1331" s="64" t="n">
        <f aca="false">IF(ISBLANK(K1331),"2",VLOOKUP(K1331,$BG$2:$BH$3,2,FALSE()))</f>
        <v>2</v>
      </c>
      <c r="W1331" s="66" t="str">
        <f aca="false">IF(ISBLANK(R1331),"Sin observaciones",R1331)</f>
        <v>Sin observaciones</v>
      </c>
      <c r="X1331" s="64" t="n">
        <f aca="false">IF(ISERROR(VLOOKUP(J1331,$BG$2:$BH$3,2,FALSE())),"",VLOOKUP(J1331,$BG$2:$BH$3,2,FALSE()))</f>
        <v>1</v>
      </c>
      <c r="Z1331" s="67"/>
    </row>
    <row r="1332" customFormat="false" ht="52.8" hidden="false" customHeight="false" outlineLevel="0" collapsed="false">
      <c r="A1332" s="54" t="s">
        <v>3461</v>
      </c>
      <c r="B1332" s="54" t="s">
        <v>126</v>
      </c>
      <c r="C1332" s="54" t="s">
        <v>3462</v>
      </c>
      <c r="D1332" s="82" t="n">
        <v>0.03</v>
      </c>
      <c r="E1332" s="56" t="n">
        <v>191.78</v>
      </c>
      <c r="F1332" s="57" t="n">
        <v>12.54</v>
      </c>
      <c r="G1332" s="56" t="n">
        <v>191.78</v>
      </c>
      <c r="H1332" s="56" t="n">
        <v>12.54</v>
      </c>
      <c r="I1332" s="58" t="n">
        <v>44546</v>
      </c>
      <c r="J1332" s="54" t="s">
        <v>128</v>
      </c>
      <c r="K1332" s="60" t="s">
        <v>129</v>
      </c>
      <c r="L1332" s="60"/>
      <c r="M1332" s="61"/>
      <c r="N1332" s="61"/>
      <c r="O1332" s="54" t="s">
        <v>751</v>
      </c>
      <c r="P1332" s="54" t="s">
        <v>752</v>
      </c>
      <c r="Q1332" s="60" t="s">
        <v>132</v>
      </c>
      <c r="R1332" s="63"/>
      <c r="S1332" s="64" t="str">
        <f aca="false">IF(ISBLANK(A1332),"",CONCATENATE($BC$5,"-",MID($BC$3,3,2),"-M_",A1332))</f>
        <v>PTUR-21-M_52021000005417</v>
      </c>
      <c r="T1332" s="65" t="e">
        <f aca="false">IF(ISBLANK(B1332),"",VLOOKUP(B1332,$BI$2:$BJ$5,2,FALSE()))</f>
        <v>#N/A</v>
      </c>
      <c r="U1332" s="66" t="str">
        <f aca="false">IF(ISBLANK(Q1332),"ES",Q1332)</f>
        <v>ES</v>
      </c>
      <c r="V1332" s="64" t="n">
        <f aca="false">IF(ISBLANK(K1332),"2",VLOOKUP(K1332,$BG$2:$BH$3,2,FALSE()))</f>
        <v>2</v>
      </c>
      <c r="W1332" s="66" t="str">
        <f aca="false">IF(ISBLANK(R1332),"Sin observaciones",R1332)</f>
        <v>Sin observaciones</v>
      </c>
      <c r="X1332" s="64" t="n">
        <f aca="false">IF(ISERROR(VLOOKUP(J1332,$BG$2:$BH$3,2,FALSE())),"",VLOOKUP(J1332,$BG$2:$BH$3,2,FALSE()))</f>
        <v>1</v>
      </c>
      <c r="Z1332" s="67"/>
    </row>
    <row r="1333" customFormat="false" ht="158.4" hidden="false" customHeight="false" outlineLevel="0" collapsed="false">
      <c r="A1333" s="54" t="s">
        <v>3463</v>
      </c>
      <c r="B1333" s="54" t="s">
        <v>126</v>
      </c>
      <c r="C1333" s="54" t="s">
        <v>3464</v>
      </c>
      <c r="D1333" s="82" t="n">
        <v>0.09</v>
      </c>
      <c r="E1333" s="56" t="n">
        <v>450</v>
      </c>
      <c r="F1333" s="57" t="n">
        <v>0</v>
      </c>
      <c r="G1333" s="56" t="n">
        <v>450</v>
      </c>
      <c r="H1333" s="56" t="n">
        <v>0</v>
      </c>
      <c r="I1333" s="58" t="n">
        <v>44553</v>
      </c>
      <c r="J1333" s="54" t="s">
        <v>128</v>
      </c>
      <c r="K1333" s="60" t="s">
        <v>129</v>
      </c>
      <c r="L1333" s="60"/>
      <c r="M1333" s="61"/>
      <c r="N1333" s="61"/>
      <c r="O1333" s="54" t="s">
        <v>3465</v>
      </c>
      <c r="P1333" s="54" t="s">
        <v>3466</v>
      </c>
      <c r="Q1333" s="60" t="s">
        <v>132</v>
      </c>
      <c r="R1333" s="63"/>
      <c r="S1333" s="64" t="str">
        <f aca="false">IF(ISBLANK(A1333),"",CONCATENATE($BC$5,"-",MID($BC$3,3,2),"-M_",A1333))</f>
        <v>PTUR-21-M_52021000005628</v>
      </c>
      <c r="T1333" s="65" t="e">
        <f aca="false">IF(ISBLANK(B1333),"",VLOOKUP(B1333,$BI$2:$BJ$5,2,FALSE()))</f>
        <v>#N/A</v>
      </c>
      <c r="U1333" s="66" t="str">
        <f aca="false">IF(ISBLANK(Q1333),"ES",Q1333)</f>
        <v>ES</v>
      </c>
      <c r="V1333" s="64" t="n">
        <f aca="false">IF(ISBLANK(K1333),"2",VLOOKUP(K1333,$BG$2:$BH$3,2,FALSE()))</f>
        <v>2</v>
      </c>
      <c r="W1333" s="66" t="str">
        <f aca="false">IF(ISBLANK(R1333),"Sin observaciones",R1333)</f>
        <v>Sin observaciones</v>
      </c>
      <c r="X1333" s="64" t="n">
        <f aca="false">IF(ISERROR(VLOOKUP(J1333,$BG$2:$BH$3,2,FALSE())),"",VLOOKUP(J1333,$BG$2:$BH$3,2,FALSE()))</f>
        <v>1</v>
      </c>
      <c r="Z1333" s="67"/>
    </row>
    <row r="1334" customFormat="false" ht="132" hidden="false" customHeight="false" outlineLevel="0" collapsed="false">
      <c r="A1334" s="54" t="s">
        <v>3467</v>
      </c>
      <c r="B1334" s="54" t="s">
        <v>126</v>
      </c>
      <c r="C1334" s="54" t="s">
        <v>3468</v>
      </c>
      <c r="D1334" s="82" t="n">
        <v>0.06</v>
      </c>
      <c r="E1334" s="56" t="n">
        <v>350</v>
      </c>
      <c r="F1334" s="57" t="n">
        <v>0</v>
      </c>
      <c r="G1334" s="56" t="n">
        <v>350</v>
      </c>
      <c r="H1334" s="56" t="n">
        <v>0</v>
      </c>
      <c r="I1334" s="58" t="n">
        <v>44553</v>
      </c>
      <c r="J1334" s="54" t="s">
        <v>128</v>
      </c>
      <c r="K1334" s="60" t="s">
        <v>129</v>
      </c>
      <c r="L1334" s="60"/>
      <c r="M1334" s="61"/>
      <c r="N1334" s="61"/>
      <c r="O1334" s="54" t="s">
        <v>3465</v>
      </c>
      <c r="P1334" s="54" t="s">
        <v>3466</v>
      </c>
      <c r="Q1334" s="60" t="s">
        <v>132</v>
      </c>
      <c r="R1334" s="63"/>
      <c r="S1334" s="64" t="str">
        <f aca="false">IF(ISBLANK(A1334),"",CONCATENATE($BC$5,"-",MID($BC$3,3,2),"-M_",A1334))</f>
        <v>PTUR-21-M_52021000005741</v>
      </c>
      <c r="T1334" s="65" t="e">
        <f aca="false">IF(ISBLANK(B1334),"",VLOOKUP(B1334,$BI$2:$BJ$5,2,FALSE()))</f>
        <v>#N/A</v>
      </c>
      <c r="U1334" s="66" t="str">
        <f aca="false">IF(ISBLANK(Q1334),"ES",Q1334)</f>
        <v>ES</v>
      </c>
      <c r="V1334" s="64" t="n">
        <f aca="false">IF(ISBLANK(K1334),"2",VLOOKUP(K1334,$BG$2:$BH$3,2,FALSE()))</f>
        <v>2</v>
      </c>
      <c r="W1334" s="66" t="str">
        <f aca="false">IF(ISBLANK(R1334),"Sin observaciones",R1334)</f>
        <v>Sin observaciones</v>
      </c>
      <c r="X1334" s="64" t="n">
        <f aca="false">IF(ISERROR(VLOOKUP(J1334,$BG$2:$BH$3,2,FALSE())),"",VLOOKUP(J1334,$BG$2:$BH$3,2,FALSE()))</f>
        <v>1</v>
      </c>
      <c r="Z1334" s="67"/>
    </row>
    <row r="1335" customFormat="false" ht="105.6" hidden="false" customHeight="false" outlineLevel="0" collapsed="false">
      <c r="A1335" s="54" t="s">
        <v>3469</v>
      </c>
      <c r="B1335" s="54" t="s">
        <v>126</v>
      </c>
      <c r="C1335" s="54" t="s">
        <v>3470</v>
      </c>
      <c r="D1335" s="82" t="n">
        <v>0.03</v>
      </c>
      <c r="E1335" s="56" t="n">
        <v>300</v>
      </c>
      <c r="F1335" s="57" t="n">
        <v>0</v>
      </c>
      <c r="G1335" s="56" t="n">
        <v>300</v>
      </c>
      <c r="H1335" s="56" t="n">
        <v>0</v>
      </c>
      <c r="I1335" s="58" t="n">
        <v>44553</v>
      </c>
      <c r="J1335" s="54" t="s">
        <v>128</v>
      </c>
      <c r="K1335" s="60" t="s">
        <v>129</v>
      </c>
      <c r="L1335" s="60"/>
      <c r="M1335" s="61"/>
      <c r="N1335" s="61"/>
      <c r="O1335" s="54" t="s">
        <v>3465</v>
      </c>
      <c r="P1335" s="54" t="s">
        <v>3466</v>
      </c>
      <c r="Q1335" s="60" t="s">
        <v>132</v>
      </c>
      <c r="R1335" s="63"/>
      <c r="S1335" s="64" t="str">
        <f aca="false">IF(ISBLANK(A1335),"",CONCATENATE($BC$5,"-",MID($BC$3,3,2),"-M_",A1335))</f>
        <v>PTUR-21-M_52021000005742</v>
      </c>
      <c r="T1335" s="65" t="e">
        <f aca="false">IF(ISBLANK(B1335),"",VLOOKUP(B1335,$BI$2:$BJ$5,2,FALSE()))</f>
        <v>#N/A</v>
      </c>
      <c r="U1335" s="66" t="str">
        <f aca="false">IF(ISBLANK(Q1335),"ES",Q1335)</f>
        <v>ES</v>
      </c>
      <c r="V1335" s="64" t="n">
        <f aca="false">IF(ISBLANK(K1335),"2",VLOOKUP(K1335,$BG$2:$BH$3,2,FALSE()))</f>
        <v>2</v>
      </c>
      <c r="W1335" s="66" t="str">
        <f aca="false">IF(ISBLANK(R1335),"Sin observaciones",R1335)</f>
        <v>Sin observaciones</v>
      </c>
      <c r="X1335" s="64" t="n">
        <f aca="false">IF(ISERROR(VLOOKUP(J1335,$BG$2:$BH$3,2,FALSE())),"",VLOOKUP(J1335,$BG$2:$BH$3,2,FALSE()))</f>
        <v>1</v>
      </c>
      <c r="Z1335" s="67"/>
    </row>
    <row r="1336" customFormat="false" ht="39.6" hidden="false" customHeight="false" outlineLevel="0" collapsed="false">
      <c r="A1336" s="54" t="s">
        <v>3471</v>
      </c>
      <c r="B1336" s="54" t="s">
        <v>126</v>
      </c>
      <c r="C1336" s="54" t="s">
        <v>3472</v>
      </c>
      <c r="D1336" s="82" t="n">
        <v>0.03</v>
      </c>
      <c r="E1336" s="56" t="n">
        <v>210</v>
      </c>
      <c r="F1336" s="57" t="n">
        <v>0</v>
      </c>
      <c r="G1336" s="56" t="n">
        <v>210</v>
      </c>
      <c r="H1336" s="56" t="n">
        <v>0</v>
      </c>
      <c r="I1336" s="58" t="n">
        <v>44546</v>
      </c>
      <c r="J1336" s="54" t="s">
        <v>128</v>
      </c>
      <c r="K1336" s="60" t="s">
        <v>129</v>
      </c>
      <c r="L1336" s="60"/>
      <c r="M1336" s="61"/>
      <c r="N1336" s="61"/>
      <c r="O1336" s="54" t="s">
        <v>2446</v>
      </c>
      <c r="P1336" s="54" t="s">
        <v>2447</v>
      </c>
      <c r="Q1336" s="60" t="s">
        <v>132</v>
      </c>
      <c r="R1336" s="63"/>
      <c r="S1336" s="64" t="str">
        <f aca="false">IF(ISBLANK(A1336),"",CONCATENATE($BC$5,"-",MID($BC$3,3,2),"-M_",A1336))</f>
        <v>PTUR-21-M_52021000005422</v>
      </c>
      <c r="T1336" s="65" t="e">
        <f aca="false">IF(ISBLANK(B1336),"",VLOOKUP(B1336,$BI$2:$BJ$5,2,FALSE()))</f>
        <v>#N/A</v>
      </c>
      <c r="U1336" s="66" t="str">
        <f aca="false">IF(ISBLANK(Q1336),"ES",Q1336)</f>
        <v>ES</v>
      </c>
      <c r="V1336" s="64" t="n">
        <f aca="false">IF(ISBLANK(K1336),"2",VLOOKUP(K1336,$BG$2:$BH$3,2,FALSE()))</f>
        <v>2</v>
      </c>
      <c r="W1336" s="66" t="str">
        <f aca="false">IF(ISBLANK(R1336),"Sin observaciones",R1336)</f>
        <v>Sin observaciones</v>
      </c>
      <c r="X1336" s="64" t="n">
        <f aca="false">IF(ISERROR(VLOOKUP(J1336,$BG$2:$BH$3,2,FALSE())),"",VLOOKUP(J1336,$BG$2:$BH$3,2,FALSE()))</f>
        <v>1</v>
      </c>
      <c r="Z1336" s="67"/>
    </row>
    <row r="1337" customFormat="false" ht="17.4" hidden="false" customHeight="false" outlineLevel="0" collapsed="false">
      <c r="A1337" s="54" t="s">
        <v>3473</v>
      </c>
      <c r="B1337" s="54" t="s">
        <v>126</v>
      </c>
      <c r="C1337" s="54" t="s">
        <v>2992</v>
      </c>
      <c r="D1337" s="82" t="n">
        <v>0.03</v>
      </c>
      <c r="E1337" s="56" t="n">
        <v>275</v>
      </c>
      <c r="F1337" s="57" t="n">
        <v>0</v>
      </c>
      <c r="G1337" s="56" t="n">
        <v>275</v>
      </c>
      <c r="H1337" s="56" t="n">
        <v>0</v>
      </c>
      <c r="I1337" s="58" t="n">
        <v>44532</v>
      </c>
      <c r="J1337" s="54" t="s">
        <v>128</v>
      </c>
      <c r="K1337" s="60" t="s">
        <v>129</v>
      </c>
      <c r="L1337" s="60"/>
      <c r="M1337" s="61"/>
      <c r="N1337" s="61"/>
      <c r="O1337" s="54" t="s">
        <v>1550</v>
      </c>
      <c r="P1337" s="54" t="s">
        <v>1551</v>
      </c>
      <c r="Q1337" s="60" t="s">
        <v>132</v>
      </c>
      <c r="R1337" s="63"/>
      <c r="S1337" s="64" t="str">
        <f aca="false">IF(ISBLANK(A1337),"",CONCATENATE($BC$5,"-",MID($BC$3,3,2),"-M_",A1337))</f>
        <v>PTUR-21-M_5202100000505 1</v>
      </c>
      <c r="T1337" s="65" t="e">
        <f aca="false">IF(ISBLANK(B1337),"",VLOOKUP(B1337,$BI$2:$BJ$5,2,FALSE()))</f>
        <v>#N/A</v>
      </c>
      <c r="U1337" s="66" t="str">
        <f aca="false">IF(ISBLANK(Q1337),"ES",Q1337)</f>
        <v>ES</v>
      </c>
      <c r="V1337" s="64" t="n">
        <f aca="false">IF(ISBLANK(K1337),"2",VLOOKUP(K1337,$BG$2:$BH$3,2,FALSE()))</f>
        <v>2</v>
      </c>
      <c r="W1337" s="66" t="str">
        <f aca="false">IF(ISBLANK(R1337),"Sin observaciones",R1337)</f>
        <v>Sin observaciones</v>
      </c>
      <c r="X1337" s="64" t="n">
        <f aca="false">IF(ISERROR(VLOOKUP(J1337,$BG$2:$BH$3,2,FALSE())),"",VLOOKUP(J1337,$BG$2:$BH$3,2,FALSE()))</f>
        <v>1</v>
      </c>
      <c r="Z1337" s="67"/>
    </row>
    <row r="1338" customFormat="false" ht="17.4" hidden="false" customHeight="false" outlineLevel="0" collapsed="false">
      <c r="A1338" s="54" t="s">
        <v>3474</v>
      </c>
      <c r="B1338" s="54" t="s">
        <v>126</v>
      </c>
      <c r="C1338" s="54" t="s">
        <v>3475</v>
      </c>
      <c r="D1338" s="82" t="n">
        <v>0.03</v>
      </c>
      <c r="E1338" s="56" t="n">
        <v>125</v>
      </c>
      <c r="F1338" s="57" t="n">
        <v>0</v>
      </c>
      <c r="G1338" s="56" t="n">
        <v>125</v>
      </c>
      <c r="H1338" s="56" t="n">
        <v>0</v>
      </c>
      <c r="I1338" s="58" t="n">
        <v>44540</v>
      </c>
      <c r="J1338" s="54" t="s">
        <v>128</v>
      </c>
      <c r="K1338" s="60" t="s">
        <v>129</v>
      </c>
      <c r="L1338" s="60"/>
      <c r="M1338" s="61"/>
      <c r="N1338" s="61"/>
      <c r="O1338" s="54" t="s">
        <v>1550</v>
      </c>
      <c r="P1338" s="54" t="s">
        <v>1551</v>
      </c>
      <c r="Q1338" s="60" t="s">
        <v>132</v>
      </c>
      <c r="R1338" s="63"/>
      <c r="S1338" s="64" t="str">
        <f aca="false">IF(ISBLANK(A1338),"",CONCATENATE($BC$5,"-",MID($BC$3,3,2),"-M_",A1338))</f>
        <v>PTUR-21-M_52021000005226</v>
      </c>
      <c r="T1338" s="65" t="e">
        <f aca="false">IF(ISBLANK(B1338),"",VLOOKUP(B1338,$BI$2:$BJ$5,2,FALSE()))</f>
        <v>#N/A</v>
      </c>
      <c r="U1338" s="66" t="str">
        <f aca="false">IF(ISBLANK(Q1338),"ES",Q1338)</f>
        <v>ES</v>
      </c>
      <c r="V1338" s="64" t="n">
        <f aca="false">IF(ISBLANK(K1338),"2",VLOOKUP(K1338,$BG$2:$BH$3,2,FALSE()))</f>
        <v>2</v>
      </c>
      <c r="W1338" s="66" t="str">
        <f aca="false">IF(ISBLANK(R1338),"Sin observaciones",R1338)</f>
        <v>Sin observaciones</v>
      </c>
      <c r="X1338" s="64" t="n">
        <f aca="false">IF(ISERROR(VLOOKUP(J1338,$BG$2:$BH$3,2,FALSE())),"",VLOOKUP(J1338,$BG$2:$BH$3,2,FALSE()))</f>
        <v>1</v>
      </c>
      <c r="Z1338" s="67"/>
    </row>
    <row r="1339" customFormat="false" ht="26.4" hidden="false" customHeight="false" outlineLevel="0" collapsed="false">
      <c r="A1339" s="54" t="s">
        <v>3476</v>
      </c>
      <c r="B1339" s="54" t="s">
        <v>126</v>
      </c>
      <c r="C1339" s="54" t="s">
        <v>3477</v>
      </c>
      <c r="D1339" s="82" t="n">
        <v>0.03</v>
      </c>
      <c r="E1339" s="56" t="n">
        <v>100</v>
      </c>
      <c r="F1339" s="57" t="n">
        <v>0</v>
      </c>
      <c r="G1339" s="56" t="n">
        <v>100</v>
      </c>
      <c r="H1339" s="56" t="n">
        <v>0</v>
      </c>
      <c r="I1339" s="58" t="n">
        <v>44544</v>
      </c>
      <c r="J1339" s="54" t="s">
        <v>128</v>
      </c>
      <c r="K1339" s="60" t="s">
        <v>129</v>
      </c>
      <c r="L1339" s="60"/>
      <c r="M1339" s="61"/>
      <c r="N1339" s="61"/>
      <c r="O1339" s="54" t="s">
        <v>1550</v>
      </c>
      <c r="P1339" s="54" t="s">
        <v>1551</v>
      </c>
      <c r="Q1339" s="60" t="s">
        <v>132</v>
      </c>
      <c r="R1339" s="63"/>
      <c r="S1339" s="64" t="str">
        <f aca="false">IF(ISBLANK(A1339),"",CONCATENATE($BC$5,"-",MID($BC$3,3,2),"-M_",A1339))</f>
        <v>PTUR-21-M_52021000005367</v>
      </c>
      <c r="T1339" s="65" t="e">
        <f aca="false">IF(ISBLANK(B1339),"",VLOOKUP(B1339,$BI$2:$BJ$5,2,FALSE()))</f>
        <v>#N/A</v>
      </c>
      <c r="U1339" s="66" t="str">
        <f aca="false">IF(ISBLANK(Q1339),"ES",Q1339)</f>
        <v>ES</v>
      </c>
      <c r="V1339" s="64" t="n">
        <f aca="false">IF(ISBLANK(K1339),"2",VLOOKUP(K1339,$BG$2:$BH$3,2,FALSE()))</f>
        <v>2</v>
      </c>
      <c r="W1339" s="66" t="str">
        <f aca="false">IF(ISBLANK(R1339),"Sin observaciones",R1339)</f>
        <v>Sin observaciones</v>
      </c>
      <c r="X1339" s="64" t="n">
        <f aca="false">IF(ISERROR(VLOOKUP(J1339,$BG$2:$BH$3,2,FALSE())),"",VLOOKUP(J1339,$BG$2:$BH$3,2,FALSE()))</f>
        <v>1</v>
      </c>
      <c r="Z1339" s="67"/>
    </row>
    <row r="1340" customFormat="false" ht="26.4" hidden="false" customHeight="false" outlineLevel="0" collapsed="false">
      <c r="A1340" s="54" t="s">
        <v>3478</v>
      </c>
      <c r="B1340" s="54" t="s">
        <v>126</v>
      </c>
      <c r="C1340" s="54" t="s">
        <v>3479</v>
      </c>
      <c r="D1340" s="82" t="n">
        <v>0.03</v>
      </c>
      <c r="E1340" s="56" t="n">
        <v>240.75</v>
      </c>
      <c r="F1340" s="57" t="n">
        <v>15.75</v>
      </c>
      <c r="G1340" s="56" t="n">
        <v>240.75</v>
      </c>
      <c r="H1340" s="56" t="n">
        <v>15.75</v>
      </c>
      <c r="I1340" s="58" t="n">
        <v>44550</v>
      </c>
      <c r="J1340" s="54" t="s">
        <v>128</v>
      </c>
      <c r="K1340" s="60" t="s">
        <v>129</v>
      </c>
      <c r="L1340" s="60"/>
      <c r="M1340" s="61"/>
      <c r="N1340" s="61"/>
      <c r="O1340" s="54" t="s">
        <v>1550</v>
      </c>
      <c r="P1340" s="54" t="s">
        <v>1551</v>
      </c>
      <c r="Q1340" s="60" t="s">
        <v>132</v>
      </c>
      <c r="R1340" s="63"/>
      <c r="S1340" s="64" t="str">
        <f aca="false">IF(ISBLANK(A1340),"",CONCATENATE($BC$5,"-",MID($BC$3,3,2),"-M_",A1340))</f>
        <v>PTUR-21-M_52021000005474</v>
      </c>
      <c r="T1340" s="65" t="e">
        <f aca="false">IF(ISBLANK(B1340),"",VLOOKUP(B1340,$BI$2:$BJ$5,2,FALSE()))</f>
        <v>#N/A</v>
      </c>
      <c r="U1340" s="66" t="str">
        <f aca="false">IF(ISBLANK(Q1340),"ES",Q1340)</f>
        <v>ES</v>
      </c>
      <c r="V1340" s="64" t="n">
        <f aca="false">IF(ISBLANK(K1340),"2",VLOOKUP(K1340,$BG$2:$BH$3,2,FALSE()))</f>
        <v>2</v>
      </c>
      <c r="W1340" s="66" t="str">
        <f aca="false">IF(ISBLANK(R1340),"Sin observaciones",R1340)</f>
        <v>Sin observaciones</v>
      </c>
      <c r="X1340" s="64" t="n">
        <f aca="false">IF(ISERROR(VLOOKUP(J1340,$BG$2:$BH$3,2,FALSE())),"",VLOOKUP(J1340,$BG$2:$BH$3,2,FALSE()))</f>
        <v>1</v>
      </c>
      <c r="Z1340" s="67"/>
    </row>
    <row r="1341" customFormat="false" ht="79.2" hidden="false" customHeight="false" outlineLevel="0" collapsed="false">
      <c r="A1341" s="54" t="s">
        <v>3480</v>
      </c>
      <c r="B1341" s="54" t="s">
        <v>126</v>
      </c>
      <c r="C1341" s="54" t="s">
        <v>3481</v>
      </c>
      <c r="D1341" s="82" t="n">
        <v>0.03</v>
      </c>
      <c r="E1341" s="56" t="n">
        <v>350</v>
      </c>
      <c r="F1341" s="57" t="n">
        <v>0</v>
      </c>
      <c r="G1341" s="56" t="n">
        <v>350</v>
      </c>
      <c r="H1341" s="56" t="n">
        <v>0</v>
      </c>
      <c r="I1341" s="58" t="n">
        <v>44540</v>
      </c>
      <c r="J1341" s="54" t="s">
        <v>128</v>
      </c>
      <c r="K1341" s="60" t="s">
        <v>129</v>
      </c>
      <c r="L1341" s="60"/>
      <c r="M1341" s="61"/>
      <c r="N1341" s="61"/>
      <c r="O1341" s="54" t="s">
        <v>3482</v>
      </c>
      <c r="P1341" s="54" t="s">
        <v>3483</v>
      </c>
      <c r="Q1341" s="60" t="s">
        <v>132</v>
      </c>
      <c r="R1341" s="63"/>
      <c r="S1341" s="64" t="str">
        <f aca="false">IF(ISBLANK(A1341),"",CONCATENATE($BC$5,"-",MID($BC$3,3,2),"-M_",A1341))</f>
        <v>PTUR-21-M_52021000005236</v>
      </c>
      <c r="T1341" s="65" t="e">
        <f aca="false">IF(ISBLANK(B1341),"",VLOOKUP(B1341,$BI$2:$BJ$5,2,FALSE()))</f>
        <v>#N/A</v>
      </c>
      <c r="U1341" s="66" t="str">
        <f aca="false">IF(ISBLANK(Q1341),"ES",Q1341)</f>
        <v>ES</v>
      </c>
      <c r="V1341" s="64" t="n">
        <f aca="false">IF(ISBLANK(K1341),"2",VLOOKUP(K1341,$BG$2:$BH$3,2,FALSE()))</f>
        <v>2</v>
      </c>
      <c r="W1341" s="66" t="str">
        <f aca="false">IF(ISBLANK(R1341),"Sin observaciones",R1341)</f>
        <v>Sin observaciones</v>
      </c>
      <c r="X1341" s="64" t="n">
        <f aca="false">IF(ISERROR(VLOOKUP(J1341,$BG$2:$BH$3,2,FALSE())),"",VLOOKUP(J1341,$BG$2:$BH$3,2,FALSE()))</f>
        <v>1</v>
      </c>
      <c r="Z1341" s="67"/>
    </row>
    <row r="1342" customFormat="false" ht="39.6" hidden="false" customHeight="false" outlineLevel="0" collapsed="false">
      <c r="A1342" s="54" t="s">
        <v>3484</v>
      </c>
      <c r="B1342" s="54" t="s">
        <v>143</v>
      </c>
      <c r="C1342" s="54" t="s">
        <v>3485</v>
      </c>
      <c r="D1342" s="82" t="n">
        <v>0.03</v>
      </c>
      <c r="E1342" s="56" t="n">
        <v>258.3</v>
      </c>
      <c r="F1342" s="57" t="n">
        <v>0</v>
      </c>
      <c r="G1342" s="56" t="n">
        <v>258.3</v>
      </c>
      <c r="H1342" s="56" t="n">
        <v>0</v>
      </c>
      <c r="I1342" s="58" t="n">
        <v>44553</v>
      </c>
      <c r="J1342" s="54" t="s">
        <v>128</v>
      </c>
      <c r="K1342" s="60" t="s">
        <v>129</v>
      </c>
      <c r="L1342" s="60"/>
      <c r="M1342" s="61"/>
      <c r="N1342" s="61"/>
      <c r="O1342" s="54" t="s">
        <v>3486</v>
      </c>
      <c r="P1342" s="54" t="s">
        <v>3487</v>
      </c>
      <c r="Q1342" s="60" t="s">
        <v>132</v>
      </c>
      <c r="R1342" s="63"/>
      <c r="S1342" s="64" t="str">
        <f aca="false">IF(ISBLANK(A1342),"",CONCATENATE($BC$5,"-",MID($BC$3,3,2),"-M_",A1342))</f>
        <v>PTUR-21-M_52021000005694</v>
      </c>
      <c r="T1342" s="65" t="str">
        <f aca="false">IF(ISBLANK(B1342),"",VLOOKUP(B1342,$BI$2:$BJ$5,2,FALSE()))</f>
        <v>C</v>
      </c>
      <c r="U1342" s="66" t="str">
        <f aca="false">IF(ISBLANK(Q1342),"ES",Q1342)</f>
        <v>ES</v>
      </c>
      <c r="V1342" s="64" t="n">
        <f aca="false">IF(ISBLANK(K1342),"2",VLOOKUP(K1342,$BG$2:$BH$3,2,FALSE()))</f>
        <v>2</v>
      </c>
      <c r="W1342" s="66" t="str">
        <f aca="false">IF(ISBLANK(R1342),"Sin observaciones",R1342)</f>
        <v>Sin observaciones</v>
      </c>
      <c r="X1342" s="64" t="n">
        <f aca="false">IF(ISERROR(VLOOKUP(J1342,$BG$2:$BH$3,2,FALSE())),"",VLOOKUP(J1342,$BG$2:$BH$3,2,FALSE()))</f>
        <v>1</v>
      </c>
      <c r="Z1342" s="67"/>
    </row>
    <row r="1343" customFormat="false" ht="211.2" hidden="false" customHeight="false" outlineLevel="0" collapsed="false">
      <c r="A1343" s="54" t="s">
        <v>3488</v>
      </c>
      <c r="B1343" s="54" t="s">
        <v>126</v>
      </c>
      <c r="C1343" s="54" t="s">
        <v>3489</v>
      </c>
      <c r="D1343" s="82" t="n">
        <v>0.03</v>
      </c>
      <c r="E1343" s="56" t="n">
        <v>1177</v>
      </c>
      <c r="F1343" s="57" t="n">
        <v>77</v>
      </c>
      <c r="G1343" s="56" t="n">
        <v>1177</v>
      </c>
      <c r="H1343" s="56" t="n">
        <v>77</v>
      </c>
      <c r="I1343" s="58" t="n">
        <v>44546</v>
      </c>
      <c r="J1343" s="54" t="s">
        <v>128</v>
      </c>
      <c r="K1343" s="60" t="s">
        <v>129</v>
      </c>
      <c r="L1343" s="60"/>
      <c r="M1343" s="61"/>
      <c r="N1343" s="61"/>
      <c r="O1343" s="54" t="s">
        <v>786</v>
      </c>
      <c r="P1343" s="54" t="s">
        <v>787</v>
      </c>
      <c r="Q1343" s="60" t="s">
        <v>132</v>
      </c>
      <c r="R1343" s="63"/>
      <c r="S1343" s="64" t="str">
        <f aca="false">IF(ISBLANK(A1343),"",CONCATENATE($BC$5,"-",MID($BC$3,3,2),"-M_",A1343))</f>
        <v>PTUR-21-M_52021000005455</v>
      </c>
      <c r="T1343" s="65" t="e">
        <f aca="false">IF(ISBLANK(B1343),"",VLOOKUP(B1343,$BI$2:$BJ$5,2,FALSE()))</f>
        <v>#N/A</v>
      </c>
      <c r="U1343" s="66" t="str">
        <f aca="false">IF(ISBLANK(Q1343),"ES",Q1343)</f>
        <v>ES</v>
      </c>
      <c r="V1343" s="64" t="n">
        <f aca="false">IF(ISBLANK(K1343),"2",VLOOKUP(K1343,$BG$2:$BH$3,2,FALSE()))</f>
        <v>2</v>
      </c>
      <c r="W1343" s="66" t="str">
        <f aca="false">IF(ISBLANK(R1343),"Sin observaciones",R1343)</f>
        <v>Sin observaciones</v>
      </c>
      <c r="X1343" s="64" t="n">
        <f aca="false">IF(ISERROR(VLOOKUP(J1343,$BG$2:$BH$3,2,FALSE())),"",VLOOKUP(J1343,$BG$2:$BH$3,2,FALSE()))</f>
        <v>1</v>
      </c>
      <c r="Z1343" s="67"/>
    </row>
    <row r="1344" customFormat="false" ht="52.8" hidden="false" customHeight="false" outlineLevel="0" collapsed="false">
      <c r="A1344" s="54" t="s">
        <v>3490</v>
      </c>
      <c r="B1344" s="54" t="s">
        <v>126</v>
      </c>
      <c r="C1344" s="54" t="s">
        <v>2996</v>
      </c>
      <c r="D1344" s="82" t="n">
        <v>0.03</v>
      </c>
      <c r="E1344" s="56" t="n">
        <v>5555.32</v>
      </c>
      <c r="F1344" s="57" t="n">
        <v>363.43</v>
      </c>
      <c r="G1344" s="56" t="n">
        <v>5555.32</v>
      </c>
      <c r="H1344" s="56" t="n">
        <v>363.43</v>
      </c>
      <c r="I1344" s="58" t="n">
        <v>44532</v>
      </c>
      <c r="J1344" s="54" t="s">
        <v>128</v>
      </c>
      <c r="K1344" s="60" t="s">
        <v>129</v>
      </c>
      <c r="L1344" s="60"/>
      <c r="M1344" s="61"/>
      <c r="N1344" s="61"/>
      <c r="O1344" s="54" t="s">
        <v>2997</v>
      </c>
      <c r="P1344" s="54" t="s">
        <v>2998</v>
      </c>
      <c r="Q1344" s="60" t="s">
        <v>132</v>
      </c>
      <c r="R1344" s="63"/>
      <c r="S1344" s="64" t="str">
        <f aca="false">IF(ISBLANK(A1344),"",CONCATENATE($BC$5,"-",MID($BC$3,3,2),"-M_",A1344))</f>
        <v>PTUR-21-M_5202100000504 9</v>
      </c>
      <c r="T1344" s="65" t="e">
        <f aca="false">IF(ISBLANK(B1344),"",VLOOKUP(B1344,$BI$2:$BJ$5,2,FALSE()))</f>
        <v>#N/A</v>
      </c>
      <c r="U1344" s="66" t="str">
        <f aca="false">IF(ISBLANK(Q1344),"ES",Q1344)</f>
        <v>ES</v>
      </c>
      <c r="V1344" s="64" t="n">
        <f aca="false">IF(ISBLANK(K1344),"2",VLOOKUP(K1344,$BG$2:$BH$3,2,FALSE()))</f>
        <v>2</v>
      </c>
      <c r="W1344" s="66" t="str">
        <f aca="false">IF(ISBLANK(R1344),"Sin observaciones",R1344)</f>
        <v>Sin observaciones</v>
      </c>
      <c r="X1344" s="64" t="n">
        <f aca="false">IF(ISERROR(VLOOKUP(J1344,$BG$2:$BH$3,2,FALSE())),"",VLOOKUP(J1344,$BG$2:$BH$3,2,FALSE()))</f>
        <v>1</v>
      </c>
      <c r="Z1344" s="67"/>
    </row>
    <row r="1345" customFormat="false" ht="105.6" hidden="false" customHeight="false" outlineLevel="0" collapsed="false">
      <c r="A1345" s="54" t="s">
        <v>3491</v>
      </c>
      <c r="B1345" s="54" t="s">
        <v>126</v>
      </c>
      <c r="C1345" s="54" t="s">
        <v>3492</v>
      </c>
      <c r="D1345" s="82" t="n">
        <v>0.03</v>
      </c>
      <c r="E1345" s="56" t="n">
        <v>3745</v>
      </c>
      <c r="F1345" s="57" t="n">
        <v>245</v>
      </c>
      <c r="G1345" s="56" t="n">
        <v>3745</v>
      </c>
      <c r="H1345" s="56" t="n">
        <v>245</v>
      </c>
      <c r="I1345" s="58" t="n">
        <v>44553</v>
      </c>
      <c r="J1345" s="54" t="s">
        <v>128</v>
      </c>
      <c r="K1345" s="60" t="s">
        <v>129</v>
      </c>
      <c r="L1345" s="60"/>
      <c r="M1345" s="61"/>
      <c r="N1345" s="61"/>
      <c r="O1345" s="54" t="s">
        <v>2997</v>
      </c>
      <c r="P1345" s="54" t="s">
        <v>2998</v>
      </c>
      <c r="Q1345" s="60" t="s">
        <v>132</v>
      </c>
      <c r="R1345" s="63"/>
      <c r="S1345" s="64" t="str">
        <f aca="false">IF(ISBLANK(A1345),"",CONCATENATE($BC$5,"-",MID($BC$3,3,2),"-M_",A1345))</f>
        <v>PTUR-21-M_52021000005631</v>
      </c>
      <c r="T1345" s="65" t="e">
        <f aca="false">IF(ISBLANK(B1345),"",VLOOKUP(B1345,$BI$2:$BJ$5,2,FALSE()))</f>
        <v>#N/A</v>
      </c>
      <c r="U1345" s="66" t="str">
        <f aca="false">IF(ISBLANK(Q1345),"ES",Q1345)</f>
        <v>ES</v>
      </c>
      <c r="V1345" s="64" t="n">
        <f aca="false">IF(ISBLANK(K1345),"2",VLOOKUP(K1345,$BG$2:$BH$3,2,FALSE()))</f>
        <v>2</v>
      </c>
      <c r="W1345" s="66" t="str">
        <f aca="false">IF(ISBLANK(R1345),"Sin observaciones",R1345)</f>
        <v>Sin observaciones</v>
      </c>
      <c r="X1345" s="64" t="n">
        <f aca="false">IF(ISERROR(VLOOKUP(J1345,$BG$2:$BH$3,2,FALSE())),"",VLOOKUP(J1345,$BG$2:$BH$3,2,FALSE()))</f>
        <v>1</v>
      </c>
      <c r="Z1345" s="67"/>
    </row>
    <row r="1346" customFormat="false" ht="132" hidden="false" customHeight="false" outlineLevel="0" collapsed="false">
      <c r="A1346" s="54" t="s">
        <v>3493</v>
      </c>
      <c r="B1346" s="54" t="s">
        <v>126</v>
      </c>
      <c r="C1346" s="54" t="s">
        <v>3006</v>
      </c>
      <c r="D1346" s="82" t="n">
        <v>0.09</v>
      </c>
      <c r="E1346" s="56" t="n">
        <v>909.5</v>
      </c>
      <c r="F1346" s="57" t="n">
        <v>59.5</v>
      </c>
      <c r="G1346" s="56" t="n">
        <v>909.5</v>
      </c>
      <c r="H1346" s="56" t="n">
        <v>59.5</v>
      </c>
      <c r="I1346" s="58" t="n">
        <v>44532</v>
      </c>
      <c r="J1346" s="54" t="s">
        <v>128</v>
      </c>
      <c r="K1346" s="60" t="s">
        <v>129</v>
      </c>
      <c r="L1346" s="60"/>
      <c r="M1346" s="61"/>
      <c r="N1346" s="61"/>
      <c r="O1346" s="54" t="s">
        <v>3001</v>
      </c>
      <c r="P1346" s="54" t="s">
        <v>3002</v>
      </c>
      <c r="Q1346" s="60" t="s">
        <v>132</v>
      </c>
      <c r="R1346" s="63"/>
      <c r="S1346" s="64" t="str">
        <f aca="false">IF(ISBLANK(A1346),"",CONCATENATE($BC$5,"-",MID($BC$3,3,2),"-M_",A1346))</f>
        <v>PTUR-21-M_5202100000506 4</v>
      </c>
      <c r="T1346" s="65" t="e">
        <f aca="false">IF(ISBLANK(B1346),"",VLOOKUP(B1346,$BI$2:$BJ$5,2,FALSE()))</f>
        <v>#N/A</v>
      </c>
      <c r="U1346" s="66" t="str">
        <f aca="false">IF(ISBLANK(Q1346),"ES",Q1346)</f>
        <v>ES</v>
      </c>
      <c r="V1346" s="64" t="n">
        <f aca="false">IF(ISBLANK(K1346),"2",VLOOKUP(K1346,$BG$2:$BH$3,2,FALSE()))</f>
        <v>2</v>
      </c>
      <c r="W1346" s="66" t="str">
        <f aca="false">IF(ISBLANK(R1346),"Sin observaciones",R1346)</f>
        <v>Sin observaciones</v>
      </c>
      <c r="X1346" s="64" t="n">
        <f aca="false">IF(ISERROR(VLOOKUP(J1346,$BG$2:$BH$3,2,FALSE())),"",VLOOKUP(J1346,$BG$2:$BH$3,2,FALSE()))</f>
        <v>1</v>
      </c>
      <c r="Z1346" s="67"/>
    </row>
    <row r="1347" customFormat="false" ht="39.6" hidden="false" customHeight="false" outlineLevel="0" collapsed="false">
      <c r="A1347" s="54" t="s">
        <v>3494</v>
      </c>
      <c r="B1347" s="54" t="s">
        <v>126</v>
      </c>
      <c r="C1347" s="54" t="s">
        <v>3495</v>
      </c>
      <c r="D1347" s="82" t="n">
        <v>0.03</v>
      </c>
      <c r="E1347" s="56" t="n">
        <v>545.7</v>
      </c>
      <c r="F1347" s="57" t="n">
        <v>35.7</v>
      </c>
      <c r="G1347" s="56" t="n">
        <v>545.7</v>
      </c>
      <c r="H1347" s="56" t="n">
        <v>35.7</v>
      </c>
      <c r="I1347" s="58" t="n">
        <v>44532</v>
      </c>
      <c r="J1347" s="54" t="s">
        <v>128</v>
      </c>
      <c r="K1347" s="60" t="s">
        <v>129</v>
      </c>
      <c r="L1347" s="60"/>
      <c r="M1347" s="61"/>
      <c r="N1347" s="61"/>
      <c r="O1347" s="54" t="s">
        <v>3001</v>
      </c>
      <c r="P1347" s="54" t="s">
        <v>3002</v>
      </c>
      <c r="Q1347" s="60" t="s">
        <v>132</v>
      </c>
      <c r="R1347" s="63"/>
      <c r="S1347" s="64" t="str">
        <f aca="false">IF(ISBLANK(A1347),"",CONCATENATE($BC$5,"-",MID($BC$3,3,2),"-M_",A1347))</f>
        <v>PTUR-21-M_52021000005174</v>
      </c>
      <c r="T1347" s="65" t="e">
        <f aca="false">IF(ISBLANK(B1347),"",VLOOKUP(B1347,$BI$2:$BJ$5,2,FALSE()))</f>
        <v>#N/A</v>
      </c>
      <c r="U1347" s="66" t="str">
        <f aca="false">IF(ISBLANK(Q1347),"ES",Q1347)</f>
        <v>ES</v>
      </c>
      <c r="V1347" s="64" t="n">
        <f aca="false">IF(ISBLANK(K1347),"2",VLOOKUP(K1347,$BG$2:$BH$3,2,FALSE()))</f>
        <v>2</v>
      </c>
      <c r="W1347" s="66" t="str">
        <f aca="false">IF(ISBLANK(R1347),"Sin observaciones",R1347)</f>
        <v>Sin observaciones</v>
      </c>
      <c r="X1347" s="64" t="n">
        <f aca="false">IF(ISERROR(VLOOKUP(J1347,$BG$2:$BH$3,2,FALSE())),"",VLOOKUP(J1347,$BG$2:$BH$3,2,FALSE()))</f>
        <v>1</v>
      </c>
      <c r="Z1347" s="67"/>
    </row>
    <row r="1348" customFormat="false" ht="79.2" hidden="false" customHeight="false" outlineLevel="0" collapsed="false">
      <c r="A1348" s="54" t="s">
        <v>3496</v>
      </c>
      <c r="B1348" s="54" t="s">
        <v>126</v>
      </c>
      <c r="C1348" s="54" t="s">
        <v>3497</v>
      </c>
      <c r="D1348" s="82" t="n">
        <v>0.18</v>
      </c>
      <c r="E1348" s="56" t="n">
        <v>2305.85</v>
      </c>
      <c r="F1348" s="57" t="n">
        <v>150.85</v>
      </c>
      <c r="G1348" s="56" t="n">
        <v>2305.85</v>
      </c>
      <c r="H1348" s="56" t="n">
        <v>150.85</v>
      </c>
      <c r="I1348" s="58" t="n">
        <v>44540</v>
      </c>
      <c r="J1348" s="54" t="s">
        <v>128</v>
      </c>
      <c r="K1348" s="60" t="s">
        <v>129</v>
      </c>
      <c r="L1348" s="60"/>
      <c r="M1348" s="61"/>
      <c r="N1348" s="61"/>
      <c r="O1348" s="54" t="s">
        <v>3001</v>
      </c>
      <c r="P1348" s="54" t="s">
        <v>3002</v>
      </c>
      <c r="Q1348" s="60" t="s">
        <v>132</v>
      </c>
      <c r="R1348" s="63"/>
      <c r="S1348" s="64" t="str">
        <f aca="false">IF(ISBLANK(A1348),"",CONCATENATE($BC$5,"-",MID($BC$3,3,2),"-M_",A1348))</f>
        <v>PTUR-21-M_52021000005227</v>
      </c>
      <c r="T1348" s="65" t="e">
        <f aca="false">IF(ISBLANK(B1348),"",VLOOKUP(B1348,$BI$2:$BJ$5,2,FALSE()))</f>
        <v>#N/A</v>
      </c>
      <c r="U1348" s="66" t="str">
        <f aca="false">IF(ISBLANK(Q1348),"ES",Q1348)</f>
        <v>ES</v>
      </c>
      <c r="V1348" s="64" t="n">
        <f aca="false">IF(ISBLANK(K1348),"2",VLOOKUP(K1348,$BG$2:$BH$3,2,FALSE()))</f>
        <v>2</v>
      </c>
      <c r="W1348" s="66" t="str">
        <f aca="false">IF(ISBLANK(R1348),"Sin observaciones",R1348)</f>
        <v>Sin observaciones</v>
      </c>
      <c r="X1348" s="64" t="n">
        <f aca="false">IF(ISERROR(VLOOKUP(J1348,$BG$2:$BH$3,2,FALSE())),"",VLOOKUP(J1348,$BG$2:$BH$3,2,FALSE()))</f>
        <v>1</v>
      </c>
      <c r="Z1348" s="67"/>
    </row>
    <row r="1349" customFormat="false" ht="52.8" hidden="false" customHeight="false" outlineLevel="0" collapsed="false">
      <c r="A1349" s="54" t="s">
        <v>3498</v>
      </c>
      <c r="B1349" s="54" t="s">
        <v>126</v>
      </c>
      <c r="C1349" s="54" t="s">
        <v>3499</v>
      </c>
      <c r="D1349" s="82" t="n">
        <v>0.15</v>
      </c>
      <c r="E1349" s="56" t="n">
        <v>2175.31</v>
      </c>
      <c r="F1349" s="57" t="n">
        <v>142.31</v>
      </c>
      <c r="G1349" s="56" t="n">
        <v>2175.31</v>
      </c>
      <c r="H1349" s="56" t="n">
        <v>142.31</v>
      </c>
      <c r="I1349" s="58" t="n">
        <v>44550</v>
      </c>
      <c r="J1349" s="54" t="s">
        <v>128</v>
      </c>
      <c r="K1349" s="60" t="s">
        <v>129</v>
      </c>
      <c r="L1349" s="60"/>
      <c r="M1349" s="61"/>
      <c r="N1349" s="61"/>
      <c r="O1349" s="54" t="s">
        <v>3001</v>
      </c>
      <c r="P1349" s="54" t="s">
        <v>3002</v>
      </c>
      <c r="Q1349" s="60" t="s">
        <v>132</v>
      </c>
      <c r="R1349" s="63"/>
      <c r="S1349" s="64" t="str">
        <f aca="false">IF(ISBLANK(A1349),"",CONCATENATE($BC$5,"-",MID($BC$3,3,2),"-M_",A1349))</f>
        <v>PTUR-21-M_52021000005504</v>
      </c>
      <c r="T1349" s="65" t="e">
        <f aca="false">IF(ISBLANK(B1349),"",VLOOKUP(B1349,$BI$2:$BJ$5,2,FALSE()))</f>
        <v>#N/A</v>
      </c>
      <c r="U1349" s="66" t="str">
        <f aca="false">IF(ISBLANK(Q1349),"ES",Q1349)</f>
        <v>ES</v>
      </c>
      <c r="V1349" s="64" t="n">
        <f aca="false">IF(ISBLANK(K1349),"2",VLOOKUP(K1349,$BG$2:$BH$3,2,FALSE()))</f>
        <v>2</v>
      </c>
      <c r="W1349" s="66" t="str">
        <f aca="false">IF(ISBLANK(R1349),"Sin observaciones",R1349)</f>
        <v>Sin observaciones</v>
      </c>
      <c r="X1349" s="64" t="n">
        <f aca="false">IF(ISERROR(VLOOKUP(J1349,$BG$2:$BH$3,2,FALSE())),"",VLOOKUP(J1349,$BG$2:$BH$3,2,FALSE()))</f>
        <v>1</v>
      </c>
      <c r="Z1349" s="67"/>
    </row>
    <row r="1350" customFormat="false" ht="66" hidden="false" customHeight="false" outlineLevel="0" collapsed="false">
      <c r="A1350" s="54" t="s">
        <v>3500</v>
      </c>
      <c r="B1350" s="54" t="s">
        <v>126</v>
      </c>
      <c r="C1350" s="54" t="s">
        <v>3501</v>
      </c>
      <c r="D1350" s="82" t="n">
        <v>0.15</v>
      </c>
      <c r="E1350" s="56" t="n">
        <v>4170</v>
      </c>
      <c r="F1350" s="57" t="n">
        <v>272.8</v>
      </c>
      <c r="G1350" s="56" t="n">
        <v>4170</v>
      </c>
      <c r="H1350" s="56" t="n">
        <v>272.8</v>
      </c>
      <c r="I1350" s="58" t="n">
        <v>44553</v>
      </c>
      <c r="J1350" s="54" t="s">
        <v>128</v>
      </c>
      <c r="K1350" s="60" t="s">
        <v>129</v>
      </c>
      <c r="L1350" s="60"/>
      <c r="M1350" s="61"/>
      <c r="N1350" s="61"/>
      <c r="O1350" s="54" t="s">
        <v>3001</v>
      </c>
      <c r="P1350" s="54" t="s">
        <v>3002</v>
      </c>
      <c r="Q1350" s="60" t="s">
        <v>132</v>
      </c>
      <c r="R1350" s="63"/>
      <c r="S1350" s="64" t="str">
        <f aca="false">IF(ISBLANK(A1350),"",CONCATENATE($BC$5,"-",MID($BC$3,3,2),"-M_",A1350))</f>
        <v>PTUR-21-M_52021000005679</v>
      </c>
      <c r="T1350" s="65" t="e">
        <f aca="false">IF(ISBLANK(B1350),"",VLOOKUP(B1350,$BI$2:$BJ$5,2,FALSE()))</f>
        <v>#N/A</v>
      </c>
      <c r="U1350" s="66" t="str">
        <f aca="false">IF(ISBLANK(Q1350),"ES",Q1350)</f>
        <v>ES</v>
      </c>
      <c r="V1350" s="64" t="n">
        <f aca="false">IF(ISBLANK(K1350),"2",VLOOKUP(K1350,$BG$2:$BH$3,2,FALSE()))</f>
        <v>2</v>
      </c>
      <c r="W1350" s="66" t="str">
        <f aca="false">IF(ISBLANK(R1350),"Sin observaciones",R1350)</f>
        <v>Sin observaciones</v>
      </c>
      <c r="X1350" s="64" t="n">
        <f aca="false">IF(ISERROR(VLOOKUP(J1350,$BG$2:$BH$3,2,FALSE())),"",VLOOKUP(J1350,$BG$2:$BH$3,2,FALSE()))</f>
        <v>1</v>
      </c>
      <c r="Z1350" s="67"/>
    </row>
    <row r="1351" customFormat="false" ht="26.4" hidden="false" customHeight="false" outlineLevel="0" collapsed="false">
      <c r="A1351" s="54" t="s">
        <v>3502</v>
      </c>
      <c r="B1351" s="54" t="s">
        <v>126</v>
      </c>
      <c r="C1351" s="54" t="s">
        <v>3503</v>
      </c>
      <c r="D1351" s="82" t="n">
        <v>0.03</v>
      </c>
      <c r="E1351" s="56" t="n">
        <v>760</v>
      </c>
      <c r="F1351" s="57" t="n">
        <v>0</v>
      </c>
      <c r="G1351" s="56" t="n">
        <v>760</v>
      </c>
      <c r="H1351" s="56" t="n">
        <v>0</v>
      </c>
      <c r="I1351" s="58" t="n">
        <v>44553</v>
      </c>
      <c r="J1351" s="54" t="s">
        <v>128</v>
      </c>
      <c r="K1351" s="60" t="s">
        <v>129</v>
      </c>
      <c r="L1351" s="60"/>
      <c r="M1351" s="61"/>
      <c r="N1351" s="61"/>
      <c r="O1351" s="54" t="s">
        <v>801</v>
      </c>
      <c r="P1351" s="54" t="s">
        <v>802</v>
      </c>
      <c r="Q1351" s="60" t="s">
        <v>132</v>
      </c>
      <c r="R1351" s="63"/>
      <c r="S1351" s="64" t="str">
        <f aca="false">IF(ISBLANK(A1351),"",CONCATENATE($BC$5,"-",MID($BC$3,3,2),"-M_",A1351))</f>
        <v>PTUR-21-M_52021000005622</v>
      </c>
      <c r="T1351" s="65" t="e">
        <f aca="false">IF(ISBLANK(B1351),"",VLOOKUP(B1351,$BI$2:$BJ$5,2,FALSE()))</f>
        <v>#N/A</v>
      </c>
      <c r="U1351" s="66" t="str">
        <f aca="false">IF(ISBLANK(Q1351),"ES",Q1351)</f>
        <v>ES</v>
      </c>
      <c r="V1351" s="64" t="n">
        <f aca="false">IF(ISBLANK(K1351),"2",VLOOKUP(K1351,$BG$2:$BH$3,2,FALSE()))</f>
        <v>2</v>
      </c>
      <c r="W1351" s="66" t="str">
        <f aca="false">IF(ISBLANK(R1351),"Sin observaciones",R1351)</f>
        <v>Sin observaciones</v>
      </c>
      <c r="X1351" s="64" t="n">
        <f aca="false">IF(ISERROR(VLOOKUP(J1351,$BG$2:$BH$3,2,FALSE())),"",VLOOKUP(J1351,$BG$2:$BH$3,2,FALSE()))</f>
        <v>1</v>
      </c>
      <c r="Z1351" s="67"/>
    </row>
    <row r="1352" customFormat="false" ht="26.4" hidden="false" customHeight="false" outlineLevel="0" collapsed="false">
      <c r="A1352" s="54" t="s">
        <v>3504</v>
      </c>
      <c r="B1352" s="54" t="s">
        <v>126</v>
      </c>
      <c r="C1352" s="54" t="s">
        <v>3503</v>
      </c>
      <c r="D1352" s="82" t="n">
        <v>0.03</v>
      </c>
      <c r="E1352" s="56" t="n">
        <v>1485</v>
      </c>
      <c r="F1352" s="57" t="n">
        <v>0</v>
      </c>
      <c r="G1352" s="56" t="n">
        <v>1485</v>
      </c>
      <c r="H1352" s="56" t="n">
        <v>0</v>
      </c>
      <c r="I1352" s="58" t="n">
        <v>44553</v>
      </c>
      <c r="J1352" s="54" t="s">
        <v>128</v>
      </c>
      <c r="K1352" s="60" t="s">
        <v>129</v>
      </c>
      <c r="L1352" s="60"/>
      <c r="M1352" s="61"/>
      <c r="N1352" s="61"/>
      <c r="O1352" s="54" t="s">
        <v>801</v>
      </c>
      <c r="P1352" s="54" t="s">
        <v>802</v>
      </c>
      <c r="Q1352" s="60" t="s">
        <v>132</v>
      </c>
      <c r="R1352" s="63"/>
      <c r="S1352" s="64" t="str">
        <f aca="false">IF(ISBLANK(A1352),"",CONCATENATE($BC$5,"-",MID($BC$3,3,2),"-M_",A1352))</f>
        <v>PTUR-21-M_52021000005633</v>
      </c>
      <c r="T1352" s="65" t="e">
        <f aca="false">IF(ISBLANK(B1352),"",VLOOKUP(B1352,$BI$2:$BJ$5,2,FALSE()))</f>
        <v>#N/A</v>
      </c>
      <c r="U1352" s="66" t="str">
        <f aca="false">IF(ISBLANK(Q1352),"ES",Q1352)</f>
        <v>ES</v>
      </c>
      <c r="V1352" s="64" t="n">
        <f aca="false">IF(ISBLANK(K1352),"2",VLOOKUP(K1352,$BG$2:$BH$3,2,FALSE()))</f>
        <v>2</v>
      </c>
      <c r="W1352" s="66" t="str">
        <f aca="false">IF(ISBLANK(R1352),"Sin observaciones",R1352)</f>
        <v>Sin observaciones</v>
      </c>
      <c r="X1352" s="64" t="n">
        <f aca="false">IF(ISERROR(VLOOKUP(J1352,$BG$2:$BH$3,2,FALSE())),"",VLOOKUP(J1352,$BG$2:$BH$3,2,FALSE()))</f>
        <v>1</v>
      </c>
      <c r="Z1352" s="67"/>
    </row>
    <row r="1353" customFormat="false" ht="52.8" hidden="false" customHeight="false" outlineLevel="0" collapsed="false">
      <c r="A1353" s="54" t="s">
        <v>3505</v>
      </c>
      <c r="B1353" s="54" t="s">
        <v>126</v>
      </c>
      <c r="C1353" s="54" t="s">
        <v>163</v>
      </c>
      <c r="D1353" s="82" t="n">
        <v>1</v>
      </c>
      <c r="E1353" s="56" t="n">
        <v>214</v>
      </c>
      <c r="F1353" s="57" t="n">
        <v>14</v>
      </c>
      <c r="G1353" s="56" t="n">
        <v>214</v>
      </c>
      <c r="H1353" s="56" t="n">
        <v>14</v>
      </c>
      <c r="I1353" s="58" t="n">
        <v>44540</v>
      </c>
      <c r="J1353" s="54" t="s">
        <v>128</v>
      </c>
      <c r="K1353" s="60" t="s">
        <v>129</v>
      </c>
      <c r="L1353" s="60"/>
      <c r="M1353" s="61"/>
      <c r="N1353" s="61"/>
      <c r="O1353" s="54" t="s">
        <v>164</v>
      </c>
      <c r="P1353" s="54" t="s">
        <v>165</v>
      </c>
      <c r="Q1353" s="60" t="s">
        <v>132</v>
      </c>
      <c r="R1353" s="63"/>
      <c r="S1353" s="64" t="str">
        <f aca="false">IF(ISBLANK(A1353),"",CONCATENATE($BC$5,"-",MID($BC$3,3,2),"-M_",A1353))</f>
        <v>PTUR-21-M_52021000005250</v>
      </c>
      <c r="T1353" s="65" t="e">
        <f aca="false">IF(ISBLANK(B1353),"",VLOOKUP(B1353,$BI$2:$BJ$5,2,FALSE()))</f>
        <v>#N/A</v>
      </c>
      <c r="U1353" s="66" t="str">
        <f aca="false">IF(ISBLANK(Q1353),"ES",Q1353)</f>
        <v>ES</v>
      </c>
      <c r="V1353" s="64" t="n">
        <f aca="false">IF(ISBLANK(K1353),"2",VLOOKUP(K1353,$BG$2:$BH$3,2,FALSE()))</f>
        <v>2</v>
      </c>
      <c r="W1353" s="66" t="str">
        <f aca="false">IF(ISBLANK(R1353),"Sin observaciones",R1353)</f>
        <v>Sin observaciones</v>
      </c>
      <c r="X1353" s="64" t="n">
        <f aca="false">IF(ISERROR(VLOOKUP(J1353,$BG$2:$BH$3,2,FALSE())),"",VLOOKUP(J1353,$BG$2:$BH$3,2,FALSE()))</f>
        <v>1</v>
      </c>
      <c r="Z1353" s="67"/>
    </row>
    <row r="1354" customFormat="false" ht="52.8" hidden="false" customHeight="false" outlineLevel="0" collapsed="false">
      <c r="A1354" s="54" t="s">
        <v>3506</v>
      </c>
      <c r="B1354" s="54" t="s">
        <v>126</v>
      </c>
      <c r="C1354" s="54" t="s">
        <v>3507</v>
      </c>
      <c r="D1354" s="82" t="n">
        <v>1</v>
      </c>
      <c r="E1354" s="56" t="n">
        <v>1070</v>
      </c>
      <c r="F1354" s="57" t="n">
        <v>70</v>
      </c>
      <c r="G1354" s="56" t="n">
        <v>1070</v>
      </c>
      <c r="H1354" s="56" t="n">
        <v>70</v>
      </c>
      <c r="I1354" s="58" t="n">
        <v>44544</v>
      </c>
      <c r="J1354" s="54" t="s">
        <v>128</v>
      </c>
      <c r="K1354" s="60" t="s">
        <v>129</v>
      </c>
      <c r="L1354" s="60"/>
      <c r="M1354" s="61"/>
      <c r="N1354" s="61"/>
      <c r="O1354" s="54" t="s">
        <v>3010</v>
      </c>
      <c r="P1354" s="54" t="s">
        <v>3011</v>
      </c>
      <c r="Q1354" s="60" t="s">
        <v>132</v>
      </c>
      <c r="R1354" s="63"/>
      <c r="S1354" s="64" t="str">
        <f aca="false">IF(ISBLANK(A1354),"",CONCATENATE($BC$5,"-",MID($BC$3,3,2),"-M_",A1354))</f>
        <v>PTUR-21-M_52021000005256</v>
      </c>
      <c r="T1354" s="65" t="e">
        <f aca="false">IF(ISBLANK(B1354),"",VLOOKUP(B1354,$BI$2:$BJ$5,2,FALSE()))</f>
        <v>#N/A</v>
      </c>
      <c r="U1354" s="66" t="str">
        <f aca="false">IF(ISBLANK(Q1354),"ES",Q1354)</f>
        <v>ES</v>
      </c>
      <c r="V1354" s="64" t="n">
        <f aca="false">IF(ISBLANK(K1354),"2",VLOOKUP(K1354,$BG$2:$BH$3,2,FALSE()))</f>
        <v>2</v>
      </c>
      <c r="W1354" s="66" t="str">
        <f aca="false">IF(ISBLANK(R1354),"Sin observaciones",R1354)</f>
        <v>Sin observaciones</v>
      </c>
      <c r="X1354" s="64" t="n">
        <f aca="false">IF(ISERROR(VLOOKUP(J1354,$BG$2:$BH$3,2,FALSE())),"",VLOOKUP(J1354,$BG$2:$BH$3,2,FALSE()))</f>
        <v>1</v>
      </c>
      <c r="Z1354" s="67"/>
    </row>
    <row r="1355" customFormat="false" ht="52.8" hidden="false" customHeight="false" outlineLevel="0" collapsed="false">
      <c r="A1355" s="54" t="s">
        <v>3508</v>
      </c>
      <c r="B1355" s="54" t="s">
        <v>126</v>
      </c>
      <c r="C1355" s="54" t="s">
        <v>3509</v>
      </c>
      <c r="D1355" s="82" t="n">
        <v>0.5</v>
      </c>
      <c r="E1355" s="56" t="n">
        <v>214</v>
      </c>
      <c r="F1355" s="57" t="n">
        <v>14</v>
      </c>
      <c r="G1355" s="56" t="n">
        <v>214</v>
      </c>
      <c r="H1355" s="56" t="n">
        <v>14</v>
      </c>
      <c r="I1355" s="58" t="n">
        <v>44544</v>
      </c>
      <c r="J1355" s="54" t="s">
        <v>128</v>
      </c>
      <c r="K1355" s="60" t="s">
        <v>129</v>
      </c>
      <c r="L1355" s="60"/>
      <c r="M1355" s="61"/>
      <c r="N1355" s="61"/>
      <c r="O1355" s="54" t="s">
        <v>3010</v>
      </c>
      <c r="P1355" s="54" t="s">
        <v>3011</v>
      </c>
      <c r="Q1355" s="60" t="s">
        <v>132</v>
      </c>
      <c r="R1355" s="63"/>
      <c r="S1355" s="64" t="str">
        <f aca="false">IF(ISBLANK(A1355),"",CONCATENATE($BC$5,"-",MID($BC$3,3,2),"-M_",A1355))</f>
        <v>PTUR-21-M_52021000005267</v>
      </c>
      <c r="T1355" s="65" t="e">
        <f aca="false">IF(ISBLANK(B1355),"",VLOOKUP(B1355,$BI$2:$BJ$5,2,FALSE()))</f>
        <v>#N/A</v>
      </c>
      <c r="U1355" s="66" t="str">
        <f aca="false">IF(ISBLANK(Q1355),"ES",Q1355)</f>
        <v>ES</v>
      </c>
      <c r="V1355" s="64" t="n">
        <f aca="false">IF(ISBLANK(K1355),"2",VLOOKUP(K1355,$BG$2:$BH$3,2,FALSE()))</f>
        <v>2</v>
      </c>
      <c r="W1355" s="66" t="str">
        <f aca="false">IF(ISBLANK(R1355),"Sin observaciones",R1355)</f>
        <v>Sin observaciones</v>
      </c>
      <c r="X1355" s="64" t="n">
        <f aca="false">IF(ISERROR(VLOOKUP(J1355,$BG$2:$BH$3,2,FALSE())),"",VLOOKUP(J1355,$BG$2:$BH$3,2,FALSE()))</f>
        <v>1</v>
      </c>
      <c r="Z1355" s="67"/>
    </row>
    <row r="1356" customFormat="false" ht="52.8" hidden="false" customHeight="false" outlineLevel="0" collapsed="false">
      <c r="A1356" s="54" t="s">
        <v>3510</v>
      </c>
      <c r="B1356" s="54" t="s">
        <v>126</v>
      </c>
      <c r="C1356" s="54" t="s">
        <v>3511</v>
      </c>
      <c r="D1356" s="82" t="n">
        <v>0.5</v>
      </c>
      <c r="E1356" s="56" t="n">
        <v>1070</v>
      </c>
      <c r="F1356" s="57" t="n">
        <v>70</v>
      </c>
      <c r="G1356" s="56" t="n">
        <v>1070</v>
      </c>
      <c r="H1356" s="56" t="n">
        <v>70</v>
      </c>
      <c r="I1356" s="58" t="n">
        <v>44553</v>
      </c>
      <c r="J1356" s="54" t="s">
        <v>128</v>
      </c>
      <c r="K1356" s="60" t="s">
        <v>129</v>
      </c>
      <c r="L1356" s="60"/>
      <c r="M1356" s="61"/>
      <c r="N1356" s="61"/>
      <c r="O1356" s="54" t="s">
        <v>3010</v>
      </c>
      <c r="P1356" s="54" t="s">
        <v>3011</v>
      </c>
      <c r="Q1356" s="60" t="s">
        <v>132</v>
      </c>
      <c r="R1356" s="63"/>
      <c r="S1356" s="64" t="str">
        <f aca="false">IF(ISBLANK(A1356),"",CONCATENATE($BC$5,"-",MID($BC$3,3,2),"-M_",A1356))</f>
        <v>PTUR-21-M_52021000005717</v>
      </c>
      <c r="T1356" s="65" t="e">
        <f aca="false">IF(ISBLANK(B1356),"",VLOOKUP(B1356,$BI$2:$BJ$5,2,FALSE()))</f>
        <v>#N/A</v>
      </c>
      <c r="U1356" s="66" t="str">
        <f aca="false">IF(ISBLANK(Q1356),"ES",Q1356)</f>
        <v>ES</v>
      </c>
      <c r="V1356" s="64" t="n">
        <f aca="false">IF(ISBLANK(K1356),"2",VLOOKUP(K1356,$BG$2:$BH$3,2,FALSE()))</f>
        <v>2</v>
      </c>
      <c r="W1356" s="66" t="str">
        <f aca="false">IF(ISBLANK(R1356),"Sin observaciones",R1356)</f>
        <v>Sin observaciones</v>
      </c>
      <c r="X1356" s="64" t="n">
        <f aca="false">IF(ISERROR(VLOOKUP(J1356,$BG$2:$BH$3,2,FALSE())),"",VLOOKUP(J1356,$BG$2:$BH$3,2,FALSE()))</f>
        <v>1</v>
      </c>
      <c r="Z1356" s="67"/>
    </row>
    <row r="1357" customFormat="false" ht="184.8" hidden="false" customHeight="false" outlineLevel="0" collapsed="false">
      <c r="A1357" s="54" t="s">
        <v>3512</v>
      </c>
      <c r="B1357" s="54" t="s">
        <v>126</v>
      </c>
      <c r="C1357" s="54" t="s">
        <v>3513</v>
      </c>
      <c r="D1357" s="82" t="n">
        <v>1</v>
      </c>
      <c r="E1357" s="56" t="n">
        <v>1284</v>
      </c>
      <c r="F1357" s="57" t="n">
        <v>84</v>
      </c>
      <c r="G1357" s="56" t="n">
        <v>1284</v>
      </c>
      <c r="H1357" s="56" t="n">
        <v>84</v>
      </c>
      <c r="I1357" s="58" t="n">
        <v>44553</v>
      </c>
      <c r="J1357" s="54" t="s">
        <v>128</v>
      </c>
      <c r="K1357" s="60" t="s">
        <v>129</v>
      </c>
      <c r="L1357" s="60"/>
      <c r="M1357" s="61"/>
      <c r="N1357" s="61"/>
      <c r="O1357" s="54" t="s">
        <v>1571</v>
      </c>
      <c r="P1357" s="54" t="s">
        <v>1572</v>
      </c>
      <c r="Q1357" s="60" t="s">
        <v>132</v>
      </c>
      <c r="R1357" s="63"/>
      <c r="S1357" s="64" t="str">
        <f aca="false">IF(ISBLANK(A1357),"",CONCATENATE($BC$5,"-",MID($BC$3,3,2),"-M_",A1357))</f>
        <v>PTUR-21-M_52021000005620</v>
      </c>
      <c r="T1357" s="65" t="e">
        <f aca="false">IF(ISBLANK(B1357),"",VLOOKUP(B1357,$BI$2:$BJ$5,2,FALSE()))</f>
        <v>#N/A</v>
      </c>
      <c r="U1357" s="66" t="str">
        <f aca="false">IF(ISBLANK(Q1357),"ES",Q1357)</f>
        <v>ES</v>
      </c>
      <c r="V1357" s="64" t="n">
        <f aca="false">IF(ISBLANK(K1357),"2",VLOOKUP(K1357,$BG$2:$BH$3,2,FALSE()))</f>
        <v>2</v>
      </c>
      <c r="W1357" s="66" t="str">
        <f aca="false">IF(ISBLANK(R1357),"Sin observaciones",R1357)</f>
        <v>Sin observaciones</v>
      </c>
      <c r="X1357" s="64" t="n">
        <f aca="false">IF(ISERROR(VLOOKUP(J1357,$BG$2:$BH$3,2,FALSE())),"",VLOOKUP(J1357,$BG$2:$BH$3,2,FALSE()))</f>
        <v>1</v>
      </c>
      <c r="Z1357" s="67"/>
    </row>
    <row r="1358" customFormat="false" ht="211.2" hidden="false" customHeight="false" outlineLevel="0" collapsed="false">
      <c r="A1358" s="54" t="s">
        <v>3514</v>
      </c>
      <c r="B1358" s="54" t="s">
        <v>126</v>
      </c>
      <c r="C1358" s="54" t="s">
        <v>3515</v>
      </c>
      <c r="D1358" s="82" t="n">
        <v>0.03</v>
      </c>
      <c r="E1358" s="56" t="n">
        <v>588.5</v>
      </c>
      <c r="F1358" s="57" t="n">
        <v>38.5</v>
      </c>
      <c r="G1358" s="56" t="n">
        <v>588.5</v>
      </c>
      <c r="H1358" s="56" t="n">
        <v>38.5</v>
      </c>
      <c r="I1358" s="58" t="n">
        <v>44553</v>
      </c>
      <c r="J1358" s="54" t="s">
        <v>128</v>
      </c>
      <c r="K1358" s="60" t="s">
        <v>129</v>
      </c>
      <c r="L1358" s="60"/>
      <c r="M1358" s="61"/>
      <c r="N1358" s="61"/>
      <c r="O1358" s="54" t="s">
        <v>1571</v>
      </c>
      <c r="P1358" s="54" t="s">
        <v>1572</v>
      </c>
      <c r="Q1358" s="60" t="s">
        <v>132</v>
      </c>
      <c r="R1358" s="63"/>
      <c r="S1358" s="64" t="str">
        <f aca="false">IF(ISBLANK(A1358),"",CONCATENATE($BC$5,"-",MID($BC$3,3,2),"-M_",A1358))</f>
        <v>PTUR-21-M_52021000005682</v>
      </c>
      <c r="T1358" s="65" t="e">
        <f aca="false">IF(ISBLANK(B1358),"",VLOOKUP(B1358,$BI$2:$BJ$5,2,FALSE()))</f>
        <v>#N/A</v>
      </c>
      <c r="U1358" s="66" t="str">
        <f aca="false">IF(ISBLANK(Q1358),"ES",Q1358)</f>
        <v>ES</v>
      </c>
      <c r="V1358" s="64" t="n">
        <f aca="false">IF(ISBLANK(K1358),"2",VLOOKUP(K1358,$BG$2:$BH$3,2,FALSE()))</f>
        <v>2</v>
      </c>
      <c r="W1358" s="66" t="str">
        <f aca="false">IF(ISBLANK(R1358),"Sin observaciones",R1358)</f>
        <v>Sin observaciones</v>
      </c>
      <c r="X1358" s="64" t="n">
        <f aca="false">IF(ISERROR(VLOOKUP(J1358,$BG$2:$BH$3,2,FALSE())),"",VLOOKUP(J1358,$BG$2:$BH$3,2,FALSE()))</f>
        <v>1</v>
      </c>
      <c r="Z1358" s="67"/>
    </row>
    <row r="1359" customFormat="false" ht="211.2" hidden="false" customHeight="false" outlineLevel="0" collapsed="false">
      <c r="A1359" s="54" t="s">
        <v>3516</v>
      </c>
      <c r="B1359" s="54" t="s">
        <v>126</v>
      </c>
      <c r="C1359" s="54" t="s">
        <v>3515</v>
      </c>
      <c r="D1359" s="82" t="n">
        <v>0.03</v>
      </c>
      <c r="E1359" s="56" t="n">
        <v>454.69</v>
      </c>
      <c r="F1359" s="57" t="n">
        <v>0</v>
      </c>
      <c r="G1359" s="56" t="n">
        <v>454.69</v>
      </c>
      <c r="H1359" s="56" t="n">
        <v>0</v>
      </c>
      <c r="I1359" s="58" t="n">
        <v>44553</v>
      </c>
      <c r="J1359" s="54" t="s">
        <v>128</v>
      </c>
      <c r="K1359" s="60" t="s">
        <v>129</v>
      </c>
      <c r="L1359" s="60"/>
      <c r="M1359" s="61"/>
      <c r="N1359" s="61"/>
      <c r="O1359" s="54" t="s">
        <v>1571</v>
      </c>
      <c r="P1359" s="54" t="s">
        <v>1572</v>
      </c>
      <c r="Q1359" s="60" t="s">
        <v>132</v>
      </c>
      <c r="R1359" s="63"/>
      <c r="S1359" s="64" t="str">
        <f aca="false">IF(ISBLANK(A1359),"",CONCATENATE($BC$5,"-",MID($BC$3,3,2),"-M_",A1359))</f>
        <v>PTUR-21-M_5202100000568 2</v>
      </c>
      <c r="T1359" s="65" t="e">
        <f aca="false">IF(ISBLANK(B1359),"",VLOOKUP(B1359,$BI$2:$BJ$5,2,FALSE()))</f>
        <v>#N/A</v>
      </c>
      <c r="U1359" s="66" t="str">
        <f aca="false">IF(ISBLANK(Q1359),"ES",Q1359)</f>
        <v>ES</v>
      </c>
      <c r="V1359" s="64" t="n">
        <f aca="false">IF(ISBLANK(K1359),"2",VLOOKUP(K1359,$BG$2:$BH$3,2,FALSE()))</f>
        <v>2</v>
      </c>
      <c r="W1359" s="66" t="str">
        <f aca="false">IF(ISBLANK(R1359),"Sin observaciones",R1359)</f>
        <v>Sin observaciones</v>
      </c>
      <c r="X1359" s="64" t="n">
        <f aca="false">IF(ISERROR(VLOOKUP(J1359,$BG$2:$BH$3,2,FALSE())),"",VLOOKUP(J1359,$BG$2:$BH$3,2,FALSE()))</f>
        <v>1</v>
      </c>
      <c r="Z1359" s="67"/>
    </row>
    <row r="1360" customFormat="false" ht="66" hidden="false" customHeight="false" outlineLevel="0" collapsed="false">
      <c r="A1360" s="54" t="s">
        <v>3517</v>
      </c>
      <c r="B1360" s="54" t="s">
        <v>126</v>
      </c>
      <c r="C1360" s="54" t="s">
        <v>3518</v>
      </c>
      <c r="D1360" s="82" t="n">
        <v>0.03</v>
      </c>
      <c r="E1360" s="56" t="n">
        <v>7490</v>
      </c>
      <c r="F1360" s="57" t="n">
        <v>490</v>
      </c>
      <c r="G1360" s="56" t="n">
        <v>7490</v>
      </c>
      <c r="H1360" s="56" t="n">
        <v>490</v>
      </c>
      <c r="I1360" s="58" t="n">
        <v>44553</v>
      </c>
      <c r="J1360" s="54" t="s">
        <v>128</v>
      </c>
      <c r="K1360" s="60" t="s">
        <v>129</v>
      </c>
      <c r="L1360" s="60"/>
      <c r="M1360" s="61"/>
      <c r="N1360" s="61"/>
      <c r="O1360" s="54" t="s">
        <v>3519</v>
      </c>
      <c r="P1360" s="54" t="s">
        <v>3520</v>
      </c>
      <c r="Q1360" s="60" t="s">
        <v>132</v>
      </c>
      <c r="R1360" s="63"/>
      <c r="S1360" s="64" t="str">
        <f aca="false">IF(ISBLANK(A1360),"",CONCATENATE($BC$5,"-",MID($BC$3,3,2),"-M_",A1360))</f>
        <v>PTUR-21-M_52021000005768</v>
      </c>
      <c r="T1360" s="65" t="e">
        <f aca="false">IF(ISBLANK(B1360),"",VLOOKUP(B1360,$BI$2:$BJ$5,2,FALSE()))</f>
        <v>#N/A</v>
      </c>
      <c r="U1360" s="66" t="str">
        <f aca="false">IF(ISBLANK(Q1360),"ES",Q1360)</f>
        <v>ES</v>
      </c>
      <c r="V1360" s="64" t="n">
        <f aca="false">IF(ISBLANK(K1360),"2",VLOOKUP(K1360,$BG$2:$BH$3,2,FALSE()))</f>
        <v>2</v>
      </c>
      <c r="W1360" s="66" t="str">
        <f aca="false">IF(ISBLANK(R1360),"Sin observaciones",R1360)</f>
        <v>Sin observaciones</v>
      </c>
      <c r="X1360" s="64" t="n">
        <f aca="false">IF(ISERROR(VLOOKUP(J1360,$BG$2:$BH$3,2,FALSE())),"",VLOOKUP(J1360,$BG$2:$BH$3,2,FALSE()))</f>
        <v>1</v>
      </c>
      <c r="Z1360" s="67"/>
    </row>
    <row r="1361" customFormat="false" ht="52.8" hidden="false" customHeight="false" outlineLevel="0" collapsed="false">
      <c r="A1361" s="54" t="s">
        <v>3521</v>
      </c>
      <c r="B1361" s="54" t="s">
        <v>126</v>
      </c>
      <c r="C1361" s="54" t="s">
        <v>3522</v>
      </c>
      <c r="D1361" s="82" t="n">
        <v>0.03</v>
      </c>
      <c r="E1361" s="56" t="n">
        <v>400</v>
      </c>
      <c r="F1361" s="57" t="n">
        <v>0</v>
      </c>
      <c r="G1361" s="56" t="n">
        <v>400</v>
      </c>
      <c r="H1361" s="56" t="n">
        <v>0</v>
      </c>
      <c r="I1361" s="58" t="n">
        <v>44544</v>
      </c>
      <c r="J1361" s="54" t="s">
        <v>128</v>
      </c>
      <c r="K1361" s="60" t="s">
        <v>129</v>
      </c>
      <c r="L1361" s="60"/>
      <c r="M1361" s="61"/>
      <c r="N1361" s="61"/>
      <c r="O1361" s="54" t="s">
        <v>3016</v>
      </c>
      <c r="P1361" s="54" t="s">
        <v>3017</v>
      </c>
      <c r="Q1361" s="60" t="s">
        <v>132</v>
      </c>
      <c r="R1361" s="63"/>
      <c r="S1361" s="64" t="str">
        <f aca="false">IF(ISBLANK(A1361),"",CONCATENATE($BC$5,"-",MID($BC$3,3,2),"-M_",A1361))</f>
        <v>PTUR-21-M_52021000005363</v>
      </c>
      <c r="T1361" s="65" t="e">
        <f aca="false">IF(ISBLANK(B1361),"",VLOOKUP(B1361,$BI$2:$BJ$5,2,FALSE()))</f>
        <v>#N/A</v>
      </c>
      <c r="U1361" s="66" t="str">
        <f aca="false">IF(ISBLANK(Q1361),"ES",Q1361)</f>
        <v>ES</v>
      </c>
      <c r="V1361" s="64" t="n">
        <f aca="false">IF(ISBLANK(K1361),"2",VLOOKUP(K1361,$BG$2:$BH$3,2,FALSE()))</f>
        <v>2</v>
      </c>
      <c r="W1361" s="66" t="str">
        <f aca="false">IF(ISBLANK(R1361),"Sin observaciones",R1361)</f>
        <v>Sin observaciones</v>
      </c>
      <c r="X1361" s="64" t="n">
        <f aca="false">IF(ISERROR(VLOOKUP(J1361,$BG$2:$BH$3,2,FALSE())),"",VLOOKUP(J1361,$BG$2:$BH$3,2,FALSE()))</f>
        <v>1</v>
      </c>
      <c r="Z1361" s="67"/>
    </row>
    <row r="1362" customFormat="false" ht="118.8" hidden="false" customHeight="false" outlineLevel="0" collapsed="false">
      <c r="A1362" s="54" t="s">
        <v>3523</v>
      </c>
      <c r="B1362" s="54" t="s">
        <v>126</v>
      </c>
      <c r="C1362" s="54" t="s">
        <v>3524</v>
      </c>
      <c r="D1362" s="82" t="n">
        <v>0.03</v>
      </c>
      <c r="E1362" s="56" t="n">
        <v>1043.25</v>
      </c>
      <c r="F1362" s="57" t="n">
        <v>68.25</v>
      </c>
      <c r="G1362" s="56" t="n">
        <v>1043.25</v>
      </c>
      <c r="H1362" s="56" t="n">
        <v>68.25</v>
      </c>
      <c r="I1362" s="58" t="n">
        <v>44553</v>
      </c>
      <c r="J1362" s="54" t="s">
        <v>128</v>
      </c>
      <c r="K1362" s="60" t="s">
        <v>129</v>
      </c>
      <c r="L1362" s="60"/>
      <c r="M1362" s="61"/>
      <c r="N1362" s="61"/>
      <c r="O1362" s="54" t="s">
        <v>174</v>
      </c>
      <c r="P1362" s="54" t="s">
        <v>175</v>
      </c>
      <c r="Q1362" s="60" t="s">
        <v>132</v>
      </c>
      <c r="R1362" s="63"/>
      <c r="S1362" s="64" t="str">
        <f aca="false">IF(ISBLANK(A1362),"",CONCATENATE($BC$5,"-",MID($BC$3,3,2),"-M_",A1362))</f>
        <v>PTUR-21-M_52021000005739</v>
      </c>
      <c r="T1362" s="65" t="e">
        <f aca="false">IF(ISBLANK(B1362),"",VLOOKUP(B1362,$BI$2:$BJ$5,2,FALSE()))</f>
        <v>#N/A</v>
      </c>
      <c r="U1362" s="66" t="str">
        <f aca="false">IF(ISBLANK(Q1362),"ES",Q1362)</f>
        <v>ES</v>
      </c>
      <c r="V1362" s="64" t="n">
        <f aca="false">IF(ISBLANK(K1362),"2",VLOOKUP(K1362,$BG$2:$BH$3,2,FALSE()))</f>
        <v>2</v>
      </c>
      <c r="W1362" s="66" t="str">
        <f aca="false">IF(ISBLANK(R1362),"Sin observaciones",R1362)</f>
        <v>Sin observaciones</v>
      </c>
      <c r="X1362" s="64" t="n">
        <f aca="false">IF(ISERROR(VLOOKUP(J1362,$BG$2:$BH$3,2,FALSE())),"",VLOOKUP(J1362,$BG$2:$BH$3,2,FALSE()))</f>
        <v>1</v>
      </c>
      <c r="Z1362" s="67"/>
    </row>
    <row r="1363" customFormat="false" ht="92.4" hidden="false" customHeight="false" outlineLevel="0" collapsed="false">
      <c r="A1363" s="54" t="s">
        <v>3525</v>
      </c>
      <c r="B1363" s="54" t="s">
        <v>126</v>
      </c>
      <c r="C1363" s="54" t="s">
        <v>3526</v>
      </c>
      <c r="D1363" s="82" t="n">
        <v>0.03</v>
      </c>
      <c r="E1363" s="56" t="n">
        <v>481.5</v>
      </c>
      <c r="F1363" s="57" t="n">
        <v>31.5</v>
      </c>
      <c r="G1363" s="56" t="n">
        <v>481.5</v>
      </c>
      <c r="H1363" s="56" t="n">
        <v>31.5</v>
      </c>
      <c r="I1363" s="58" t="n">
        <v>44550</v>
      </c>
      <c r="J1363" s="54" t="s">
        <v>128</v>
      </c>
      <c r="K1363" s="60" t="s">
        <v>129</v>
      </c>
      <c r="L1363" s="60"/>
      <c r="M1363" s="61"/>
      <c r="N1363" s="61"/>
      <c r="O1363" s="54" t="s">
        <v>812</v>
      </c>
      <c r="P1363" s="54" t="s">
        <v>813</v>
      </c>
      <c r="Q1363" s="60" t="s">
        <v>132</v>
      </c>
      <c r="R1363" s="63"/>
      <c r="S1363" s="64" t="str">
        <f aca="false">IF(ISBLANK(A1363),"",CONCATENATE($BC$5,"-",MID($BC$3,3,2),"-M_",A1363))</f>
        <v>PTUR-21-M_52021000005492</v>
      </c>
      <c r="T1363" s="65" t="e">
        <f aca="false">IF(ISBLANK(B1363),"",VLOOKUP(B1363,$BI$2:$BJ$5,2,FALSE()))</f>
        <v>#N/A</v>
      </c>
      <c r="U1363" s="66" t="str">
        <f aca="false">IF(ISBLANK(Q1363),"ES",Q1363)</f>
        <v>ES</v>
      </c>
      <c r="V1363" s="64" t="n">
        <f aca="false">IF(ISBLANK(K1363),"2",VLOOKUP(K1363,$BG$2:$BH$3,2,FALSE()))</f>
        <v>2</v>
      </c>
      <c r="W1363" s="66" t="str">
        <f aca="false">IF(ISBLANK(R1363),"Sin observaciones",R1363)</f>
        <v>Sin observaciones</v>
      </c>
      <c r="X1363" s="64" t="n">
        <f aca="false">IF(ISERROR(VLOOKUP(J1363,$BG$2:$BH$3,2,FALSE())),"",VLOOKUP(J1363,$BG$2:$BH$3,2,FALSE()))</f>
        <v>1</v>
      </c>
      <c r="Z1363" s="67"/>
    </row>
    <row r="1364" customFormat="false" ht="224.4" hidden="false" customHeight="false" outlineLevel="0" collapsed="false">
      <c r="A1364" s="54" t="s">
        <v>3527</v>
      </c>
      <c r="B1364" s="54" t="s">
        <v>126</v>
      </c>
      <c r="C1364" s="54" t="s">
        <v>3528</v>
      </c>
      <c r="D1364" s="82" t="n">
        <v>0.61</v>
      </c>
      <c r="E1364" s="56" t="n">
        <v>1247.62</v>
      </c>
      <c r="F1364" s="57" t="n">
        <v>81.62</v>
      </c>
      <c r="G1364" s="56" t="n">
        <v>1247.62</v>
      </c>
      <c r="H1364" s="56" t="n">
        <v>81.62</v>
      </c>
      <c r="I1364" s="58" t="n">
        <v>44553</v>
      </c>
      <c r="J1364" s="54" t="s">
        <v>128</v>
      </c>
      <c r="K1364" s="60" t="s">
        <v>129</v>
      </c>
      <c r="L1364" s="60"/>
      <c r="M1364" s="61"/>
      <c r="N1364" s="61"/>
      <c r="O1364" s="54" t="s">
        <v>824</v>
      </c>
      <c r="P1364" s="54" t="s">
        <v>825</v>
      </c>
      <c r="Q1364" s="60" t="s">
        <v>132</v>
      </c>
      <c r="R1364" s="63"/>
      <c r="S1364" s="64" t="str">
        <f aca="false">IF(ISBLANK(A1364),"",CONCATENATE($BC$5,"-",MID($BC$3,3,2),"-M_",A1364))</f>
        <v>PTUR-21-M_52021000005706</v>
      </c>
      <c r="T1364" s="65" t="e">
        <f aca="false">IF(ISBLANK(B1364),"",VLOOKUP(B1364,$BI$2:$BJ$5,2,FALSE()))</f>
        <v>#N/A</v>
      </c>
      <c r="U1364" s="66" t="str">
        <f aca="false">IF(ISBLANK(Q1364),"ES",Q1364)</f>
        <v>ES</v>
      </c>
      <c r="V1364" s="64" t="n">
        <f aca="false">IF(ISBLANK(K1364),"2",VLOOKUP(K1364,$BG$2:$BH$3,2,FALSE()))</f>
        <v>2</v>
      </c>
      <c r="W1364" s="66" t="str">
        <f aca="false">IF(ISBLANK(R1364),"Sin observaciones",R1364)</f>
        <v>Sin observaciones</v>
      </c>
      <c r="X1364" s="64" t="n">
        <f aca="false">IF(ISERROR(VLOOKUP(J1364,$BG$2:$BH$3,2,FALSE())),"",VLOOKUP(J1364,$BG$2:$BH$3,2,FALSE()))</f>
        <v>1</v>
      </c>
      <c r="Z1364" s="67"/>
    </row>
    <row r="1365" customFormat="false" ht="132" hidden="false" customHeight="false" outlineLevel="0" collapsed="false">
      <c r="A1365" s="54" t="s">
        <v>3529</v>
      </c>
      <c r="B1365" s="54" t="s">
        <v>126</v>
      </c>
      <c r="C1365" s="54" t="s">
        <v>3530</v>
      </c>
      <c r="D1365" s="82" t="n">
        <v>0.03</v>
      </c>
      <c r="E1365" s="56" t="n">
        <v>1400</v>
      </c>
      <c r="F1365" s="57" t="n">
        <v>0</v>
      </c>
      <c r="G1365" s="56" t="n">
        <v>1400</v>
      </c>
      <c r="H1365" s="56" t="n">
        <v>0</v>
      </c>
      <c r="I1365" s="58" t="n">
        <v>44553</v>
      </c>
      <c r="J1365" s="54" t="s">
        <v>128</v>
      </c>
      <c r="K1365" s="60" t="s">
        <v>129</v>
      </c>
      <c r="L1365" s="60"/>
      <c r="M1365" s="61"/>
      <c r="N1365" s="61"/>
      <c r="O1365" s="54" t="s">
        <v>3531</v>
      </c>
      <c r="P1365" s="54" t="s">
        <v>3532</v>
      </c>
      <c r="Q1365" s="60" t="s">
        <v>132</v>
      </c>
      <c r="R1365" s="63"/>
      <c r="S1365" s="64" t="str">
        <f aca="false">IF(ISBLANK(A1365),"",CONCATENATE($BC$5,"-",MID($BC$3,3,2),"-M_",A1365))</f>
        <v>PTUR-21-M_52021000005630</v>
      </c>
      <c r="T1365" s="65" t="e">
        <f aca="false">IF(ISBLANK(B1365),"",VLOOKUP(B1365,$BI$2:$BJ$5,2,FALSE()))</f>
        <v>#N/A</v>
      </c>
      <c r="U1365" s="66" t="str">
        <f aca="false">IF(ISBLANK(Q1365),"ES",Q1365)</f>
        <v>ES</v>
      </c>
      <c r="V1365" s="64" t="n">
        <f aca="false">IF(ISBLANK(K1365),"2",VLOOKUP(K1365,$BG$2:$BH$3,2,FALSE()))</f>
        <v>2</v>
      </c>
      <c r="W1365" s="66" t="str">
        <f aca="false">IF(ISBLANK(R1365),"Sin observaciones",R1365)</f>
        <v>Sin observaciones</v>
      </c>
      <c r="X1365" s="64" t="n">
        <f aca="false">IF(ISERROR(VLOOKUP(J1365,$BG$2:$BH$3,2,FALSE())),"",VLOOKUP(J1365,$BG$2:$BH$3,2,FALSE()))</f>
        <v>1</v>
      </c>
      <c r="Z1365" s="67"/>
    </row>
    <row r="1366" customFormat="false" ht="158.4" hidden="false" customHeight="false" outlineLevel="0" collapsed="false">
      <c r="A1366" s="54" t="s">
        <v>3533</v>
      </c>
      <c r="B1366" s="54" t="s">
        <v>126</v>
      </c>
      <c r="C1366" s="54" t="s">
        <v>3534</v>
      </c>
      <c r="D1366" s="82" t="n">
        <v>1</v>
      </c>
      <c r="E1366" s="56" t="n">
        <v>7784.25</v>
      </c>
      <c r="F1366" s="57" t="n">
        <v>509.25</v>
      </c>
      <c r="G1366" s="56" t="n">
        <v>7784.25</v>
      </c>
      <c r="H1366" s="56" t="n">
        <v>509.25</v>
      </c>
      <c r="I1366" s="58" t="n">
        <v>44553</v>
      </c>
      <c r="J1366" s="54" t="s">
        <v>128</v>
      </c>
      <c r="K1366" s="60" t="s">
        <v>129</v>
      </c>
      <c r="L1366" s="60"/>
      <c r="M1366" s="61"/>
      <c r="N1366" s="61"/>
      <c r="O1366" s="54" t="s">
        <v>178</v>
      </c>
      <c r="P1366" s="54" t="s">
        <v>179</v>
      </c>
      <c r="Q1366" s="60" t="s">
        <v>132</v>
      </c>
      <c r="R1366" s="63"/>
      <c r="S1366" s="64" t="str">
        <f aca="false">IF(ISBLANK(A1366),"",CONCATENATE($BC$5,"-",MID($BC$3,3,2),"-M_",A1366))</f>
        <v>PTUR-21-M_52021000005770</v>
      </c>
      <c r="T1366" s="65" t="e">
        <f aca="false">IF(ISBLANK(B1366),"",VLOOKUP(B1366,$BI$2:$BJ$5,2,FALSE()))</f>
        <v>#N/A</v>
      </c>
      <c r="U1366" s="66" t="str">
        <f aca="false">IF(ISBLANK(Q1366),"ES",Q1366)</f>
        <v>ES</v>
      </c>
      <c r="V1366" s="64" t="n">
        <f aca="false">IF(ISBLANK(K1366),"2",VLOOKUP(K1366,$BG$2:$BH$3,2,FALSE()))</f>
        <v>2</v>
      </c>
      <c r="W1366" s="66" t="str">
        <f aca="false">IF(ISBLANK(R1366),"Sin observaciones",R1366)</f>
        <v>Sin observaciones</v>
      </c>
      <c r="X1366" s="64" t="n">
        <f aca="false">IF(ISERROR(VLOOKUP(J1366,$BG$2:$BH$3,2,FALSE())),"",VLOOKUP(J1366,$BG$2:$BH$3,2,FALSE()))</f>
        <v>1</v>
      </c>
      <c r="Z1366" s="67"/>
    </row>
    <row r="1367" customFormat="false" ht="79.2" hidden="false" customHeight="false" outlineLevel="0" collapsed="false">
      <c r="A1367" s="54" t="s">
        <v>3535</v>
      </c>
      <c r="B1367" s="54" t="s">
        <v>126</v>
      </c>
      <c r="C1367" s="54" t="s">
        <v>3536</v>
      </c>
      <c r="D1367" s="82" t="n">
        <v>0.03</v>
      </c>
      <c r="E1367" s="56" t="n">
        <v>721</v>
      </c>
      <c r="F1367" s="57" t="n">
        <v>21</v>
      </c>
      <c r="G1367" s="56" t="n">
        <v>721</v>
      </c>
      <c r="H1367" s="56" t="n">
        <v>21</v>
      </c>
      <c r="I1367" s="58" t="n">
        <v>44553</v>
      </c>
      <c r="J1367" s="54" t="s">
        <v>128</v>
      </c>
      <c r="K1367" s="60" t="s">
        <v>129</v>
      </c>
      <c r="L1367" s="60"/>
      <c r="M1367" s="61"/>
      <c r="N1367" s="61"/>
      <c r="O1367" s="54" t="s">
        <v>1581</v>
      </c>
      <c r="P1367" s="54" t="s">
        <v>1582</v>
      </c>
      <c r="Q1367" s="60" t="s">
        <v>132</v>
      </c>
      <c r="R1367" s="63"/>
      <c r="S1367" s="64" t="str">
        <f aca="false">IF(ISBLANK(A1367),"",CONCATENATE($BC$5,"-",MID($BC$3,3,2),"-M_",A1367))</f>
        <v>PTUR-21-M_52021000005730</v>
      </c>
      <c r="T1367" s="65" t="e">
        <f aca="false">IF(ISBLANK(B1367),"",VLOOKUP(B1367,$BI$2:$BJ$5,2,FALSE()))</f>
        <v>#N/A</v>
      </c>
      <c r="U1367" s="66" t="str">
        <f aca="false">IF(ISBLANK(Q1367),"ES",Q1367)</f>
        <v>ES</v>
      </c>
      <c r="V1367" s="64" t="n">
        <f aca="false">IF(ISBLANK(K1367),"2",VLOOKUP(K1367,$BG$2:$BH$3,2,FALSE()))</f>
        <v>2</v>
      </c>
      <c r="W1367" s="66" t="str">
        <f aca="false">IF(ISBLANK(R1367),"Sin observaciones",R1367)</f>
        <v>Sin observaciones</v>
      </c>
      <c r="X1367" s="64" t="n">
        <f aca="false">IF(ISERROR(VLOOKUP(J1367,$BG$2:$BH$3,2,FALSE())),"",VLOOKUP(J1367,$BG$2:$BH$3,2,FALSE()))</f>
        <v>1</v>
      </c>
      <c r="Z1367" s="67"/>
    </row>
    <row r="1368" customFormat="false" ht="26.4" hidden="false" customHeight="false" outlineLevel="0" collapsed="false">
      <c r="A1368" s="54" t="s">
        <v>3537</v>
      </c>
      <c r="B1368" s="54" t="s">
        <v>126</v>
      </c>
      <c r="C1368" s="54" t="s">
        <v>3538</v>
      </c>
      <c r="D1368" s="82" t="n">
        <v>0.03</v>
      </c>
      <c r="E1368" s="56" t="n">
        <v>61.75</v>
      </c>
      <c r="F1368" s="57" t="n">
        <v>0</v>
      </c>
      <c r="G1368" s="56" t="n">
        <v>61.75</v>
      </c>
      <c r="H1368" s="56" t="n">
        <v>0</v>
      </c>
      <c r="I1368" s="58" t="n">
        <v>44540</v>
      </c>
      <c r="J1368" s="54" t="s">
        <v>128</v>
      </c>
      <c r="K1368" s="60" t="s">
        <v>129</v>
      </c>
      <c r="L1368" s="60"/>
      <c r="M1368" s="61"/>
      <c r="N1368" s="61"/>
      <c r="O1368" s="54" t="s">
        <v>182</v>
      </c>
      <c r="P1368" s="54" t="s">
        <v>183</v>
      </c>
      <c r="Q1368" s="60" t="s">
        <v>132</v>
      </c>
      <c r="R1368" s="63"/>
      <c r="S1368" s="64" t="str">
        <f aca="false">IF(ISBLANK(A1368),"",CONCATENATE($BC$5,"-",MID($BC$3,3,2),"-M_",A1368))</f>
        <v>PTUR-21-M_52021000005238</v>
      </c>
      <c r="T1368" s="65" t="e">
        <f aca="false">IF(ISBLANK(B1368),"",VLOOKUP(B1368,$BI$2:$BJ$5,2,FALSE()))</f>
        <v>#N/A</v>
      </c>
      <c r="U1368" s="66" t="str">
        <f aca="false">IF(ISBLANK(Q1368),"ES",Q1368)</f>
        <v>ES</v>
      </c>
      <c r="V1368" s="64" t="n">
        <f aca="false">IF(ISBLANK(K1368),"2",VLOOKUP(K1368,$BG$2:$BH$3,2,FALSE()))</f>
        <v>2</v>
      </c>
      <c r="W1368" s="66" t="str">
        <f aca="false">IF(ISBLANK(R1368),"Sin observaciones",R1368)</f>
        <v>Sin observaciones</v>
      </c>
      <c r="X1368" s="64" t="n">
        <f aca="false">IF(ISERROR(VLOOKUP(J1368,$BG$2:$BH$3,2,FALSE())),"",VLOOKUP(J1368,$BG$2:$BH$3,2,FALSE()))</f>
        <v>1</v>
      </c>
      <c r="Z1368" s="67"/>
    </row>
    <row r="1369" customFormat="false" ht="39.6" hidden="false" customHeight="false" outlineLevel="0" collapsed="false">
      <c r="A1369" s="54" t="s">
        <v>3539</v>
      </c>
      <c r="B1369" s="54" t="s">
        <v>126</v>
      </c>
      <c r="C1369" s="54" t="s">
        <v>3540</v>
      </c>
      <c r="D1369" s="82" t="n">
        <v>0.03</v>
      </c>
      <c r="E1369" s="56" t="n">
        <v>140</v>
      </c>
      <c r="F1369" s="57" t="n">
        <v>0</v>
      </c>
      <c r="G1369" s="56" t="n">
        <v>140</v>
      </c>
      <c r="H1369" s="56" t="n">
        <v>0</v>
      </c>
      <c r="I1369" s="58" t="n">
        <v>44544</v>
      </c>
      <c r="J1369" s="54" t="s">
        <v>128</v>
      </c>
      <c r="K1369" s="60" t="s">
        <v>129</v>
      </c>
      <c r="L1369" s="60"/>
      <c r="M1369" s="61"/>
      <c r="N1369" s="61"/>
      <c r="O1369" s="54" t="s">
        <v>3541</v>
      </c>
      <c r="P1369" s="54" t="s">
        <v>3542</v>
      </c>
      <c r="Q1369" s="60" t="s">
        <v>132</v>
      </c>
      <c r="R1369" s="63"/>
      <c r="S1369" s="64" t="str">
        <f aca="false">IF(ISBLANK(A1369),"",CONCATENATE($BC$5,"-",MID($BC$3,3,2),"-M_",A1369))</f>
        <v>PTUR-21-M_52021000005258</v>
      </c>
      <c r="T1369" s="65" t="e">
        <f aca="false">IF(ISBLANK(B1369),"",VLOOKUP(B1369,$BI$2:$BJ$5,2,FALSE()))</f>
        <v>#N/A</v>
      </c>
      <c r="U1369" s="66" t="str">
        <f aca="false">IF(ISBLANK(Q1369),"ES",Q1369)</f>
        <v>ES</v>
      </c>
      <c r="V1369" s="64" t="n">
        <f aca="false">IF(ISBLANK(K1369),"2",VLOOKUP(K1369,$BG$2:$BH$3,2,FALSE()))</f>
        <v>2</v>
      </c>
      <c r="W1369" s="66" t="str">
        <f aca="false">IF(ISBLANK(R1369),"Sin observaciones",R1369)</f>
        <v>Sin observaciones</v>
      </c>
      <c r="X1369" s="64" t="n">
        <f aca="false">IF(ISERROR(VLOOKUP(J1369,$BG$2:$BH$3,2,FALSE())),"",VLOOKUP(J1369,$BG$2:$BH$3,2,FALSE()))</f>
        <v>1</v>
      </c>
      <c r="Z1369" s="67"/>
    </row>
    <row r="1370" customFormat="false" ht="26.4" hidden="false" customHeight="false" outlineLevel="0" collapsed="false">
      <c r="A1370" s="54" t="s">
        <v>3543</v>
      </c>
      <c r="B1370" s="54" t="s">
        <v>126</v>
      </c>
      <c r="C1370" s="54" t="s">
        <v>3544</v>
      </c>
      <c r="D1370" s="82" t="n">
        <v>0.21</v>
      </c>
      <c r="E1370" s="56" t="n">
        <v>1162.5</v>
      </c>
      <c r="F1370" s="57" t="n">
        <v>0</v>
      </c>
      <c r="G1370" s="56" t="n">
        <v>1162.5</v>
      </c>
      <c r="H1370" s="56" t="n">
        <v>0</v>
      </c>
      <c r="I1370" s="58" t="n">
        <v>44544</v>
      </c>
      <c r="J1370" s="54" t="s">
        <v>128</v>
      </c>
      <c r="K1370" s="60" t="s">
        <v>129</v>
      </c>
      <c r="L1370" s="60"/>
      <c r="M1370" s="61"/>
      <c r="N1370" s="61"/>
      <c r="O1370" s="54" t="s">
        <v>3541</v>
      </c>
      <c r="P1370" s="54" t="s">
        <v>3542</v>
      </c>
      <c r="Q1370" s="60" t="s">
        <v>132</v>
      </c>
      <c r="R1370" s="63"/>
      <c r="S1370" s="64" t="str">
        <f aca="false">IF(ISBLANK(A1370),"",CONCATENATE($BC$5,"-",MID($BC$3,3,2),"-M_",A1370))</f>
        <v>PTUR-21-M_52021000005366</v>
      </c>
      <c r="T1370" s="65" t="e">
        <f aca="false">IF(ISBLANK(B1370),"",VLOOKUP(B1370,$BI$2:$BJ$5,2,FALSE()))</f>
        <v>#N/A</v>
      </c>
      <c r="U1370" s="66" t="str">
        <f aca="false">IF(ISBLANK(Q1370),"ES",Q1370)</f>
        <v>ES</v>
      </c>
      <c r="V1370" s="64" t="n">
        <f aca="false">IF(ISBLANK(K1370),"2",VLOOKUP(K1370,$BG$2:$BH$3,2,FALSE()))</f>
        <v>2</v>
      </c>
      <c r="W1370" s="66" t="str">
        <f aca="false">IF(ISBLANK(R1370),"Sin observaciones",R1370)</f>
        <v>Sin observaciones</v>
      </c>
      <c r="X1370" s="64" t="n">
        <f aca="false">IF(ISERROR(VLOOKUP(J1370,$BG$2:$BH$3,2,FALSE())),"",VLOOKUP(J1370,$BG$2:$BH$3,2,FALSE()))</f>
        <v>1</v>
      </c>
      <c r="Z1370" s="67"/>
    </row>
    <row r="1371" customFormat="false" ht="26.4" hidden="false" customHeight="false" outlineLevel="0" collapsed="false">
      <c r="A1371" s="54" t="s">
        <v>3545</v>
      </c>
      <c r="B1371" s="54" t="s">
        <v>126</v>
      </c>
      <c r="C1371" s="54" t="s">
        <v>3546</v>
      </c>
      <c r="D1371" s="82" t="n">
        <v>0.15</v>
      </c>
      <c r="E1371" s="56" t="n">
        <v>640</v>
      </c>
      <c r="F1371" s="57" t="n">
        <v>0</v>
      </c>
      <c r="G1371" s="56" t="n">
        <v>640</v>
      </c>
      <c r="H1371" s="56" t="n">
        <v>0</v>
      </c>
      <c r="I1371" s="58" t="n">
        <v>44546</v>
      </c>
      <c r="J1371" s="54" t="s">
        <v>128</v>
      </c>
      <c r="K1371" s="60" t="s">
        <v>129</v>
      </c>
      <c r="L1371" s="60"/>
      <c r="M1371" s="61"/>
      <c r="N1371" s="61"/>
      <c r="O1371" s="54" t="s">
        <v>3541</v>
      </c>
      <c r="P1371" s="54" t="s">
        <v>3542</v>
      </c>
      <c r="Q1371" s="60" t="s">
        <v>132</v>
      </c>
      <c r="R1371" s="63"/>
      <c r="S1371" s="64" t="str">
        <f aca="false">IF(ISBLANK(A1371),"",CONCATENATE($BC$5,"-",MID($BC$3,3,2),"-M_",A1371))</f>
        <v>PTUR-21-M_52021000005421</v>
      </c>
      <c r="T1371" s="65" t="e">
        <f aca="false">IF(ISBLANK(B1371),"",VLOOKUP(B1371,$BI$2:$BJ$5,2,FALSE()))</f>
        <v>#N/A</v>
      </c>
      <c r="U1371" s="66" t="str">
        <f aca="false">IF(ISBLANK(Q1371),"ES",Q1371)</f>
        <v>ES</v>
      </c>
      <c r="V1371" s="64" t="n">
        <f aca="false">IF(ISBLANK(K1371),"2",VLOOKUP(K1371,$BG$2:$BH$3,2,FALSE()))</f>
        <v>2</v>
      </c>
      <c r="W1371" s="66" t="str">
        <f aca="false">IF(ISBLANK(R1371),"Sin observaciones",R1371)</f>
        <v>Sin observaciones</v>
      </c>
      <c r="X1371" s="64" t="n">
        <f aca="false">IF(ISERROR(VLOOKUP(J1371,$BG$2:$BH$3,2,FALSE())),"",VLOOKUP(J1371,$BG$2:$BH$3,2,FALSE()))</f>
        <v>1</v>
      </c>
      <c r="Z1371" s="67"/>
    </row>
    <row r="1372" customFormat="false" ht="79.2" hidden="false" customHeight="false" outlineLevel="0" collapsed="false">
      <c r="A1372" s="54" t="s">
        <v>3547</v>
      </c>
      <c r="B1372" s="54" t="s">
        <v>126</v>
      </c>
      <c r="C1372" s="54" t="s">
        <v>3548</v>
      </c>
      <c r="D1372" s="82" t="n">
        <v>0.03</v>
      </c>
      <c r="E1372" s="56" t="n">
        <v>1070</v>
      </c>
      <c r="F1372" s="57" t="n">
        <v>70</v>
      </c>
      <c r="G1372" s="56" t="n">
        <v>1070</v>
      </c>
      <c r="H1372" s="56" t="n">
        <v>70</v>
      </c>
      <c r="I1372" s="58" t="n">
        <v>44553</v>
      </c>
      <c r="J1372" s="54" t="s">
        <v>128</v>
      </c>
      <c r="K1372" s="60" t="s">
        <v>129</v>
      </c>
      <c r="L1372" s="60"/>
      <c r="M1372" s="61"/>
      <c r="N1372" s="61"/>
      <c r="O1372" s="54" t="s">
        <v>194</v>
      </c>
      <c r="P1372" s="54" t="s">
        <v>195</v>
      </c>
      <c r="Q1372" s="60" t="s">
        <v>132</v>
      </c>
      <c r="R1372" s="63"/>
      <c r="S1372" s="64" t="str">
        <f aca="false">IF(ISBLANK(A1372),"",CONCATENATE($BC$5,"-",MID($BC$3,3,2),"-M_",A1372))</f>
        <v>PTUR-21-M_52021000005738</v>
      </c>
      <c r="T1372" s="65" t="e">
        <f aca="false">IF(ISBLANK(B1372),"",VLOOKUP(B1372,$BI$2:$BJ$5,2,FALSE()))</f>
        <v>#N/A</v>
      </c>
      <c r="U1372" s="66" t="str">
        <f aca="false">IF(ISBLANK(Q1372),"ES",Q1372)</f>
        <v>ES</v>
      </c>
      <c r="V1372" s="64" t="n">
        <f aca="false">IF(ISBLANK(K1372),"2",VLOOKUP(K1372,$BG$2:$BH$3,2,FALSE()))</f>
        <v>2</v>
      </c>
      <c r="W1372" s="66" t="str">
        <f aca="false">IF(ISBLANK(R1372),"Sin observaciones",R1372)</f>
        <v>Sin observaciones</v>
      </c>
      <c r="X1372" s="64" t="n">
        <f aca="false">IF(ISERROR(VLOOKUP(J1372,$BG$2:$BH$3,2,FALSE())),"",VLOOKUP(J1372,$BG$2:$BH$3,2,FALSE()))</f>
        <v>1</v>
      </c>
      <c r="Z1372" s="67"/>
    </row>
    <row r="1373" customFormat="false" ht="39.6" hidden="false" customHeight="false" outlineLevel="0" collapsed="false">
      <c r="A1373" s="54" t="s">
        <v>3549</v>
      </c>
      <c r="B1373" s="54" t="s">
        <v>126</v>
      </c>
      <c r="C1373" s="54" t="s">
        <v>3550</v>
      </c>
      <c r="D1373" s="82" t="n">
        <v>0.03</v>
      </c>
      <c r="E1373" s="56" t="n">
        <v>200</v>
      </c>
      <c r="F1373" s="57" t="n">
        <v>0</v>
      </c>
      <c r="G1373" s="56" t="n">
        <v>200</v>
      </c>
      <c r="H1373" s="56" t="n">
        <v>0</v>
      </c>
      <c r="I1373" s="58" t="n">
        <v>44553</v>
      </c>
      <c r="J1373" s="54" t="s">
        <v>128</v>
      </c>
      <c r="K1373" s="60" t="s">
        <v>129</v>
      </c>
      <c r="L1373" s="60"/>
      <c r="M1373" s="61"/>
      <c r="N1373" s="61"/>
      <c r="O1373" s="54" t="s">
        <v>198</v>
      </c>
      <c r="P1373" s="54" t="s">
        <v>199</v>
      </c>
      <c r="Q1373" s="60" t="s">
        <v>132</v>
      </c>
      <c r="R1373" s="63"/>
      <c r="S1373" s="64" t="str">
        <f aca="false">IF(ISBLANK(A1373),"",CONCATENATE($BC$5,"-",MID($BC$3,3,2),"-M_",A1373))</f>
        <v>PTUR-21-M_52021000005683</v>
      </c>
      <c r="T1373" s="65" t="e">
        <f aca="false">IF(ISBLANK(B1373),"",VLOOKUP(B1373,$BI$2:$BJ$5,2,FALSE()))</f>
        <v>#N/A</v>
      </c>
      <c r="U1373" s="66" t="str">
        <f aca="false">IF(ISBLANK(Q1373),"ES",Q1373)</f>
        <v>ES</v>
      </c>
      <c r="V1373" s="64" t="n">
        <f aca="false">IF(ISBLANK(K1373),"2",VLOOKUP(K1373,$BG$2:$BH$3,2,FALSE()))</f>
        <v>2</v>
      </c>
      <c r="W1373" s="66" t="str">
        <f aca="false">IF(ISBLANK(R1373),"Sin observaciones",R1373)</f>
        <v>Sin observaciones</v>
      </c>
      <c r="X1373" s="64" t="n">
        <f aca="false">IF(ISERROR(VLOOKUP(J1373,$BG$2:$BH$3,2,FALSE())),"",VLOOKUP(J1373,$BG$2:$BH$3,2,FALSE()))</f>
        <v>1</v>
      </c>
      <c r="Z1373" s="67"/>
    </row>
    <row r="1374" customFormat="false" ht="39.6" hidden="false" customHeight="false" outlineLevel="0" collapsed="false">
      <c r="A1374" s="54" t="s">
        <v>3551</v>
      </c>
      <c r="B1374" s="54" t="s">
        <v>126</v>
      </c>
      <c r="C1374" s="54" t="s">
        <v>3550</v>
      </c>
      <c r="D1374" s="82" t="n">
        <v>0.03</v>
      </c>
      <c r="E1374" s="56" t="n">
        <v>31.85</v>
      </c>
      <c r="F1374" s="57" t="n">
        <v>0</v>
      </c>
      <c r="G1374" s="56" t="n">
        <v>31.85</v>
      </c>
      <c r="H1374" s="56" t="n">
        <v>0</v>
      </c>
      <c r="I1374" s="58" t="n">
        <v>44553</v>
      </c>
      <c r="J1374" s="54" t="s">
        <v>128</v>
      </c>
      <c r="K1374" s="60" t="s">
        <v>129</v>
      </c>
      <c r="L1374" s="60"/>
      <c r="M1374" s="61"/>
      <c r="N1374" s="61"/>
      <c r="O1374" s="54" t="s">
        <v>198</v>
      </c>
      <c r="P1374" s="54" t="s">
        <v>199</v>
      </c>
      <c r="Q1374" s="60" t="s">
        <v>132</v>
      </c>
      <c r="R1374" s="63"/>
      <c r="S1374" s="64" t="str">
        <f aca="false">IF(ISBLANK(A1374),"",CONCATENATE($BC$5,"-",MID($BC$3,3,2),"-M_",A1374))</f>
        <v>PTUR-21-M_5202100000568 3</v>
      </c>
      <c r="T1374" s="65" t="e">
        <f aca="false">IF(ISBLANK(B1374),"",VLOOKUP(B1374,$BI$2:$BJ$5,2,FALSE()))</f>
        <v>#N/A</v>
      </c>
      <c r="U1374" s="66" t="str">
        <f aca="false">IF(ISBLANK(Q1374),"ES",Q1374)</f>
        <v>ES</v>
      </c>
      <c r="V1374" s="64" t="n">
        <f aca="false">IF(ISBLANK(K1374),"2",VLOOKUP(K1374,$BG$2:$BH$3,2,FALSE()))</f>
        <v>2</v>
      </c>
      <c r="W1374" s="66" t="str">
        <f aca="false">IF(ISBLANK(R1374),"Sin observaciones",R1374)</f>
        <v>Sin observaciones</v>
      </c>
      <c r="X1374" s="64" t="n">
        <f aca="false">IF(ISERROR(VLOOKUP(J1374,$BG$2:$BH$3,2,FALSE())),"",VLOOKUP(J1374,$BG$2:$BH$3,2,FALSE()))</f>
        <v>1</v>
      </c>
      <c r="Z1374" s="67"/>
    </row>
    <row r="1375" customFormat="false" ht="26.4" hidden="false" customHeight="false" outlineLevel="0" collapsed="false">
      <c r="A1375" s="54" t="s">
        <v>3552</v>
      </c>
      <c r="B1375" s="54" t="s">
        <v>126</v>
      </c>
      <c r="C1375" s="54" t="s">
        <v>3553</v>
      </c>
      <c r="D1375" s="82" t="n">
        <v>0.03</v>
      </c>
      <c r="E1375" s="56" t="n">
        <v>400</v>
      </c>
      <c r="F1375" s="57" t="n">
        <v>26.17</v>
      </c>
      <c r="G1375" s="56" t="n">
        <v>400</v>
      </c>
      <c r="H1375" s="56" t="n">
        <v>26.17</v>
      </c>
      <c r="I1375" s="58" t="n">
        <v>44540</v>
      </c>
      <c r="J1375" s="54" t="s">
        <v>128</v>
      </c>
      <c r="K1375" s="60" t="s">
        <v>129</v>
      </c>
      <c r="L1375" s="60"/>
      <c r="M1375" s="61"/>
      <c r="N1375" s="61"/>
      <c r="O1375" s="54" t="s">
        <v>3057</v>
      </c>
      <c r="P1375" s="54" t="s">
        <v>3058</v>
      </c>
      <c r="Q1375" s="60" t="s">
        <v>132</v>
      </c>
      <c r="R1375" s="63"/>
      <c r="S1375" s="64" t="str">
        <f aca="false">IF(ISBLANK(A1375),"",CONCATENATE($BC$5,"-",MID($BC$3,3,2),"-M_",A1375))</f>
        <v>PTUR-21-M_52021000005234</v>
      </c>
      <c r="T1375" s="65" t="e">
        <f aca="false">IF(ISBLANK(B1375),"",VLOOKUP(B1375,$BI$2:$BJ$5,2,FALSE()))</f>
        <v>#N/A</v>
      </c>
      <c r="U1375" s="66" t="str">
        <f aca="false">IF(ISBLANK(Q1375),"ES",Q1375)</f>
        <v>ES</v>
      </c>
      <c r="V1375" s="64" t="n">
        <f aca="false">IF(ISBLANK(K1375),"2",VLOOKUP(K1375,$BG$2:$BH$3,2,FALSE()))</f>
        <v>2</v>
      </c>
      <c r="W1375" s="66" t="str">
        <f aca="false">IF(ISBLANK(R1375),"Sin observaciones",R1375)</f>
        <v>Sin observaciones</v>
      </c>
      <c r="X1375" s="64" t="n">
        <f aca="false">IF(ISERROR(VLOOKUP(J1375,$BG$2:$BH$3,2,FALSE())),"",VLOOKUP(J1375,$BG$2:$BH$3,2,FALSE()))</f>
        <v>1</v>
      </c>
      <c r="Z1375" s="67"/>
    </row>
    <row r="1376" customFormat="false" ht="26.4" hidden="false" customHeight="false" outlineLevel="0" collapsed="false">
      <c r="A1376" s="54" t="s">
        <v>3554</v>
      </c>
      <c r="B1376" s="54" t="s">
        <v>126</v>
      </c>
      <c r="C1376" s="54" t="s">
        <v>3555</v>
      </c>
      <c r="D1376" s="82" t="n">
        <v>0.03</v>
      </c>
      <c r="E1376" s="56" t="n">
        <v>350</v>
      </c>
      <c r="F1376" s="57" t="n">
        <v>22.9</v>
      </c>
      <c r="G1376" s="56" t="n">
        <v>350</v>
      </c>
      <c r="H1376" s="56" t="n">
        <v>22.9</v>
      </c>
      <c r="I1376" s="58" t="n">
        <v>44544</v>
      </c>
      <c r="J1376" s="54" t="s">
        <v>128</v>
      </c>
      <c r="K1376" s="60" t="s">
        <v>129</v>
      </c>
      <c r="L1376" s="60"/>
      <c r="M1376" s="61"/>
      <c r="N1376" s="61"/>
      <c r="O1376" s="54" t="s">
        <v>3057</v>
      </c>
      <c r="P1376" s="54" t="s">
        <v>3058</v>
      </c>
      <c r="Q1376" s="60" t="s">
        <v>132</v>
      </c>
      <c r="R1376" s="63"/>
      <c r="S1376" s="64" t="str">
        <f aca="false">IF(ISBLANK(A1376),"",CONCATENATE($BC$5,"-",MID($BC$3,3,2),"-M_",A1376))</f>
        <v>PTUR-21-M_52021000005265</v>
      </c>
      <c r="T1376" s="65" t="e">
        <f aca="false">IF(ISBLANK(B1376),"",VLOOKUP(B1376,$BI$2:$BJ$5,2,FALSE()))</f>
        <v>#N/A</v>
      </c>
      <c r="U1376" s="66" t="str">
        <f aca="false">IF(ISBLANK(Q1376),"ES",Q1376)</f>
        <v>ES</v>
      </c>
      <c r="V1376" s="64" t="n">
        <f aca="false">IF(ISBLANK(K1376),"2",VLOOKUP(K1376,$BG$2:$BH$3,2,FALSE()))</f>
        <v>2</v>
      </c>
      <c r="W1376" s="66" t="str">
        <f aca="false">IF(ISBLANK(R1376),"Sin observaciones",R1376)</f>
        <v>Sin observaciones</v>
      </c>
      <c r="X1376" s="64" t="n">
        <f aca="false">IF(ISERROR(VLOOKUP(J1376,$BG$2:$BH$3,2,FALSE())),"",VLOOKUP(J1376,$BG$2:$BH$3,2,FALSE()))</f>
        <v>1</v>
      </c>
      <c r="Z1376" s="67"/>
    </row>
    <row r="1377" customFormat="false" ht="92.4" hidden="false" customHeight="false" outlineLevel="0" collapsed="false">
      <c r="A1377" s="54" t="s">
        <v>3556</v>
      </c>
      <c r="B1377" s="54" t="s">
        <v>126</v>
      </c>
      <c r="C1377" s="54" t="s">
        <v>3557</v>
      </c>
      <c r="D1377" s="82" t="n">
        <v>1</v>
      </c>
      <c r="E1377" s="56" t="n">
        <v>1317.59</v>
      </c>
      <c r="F1377" s="57" t="n">
        <v>86.2</v>
      </c>
      <c r="G1377" s="56" t="n">
        <v>1317.59</v>
      </c>
      <c r="H1377" s="56" t="n">
        <v>86.2</v>
      </c>
      <c r="I1377" s="58" t="n">
        <v>44544</v>
      </c>
      <c r="J1377" s="54" t="s">
        <v>128</v>
      </c>
      <c r="K1377" s="60" t="s">
        <v>129</v>
      </c>
      <c r="L1377" s="60"/>
      <c r="M1377" s="61"/>
      <c r="N1377" s="61"/>
      <c r="O1377" s="54" t="s">
        <v>202</v>
      </c>
      <c r="P1377" s="54" t="s">
        <v>203</v>
      </c>
      <c r="Q1377" s="60" t="s">
        <v>132</v>
      </c>
      <c r="R1377" s="63"/>
      <c r="S1377" s="64" t="str">
        <f aca="false">IF(ISBLANK(A1377),"",CONCATENATE($BC$5,"-",MID($BC$3,3,2),"-M_",A1377))</f>
        <v>PTUR-21-M_52021000005365</v>
      </c>
      <c r="T1377" s="65" t="e">
        <f aca="false">IF(ISBLANK(B1377),"",VLOOKUP(B1377,$BI$2:$BJ$5,2,FALSE()))</f>
        <v>#N/A</v>
      </c>
      <c r="U1377" s="66" t="str">
        <f aca="false">IF(ISBLANK(Q1377),"ES",Q1377)</f>
        <v>ES</v>
      </c>
      <c r="V1377" s="64" t="n">
        <f aca="false">IF(ISBLANK(K1377),"2",VLOOKUP(K1377,$BG$2:$BH$3,2,FALSE()))</f>
        <v>2</v>
      </c>
      <c r="W1377" s="66" t="str">
        <f aca="false">IF(ISBLANK(R1377),"Sin observaciones",R1377)</f>
        <v>Sin observaciones</v>
      </c>
      <c r="X1377" s="64" t="n">
        <f aca="false">IF(ISERROR(VLOOKUP(J1377,$BG$2:$BH$3,2,FALSE())),"",VLOOKUP(J1377,$BG$2:$BH$3,2,FALSE()))</f>
        <v>1</v>
      </c>
      <c r="Z1377" s="67"/>
    </row>
    <row r="1378" customFormat="false" ht="66" hidden="false" customHeight="false" outlineLevel="0" collapsed="false">
      <c r="A1378" s="54" t="s">
        <v>3558</v>
      </c>
      <c r="B1378" s="54" t="s">
        <v>126</v>
      </c>
      <c r="C1378" s="54" t="s">
        <v>3559</v>
      </c>
      <c r="D1378" s="82" t="n">
        <v>0.03</v>
      </c>
      <c r="E1378" s="56" t="n">
        <v>342.4</v>
      </c>
      <c r="F1378" s="57" t="n">
        <v>22.4</v>
      </c>
      <c r="G1378" s="56" t="n">
        <v>342.4</v>
      </c>
      <c r="H1378" s="56" t="n">
        <v>22.4</v>
      </c>
      <c r="I1378" s="58" t="n">
        <v>44553</v>
      </c>
      <c r="J1378" s="54" t="s">
        <v>128</v>
      </c>
      <c r="K1378" s="60" t="s">
        <v>129</v>
      </c>
      <c r="L1378" s="60"/>
      <c r="M1378" s="61"/>
      <c r="N1378" s="61"/>
      <c r="O1378" s="54" t="s">
        <v>3560</v>
      </c>
      <c r="P1378" s="54" t="s">
        <v>3561</v>
      </c>
      <c r="Q1378" s="60" t="s">
        <v>132</v>
      </c>
      <c r="R1378" s="63"/>
      <c r="S1378" s="64" t="str">
        <f aca="false">IF(ISBLANK(A1378),"",CONCATENATE($BC$5,"-",MID($BC$3,3,2),"-M_",A1378))</f>
        <v>PTUR-21-M_52021000005763</v>
      </c>
      <c r="T1378" s="65" t="e">
        <f aca="false">IF(ISBLANK(B1378),"",VLOOKUP(B1378,$BI$2:$BJ$5,2,FALSE()))</f>
        <v>#N/A</v>
      </c>
      <c r="U1378" s="66" t="str">
        <f aca="false">IF(ISBLANK(Q1378),"ES",Q1378)</f>
        <v>ES</v>
      </c>
      <c r="V1378" s="64" t="n">
        <f aca="false">IF(ISBLANK(K1378),"2",VLOOKUP(K1378,$BG$2:$BH$3,2,FALSE()))</f>
        <v>2</v>
      </c>
      <c r="W1378" s="66" t="str">
        <f aca="false">IF(ISBLANK(R1378),"Sin observaciones",R1378)</f>
        <v>Sin observaciones</v>
      </c>
      <c r="X1378" s="64" t="n">
        <f aca="false">IF(ISERROR(VLOOKUP(J1378,$BG$2:$BH$3,2,FALSE())),"",VLOOKUP(J1378,$BG$2:$BH$3,2,FALSE()))</f>
        <v>1</v>
      </c>
      <c r="Z1378" s="67"/>
    </row>
    <row r="1379" customFormat="false" ht="26.4" hidden="false" customHeight="false" outlineLevel="0" collapsed="false">
      <c r="A1379" s="54" t="s">
        <v>3562</v>
      </c>
      <c r="B1379" s="54" t="s">
        <v>126</v>
      </c>
      <c r="C1379" s="54" t="s">
        <v>3563</v>
      </c>
      <c r="D1379" s="82" t="n">
        <v>0.03</v>
      </c>
      <c r="E1379" s="56" t="n">
        <v>240</v>
      </c>
      <c r="F1379" s="57" t="n">
        <v>0</v>
      </c>
      <c r="G1379" s="56" t="n">
        <v>240</v>
      </c>
      <c r="H1379" s="56" t="n">
        <v>0</v>
      </c>
      <c r="I1379" s="58" t="n">
        <v>44553</v>
      </c>
      <c r="J1379" s="54" t="s">
        <v>128</v>
      </c>
      <c r="K1379" s="60" t="s">
        <v>129</v>
      </c>
      <c r="L1379" s="60"/>
      <c r="M1379" s="61"/>
      <c r="N1379" s="61"/>
      <c r="O1379" s="54" t="s">
        <v>898</v>
      </c>
      <c r="P1379" s="54" t="s">
        <v>899</v>
      </c>
      <c r="Q1379" s="60" t="s">
        <v>132</v>
      </c>
      <c r="R1379" s="63"/>
      <c r="S1379" s="64" t="str">
        <f aca="false">IF(ISBLANK(A1379),"",CONCATENATE($BC$5,"-",MID($BC$3,3,2),"-M_",A1379))</f>
        <v>PTUR-21-M_52021000005703</v>
      </c>
      <c r="T1379" s="65" t="e">
        <f aca="false">IF(ISBLANK(B1379),"",VLOOKUP(B1379,$BI$2:$BJ$5,2,FALSE()))</f>
        <v>#N/A</v>
      </c>
      <c r="U1379" s="66" t="str">
        <f aca="false">IF(ISBLANK(Q1379),"ES",Q1379)</f>
        <v>ES</v>
      </c>
      <c r="V1379" s="64" t="n">
        <f aca="false">IF(ISBLANK(K1379),"2",VLOOKUP(K1379,$BG$2:$BH$3,2,FALSE()))</f>
        <v>2</v>
      </c>
      <c r="W1379" s="66" t="str">
        <f aca="false">IF(ISBLANK(R1379),"Sin observaciones",R1379)</f>
        <v>Sin observaciones</v>
      </c>
      <c r="X1379" s="64" t="n">
        <f aca="false">IF(ISERROR(VLOOKUP(J1379,$BG$2:$BH$3,2,FALSE())),"",VLOOKUP(J1379,$BG$2:$BH$3,2,FALSE()))</f>
        <v>1</v>
      </c>
      <c r="Z1379" s="67"/>
    </row>
    <row r="1380" customFormat="false" ht="79.2" hidden="false" customHeight="false" outlineLevel="0" collapsed="false">
      <c r="A1380" s="54" t="s">
        <v>3564</v>
      </c>
      <c r="B1380" s="54" t="s">
        <v>126</v>
      </c>
      <c r="C1380" s="54" t="s">
        <v>3565</v>
      </c>
      <c r="D1380" s="82" t="n">
        <v>0.12</v>
      </c>
      <c r="E1380" s="56" t="n">
        <v>612.5</v>
      </c>
      <c r="F1380" s="57" t="n">
        <v>0</v>
      </c>
      <c r="G1380" s="56" t="n">
        <v>612.5</v>
      </c>
      <c r="H1380" s="56" t="n">
        <v>0</v>
      </c>
      <c r="I1380" s="58" t="n">
        <v>44553</v>
      </c>
      <c r="J1380" s="54" t="s">
        <v>128</v>
      </c>
      <c r="K1380" s="60" t="s">
        <v>129</v>
      </c>
      <c r="L1380" s="60"/>
      <c r="M1380" s="61"/>
      <c r="N1380" s="61"/>
      <c r="O1380" s="54" t="s">
        <v>1619</v>
      </c>
      <c r="P1380" s="54" t="s">
        <v>1620</v>
      </c>
      <c r="Q1380" s="60" t="s">
        <v>132</v>
      </c>
      <c r="R1380" s="63"/>
      <c r="S1380" s="64" t="str">
        <f aca="false">IF(ISBLANK(A1380),"",CONCATENATE($BC$5,"-",MID($BC$3,3,2),"-M_",A1380))</f>
        <v>PTUR-21-M_52021000005754</v>
      </c>
      <c r="T1380" s="65" t="e">
        <f aca="false">IF(ISBLANK(B1380),"",VLOOKUP(B1380,$BI$2:$BJ$5,2,FALSE()))</f>
        <v>#N/A</v>
      </c>
      <c r="U1380" s="66" t="str">
        <f aca="false">IF(ISBLANK(Q1380),"ES",Q1380)</f>
        <v>ES</v>
      </c>
      <c r="V1380" s="64" t="n">
        <f aca="false">IF(ISBLANK(K1380),"2",VLOOKUP(K1380,$BG$2:$BH$3,2,FALSE()))</f>
        <v>2</v>
      </c>
      <c r="W1380" s="66" t="str">
        <f aca="false">IF(ISBLANK(R1380),"Sin observaciones",R1380)</f>
        <v>Sin observaciones</v>
      </c>
      <c r="X1380" s="64" t="n">
        <f aca="false">IF(ISERROR(VLOOKUP(J1380,$BG$2:$BH$3,2,FALSE())),"",VLOOKUP(J1380,$BG$2:$BH$3,2,FALSE()))</f>
        <v>1</v>
      </c>
      <c r="Z1380" s="67"/>
    </row>
    <row r="1381" customFormat="false" ht="79.2" hidden="false" customHeight="false" outlineLevel="0" collapsed="false">
      <c r="A1381" s="54" t="s">
        <v>3566</v>
      </c>
      <c r="B1381" s="54" t="s">
        <v>126</v>
      </c>
      <c r="C1381" s="54" t="s">
        <v>3567</v>
      </c>
      <c r="D1381" s="82" t="n">
        <v>0.18</v>
      </c>
      <c r="E1381" s="56" t="n">
        <v>787.5</v>
      </c>
      <c r="F1381" s="57" t="n">
        <v>0</v>
      </c>
      <c r="G1381" s="56" t="n">
        <v>787.5</v>
      </c>
      <c r="H1381" s="56" t="n">
        <v>0</v>
      </c>
      <c r="I1381" s="58" t="n">
        <v>44553</v>
      </c>
      <c r="J1381" s="54" t="s">
        <v>128</v>
      </c>
      <c r="K1381" s="60" t="s">
        <v>129</v>
      </c>
      <c r="L1381" s="60"/>
      <c r="M1381" s="61"/>
      <c r="N1381" s="61"/>
      <c r="O1381" s="54" t="s">
        <v>1619</v>
      </c>
      <c r="P1381" s="54" t="s">
        <v>1620</v>
      </c>
      <c r="Q1381" s="60" t="s">
        <v>132</v>
      </c>
      <c r="R1381" s="63"/>
      <c r="S1381" s="64" t="str">
        <f aca="false">IF(ISBLANK(A1381),"",CONCATENATE($BC$5,"-",MID($BC$3,3,2),"-M_",A1381))</f>
        <v>PTUR-21-M_52021000005755</v>
      </c>
      <c r="T1381" s="65" t="e">
        <f aca="false">IF(ISBLANK(B1381),"",VLOOKUP(B1381,$BI$2:$BJ$5,2,FALSE()))</f>
        <v>#N/A</v>
      </c>
      <c r="U1381" s="66" t="str">
        <f aca="false">IF(ISBLANK(Q1381),"ES",Q1381)</f>
        <v>ES</v>
      </c>
      <c r="V1381" s="64" t="n">
        <f aca="false">IF(ISBLANK(K1381),"2",VLOOKUP(K1381,$BG$2:$BH$3,2,FALSE()))</f>
        <v>2</v>
      </c>
      <c r="W1381" s="66" t="str">
        <f aca="false">IF(ISBLANK(R1381),"Sin observaciones",R1381)</f>
        <v>Sin observaciones</v>
      </c>
      <c r="X1381" s="64" t="n">
        <f aca="false">IF(ISERROR(VLOOKUP(J1381,$BG$2:$BH$3,2,FALSE())),"",VLOOKUP(J1381,$BG$2:$BH$3,2,FALSE()))</f>
        <v>1</v>
      </c>
      <c r="Z1381" s="67"/>
    </row>
    <row r="1382" customFormat="false" ht="52.8" hidden="false" customHeight="false" outlineLevel="0" collapsed="false">
      <c r="A1382" s="54" t="s">
        <v>3568</v>
      </c>
      <c r="B1382" s="54" t="s">
        <v>126</v>
      </c>
      <c r="C1382" s="54" t="s">
        <v>3569</v>
      </c>
      <c r="D1382" s="82" t="n">
        <v>0.03</v>
      </c>
      <c r="E1382" s="56" t="n">
        <v>1100</v>
      </c>
      <c r="F1382" s="57" t="n">
        <v>0</v>
      </c>
      <c r="G1382" s="56" t="n">
        <v>1100</v>
      </c>
      <c r="H1382" s="56" t="n">
        <v>0</v>
      </c>
      <c r="I1382" s="58" t="n">
        <v>44544</v>
      </c>
      <c r="J1382" s="54" t="s">
        <v>128</v>
      </c>
      <c r="K1382" s="60" t="s">
        <v>129</v>
      </c>
      <c r="L1382" s="60"/>
      <c r="M1382" s="61"/>
      <c r="N1382" s="61"/>
      <c r="O1382" s="54" t="s">
        <v>1623</v>
      </c>
      <c r="P1382" s="54" t="s">
        <v>1624</v>
      </c>
      <c r="Q1382" s="60" t="s">
        <v>132</v>
      </c>
      <c r="R1382" s="63"/>
      <c r="S1382" s="64" t="str">
        <f aca="false">IF(ISBLANK(A1382),"",CONCATENATE($BC$5,"-",MID($BC$3,3,2),"-M_",A1382))</f>
        <v>PTUR-21-M_52021000005364</v>
      </c>
      <c r="T1382" s="65" t="e">
        <f aca="false">IF(ISBLANK(B1382),"",VLOOKUP(B1382,$BI$2:$BJ$5,2,FALSE()))</f>
        <v>#N/A</v>
      </c>
      <c r="U1382" s="66" t="str">
        <f aca="false">IF(ISBLANK(Q1382),"ES",Q1382)</f>
        <v>ES</v>
      </c>
      <c r="V1382" s="64" t="n">
        <f aca="false">IF(ISBLANK(K1382),"2",VLOOKUP(K1382,$BG$2:$BH$3,2,FALSE()))</f>
        <v>2</v>
      </c>
      <c r="W1382" s="66" t="str">
        <f aca="false">IF(ISBLANK(R1382),"Sin observaciones",R1382)</f>
        <v>Sin observaciones</v>
      </c>
      <c r="X1382" s="64" t="n">
        <f aca="false">IF(ISERROR(VLOOKUP(J1382,$BG$2:$BH$3,2,FALSE())),"",VLOOKUP(J1382,$BG$2:$BH$3,2,FALSE()))</f>
        <v>1</v>
      </c>
      <c r="Z1382" s="67"/>
    </row>
    <row r="1383" customFormat="false" ht="26.4" hidden="false" customHeight="false" outlineLevel="0" collapsed="false">
      <c r="A1383" s="54" t="s">
        <v>3570</v>
      </c>
      <c r="B1383" s="54" t="s">
        <v>126</v>
      </c>
      <c r="C1383" s="54" t="s">
        <v>3571</v>
      </c>
      <c r="D1383" s="82" t="n">
        <v>0.39</v>
      </c>
      <c r="E1383" s="56" t="n">
        <v>3599</v>
      </c>
      <c r="F1383" s="57" t="n">
        <v>0</v>
      </c>
      <c r="G1383" s="56" t="n">
        <v>3599</v>
      </c>
      <c r="H1383" s="56" t="n">
        <v>0</v>
      </c>
      <c r="I1383" s="58" t="n">
        <v>44553</v>
      </c>
      <c r="J1383" s="54" t="s">
        <v>128</v>
      </c>
      <c r="K1383" s="60" t="s">
        <v>129</v>
      </c>
      <c r="L1383" s="60"/>
      <c r="M1383" s="61"/>
      <c r="N1383" s="61"/>
      <c r="O1383" s="54" t="s">
        <v>2508</v>
      </c>
      <c r="P1383" s="54" t="s">
        <v>2509</v>
      </c>
      <c r="Q1383" s="60" t="s">
        <v>132</v>
      </c>
      <c r="R1383" s="63"/>
      <c r="S1383" s="64" t="str">
        <f aca="false">IF(ISBLANK(A1383),"",CONCATENATE($BC$5,"-",MID($BC$3,3,2),"-M_",A1383))</f>
        <v>PTUR-21-M_52021000005704</v>
      </c>
      <c r="T1383" s="65" t="e">
        <f aca="false">IF(ISBLANK(B1383),"",VLOOKUP(B1383,$BI$2:$BJ$5,2,FALSE()))</f>
        <v>#N/A</v>
      </c>
      <c r="U1383" s="66" t="str">
        <f aca="false">IF(ISBLANK(Q1383),"ES",Q1383)</f>
        <v>ES</v>
      </c>
      <c r="V1383" s="64" t="n">
        <f aca="false">IF(ISBLANK(K1383),"2",VLOOKUP(K1383,$BG$2:$BH$3,2,FALSE()))</f>
        <v>2</v>
      </c>
      <c r="W1383" s="66" t="str">
        <f aca="false">IF(ISBLANK(R1383),"Sin observaciones",R1383)</f>
        <v>Sin observaciones</v>
      </c>
      <c r="X1383" s="64" t="n">
        <f aca="false">IF(ISERROR(VLOOKUP(J1383,$BG$2:$BH$3,2,FALSE())),"",VLOOKUP(J1383,$BG$2:$BH$3,2,FALSE()))</f>
        <v>1</v>
      </c>
      <c r="Z1383" s="67"/>
    </row>
    <row r="1384" customFormat="false" ht="66" hidden="false" customHeight="false" outlineLevel="0" collapsed="false">
      <c r="A1384" s="54" t="s">
        <v>3572</v>
      </c>
      <c r="B1384" s="54" t="s">
        <v>139</v>
      </c>
      <c r="C1384" s="54" t="s">
        <v>3573</v>
      </c>
      <c r="D1384" s="82" t="n">
        <v>3</v>
      </c>
      <c r="E1384" s="56" t="n">
        <v>2500</v>
      </c>
      <c r="F1384" s="57" t="n">
        <v>0</v>
      </c>
      <c r="G1384" s="56" t="n">
        <v>2500</v>
      </c>
      <c r="H1384" s="56" t="n">
        <v>0</v>
      </c>
      <c r="I1384" s="58" t="n">
        <v>44546</v>
      </c>
      <c r="J1384" s="54" t="s">
        <v>128</v>
      </c>
      <c r="K1384" s="60" t="s">
        <v>129</v>
      </c>
      <c r="L1384" s="60"/>
      <c r="M1384" s="61"/>
      <c r="N1384" s="61"/>
      <c r="O1384" s="54" t="s">
        <v>915</v>
      </c>
      <c r="P1384" s="54" t="s">
        <v>916</v>
      </c>
      <c r="Q1384" s="60" t="s">
        <v>132</v>
      </c>
      <c r="R1384" s="63"/>
      <c r="S1384" s="64" t="str">
        <f aca="false">IF(ISBLANK(A1384),"",CONCATENATE($BC$5,"-",MID($BC$3,3,2),"-M_",A1384))</f>
        <v>PTUR-21-M_52021000005413</v>
      </c>
      <c r="T1384" s="65" t="str">
        <f aca="false">IF(ISBLANK(B1384),"",VLOOKUP(B1384,$BI$2:$BJ$5,2,FALSE()))</f>
        <v>E</v>
      </c>
      <c r="U1384" s="66" t="str">
        <f aca="false">IF(ISBLANK(Q1384),"ES",Q1384)</f>
        <v>ES</v>
      </c>
      <c r="V1384" s="64" t="n">
        <f aca="false">IF(ISBLANK(K1384),"2",VLOOKUP(K1384,$BG$2:$BH$3,2,FALSE()))</f>
        <v>2</v>
      </c>
      <c r="W1384" s="66" t="str">
        <f aca="false">IF(ISBLANK(R1384),"Sin observaciones",R1384)</f>
        <v>Sin observaciones</v>
      </c>
      <c r="X1384" s="64" t="n">
        <f aca="false">IF(ISERROR(VLOOKUP(J1384,$BG$2:$BH$3,2,FALSE())),"",VLOOKUP(J1384,$BG$2:$BH$3,2,FALSE()))</f>
        <v>1</v>
      </c>
      <c r="Z1384" s="67"/>
    </row>
    <row r="1385" customFormat="false" ht="66" hidden="false" customHeight="false" outlineLevel="0" collapsed="false">
      <c r="A1385" s="54" t="s">
        <v>3574</v>
      </c>
      <c r="B1385" s="54" t="s">
        <v>126</v>
      </c>
      <c r="C1385" s="54" t="s">
        <v>3575</v>
      </c>
      <c r="D1385" s="82" t="n">
        <v>0.03</v>
      </c>
      <c r="E1385" s="56" t="n">
        <v>350</v>
      </c>
      <c r="F1385" s="57" t="n">
        <v>0</v>
      </c>
      <c r="G1385" s="56" t="n">
        <v>350</v>
      </c>
      <c r="H1385" s="56" t="n">
        <v>0</v>
      </c>
      <c r="I1385" s="58" t="n">
        <v>44540</v>
      </c>
      <c r="J1385" s="54" t="s">
        <v>128</v>
      </c>
      <c r="K1385" s="60" t="s">
        <v>129</v>
      </c>
      <c r="L1385" s="60"/>
      <c r="M1385" s="61"/>
      <c r="N1385" s="61"/>
      <c r="O1385" s="54" t="s">
        <v>919</v>
      </c>
      <c r="P1385" s="54" t="s">
        <v>920</v>
      </c>
      <c r="Q1385" s="60" t="s">
        <v>132</v>
      </c>
      <c r="R1385" s="63"/>
      <c r="S1385" s="64" t="str">
        <f aca="false">IF(ISBLANK(A1385),"",CONCATENATE($BC$5,"-",MID($BC$3,3,2),"-M_",A1385))</f>
        <v>PTUR-21-M_52021000005251</v>
      </c>
      <c r="T1385" s="65" t="e">
        <f aca="false">IF(ISBLANK(B1385),"",VLOOKUP(B1385,$BI$2:$BJ$5,2,FALSE()))</f>
        <v>#N/A</v>
      </c>
      <c r="U1385" s="66" t="str">
        <f aca="false">IF(ISBLANK(Q1385),"ES",Q1385)</f>
        <v>ES</v>
      </c>
      <c r="V1385" s="64" t="n">
        <f aca="false">IF(ISBLANK(K1385),"2",VLOOKUP(K1385,$BG$2:$BH$3,2,FALSE()))</f>
        <v>2</v>
      </c>
      <c r="W1385" s="66" t="str">
        <f aca="false">IF(ISBLANK(R1385),"Sin observaciones",R1385)</f>
        <v>Sin observaciones</v>
      </c>
      <c r="X1385" s="64" t="n">
        <f aca="false">IF(ISERROR(VLOOKUP(J1385,$BG$2:$BH$3,2,FALSE())),"",VLOOKUP(J1385,$BG$2:$BH$3,2,FALSE()))</f>
        <v>1</v>
      </c>
      <c r="Z1385" s="67"/>
    </row>
    <row r="1386" customFormat="false" ht="39.6" hidden="false" customHeight="false" outlineLevel="0" collapsed="false">
      <c r="A1386" s="54" t="s">
        <v>3576</v>
      </c>
      <c r="B1386" s="54" t="s">
        <v>126</v>
      </c>
      <c r="C1386" s="54" t="s">
        <v>3577</v>
      </c>
      <c r="D1386" s="82" t="n">
        <v>0.03</v>
      </c>
      <c r="E1386" s="56" t="n">
        <v>240</v>
      </c>
      <c r="F1386" s="57" t="n">
        <v>0</v>
      </c>
      <c r="G1386" s="56" t="n">
        <v>240</v>
      </c>
      <c r="H1386" s="56" t="n">
        <v>0</v>
      </c>
      <c r="I1386" s="58" t="n">
        <v>44544</v>
      </c>
      <c r="J1386" s="54" t="s">
        <v>128</v>
      </c>
      <c r="K1386" s="60" t="s">
        <v>129</v>
      </c>
      <c r="L1386" s="60"/>
      <c r="M1386" s="61"/>
      <c r="N1386" s="61"/>
      <c r="O1386" s="54" t="s">
        <v>3578</v>
      </c>
      <c r="P1386" s="54" t="s">
        <v>3579</v>
      </c>
      <c r="Q1386" s="60" t="s">
        <v>132</v>
      </c>
      <c r="R1386" s="63"/>
      <c r="S1386" s="64" t="str">
        <f aca="false">IF(ISBLANK(A1386),"",CONCATENATE($BC$5,"-",MID($BC$3,3,2),"-M_",A1386))</f>
        <v>PTUR-21-M_52021000005360</v>
      </c>
      <c r="T1386" s="65" t="e">
        <f aca="false">IF(ISBLANK(B1386),"",VLOOKUP(B1386,$BI$2:$BJ$5,2,FALSE()))</f>
        <v>#N/A</v>
      </c>
      <c r="U1386" s="66" t="str">
        <f aca="false">IF(ISBLANK(Q1386),"ES",Q1386)</f>
        <v>ES</v>
      </c>
      <c r="V1386" s="64" t="n">
        <f aca="false">IF(ISBLANK(K1386),"2",VLOOKUP(K1386,$BG$2:$BH$3,2,FALSE()))</f>
        <v>2</v>
      </c>
      <c r="W1386" s="66" t="str">
        <f aca="false">IF(ISBLANK(R1386),"Sin observaciones",R1386)</f>
        <v>Sin observaciones</v>
      </c>
      <c r="X1386" s="64" t="n">
        <f aca="false">IF(ISERROR(VLOOKUP(J1386,$BG$2:$BH$3,2,FALSE())),"",VLOOKUP(J1386,$BG$2:$BH$3,2,FALSE()))</f>
        <v>1</v>
      </c>
      <c r="Z1386" s="67"/>
    </row>
    <row r="1387" customFormat="false" ht="39.6" hidden="false" customHeight="false" outlineLevel="0" collapsed="false">
      <c r="A1387" s="54" t="s">
        <v>3580</v>
      </c>
      <c r="B1387" s="54" t="s">
        <v>126</v>
      </c>
      <c r="C1387" s="54" t="s">
        <v>3581</v>
      </c>
      <c r="D1387" s="82" t="n">
        <v>0.06</v>
      </c>
      <c r="E1387" s="56" t="n">
        <v>1230</v>
      </c>
      <c r="F1387" s="57" t="n">
        <v>0</v>
      </c>
      <c r="G1387" s="56" t="n">
        <v>1230</v>
      </c>
      <c r="H1387" s="56" t="n">
        <v>0</v>
      </c>
      <c r="I1387" s="58" t="n">
        <v>44546</v>
      </c>
      <c r="J1387" s="54" t="s">
        <v>128</v>
      </c>
      <c r="K1387" s="60" t="s">
        <v>129</v>
      </c>
      <c r="L1387" s="60"/>
      <c r="M1387" s="61"/>
      <c r="N1387" s="61"/>
      <c r="O1387" s="54" t="s">
        <v>3578</v>
      </c>
      <c r="P1387" s="54" t="s">
        <v>3579</v>
      </c>
      <c r="Q1387" s="60" t="s">
        <v>132</v>
      </c>
      <c r="R1387" s="63"/>
      <c r="S1387" s="64" t="str">
        <f aca="false">IF(ISBLANK(A1387),"",CONCATENATE($BC$5,"-",MID($BC$3,3,2),"-M_",A1387))</f>
        <v>PTUR-21-M_52021000005424</v>
      </c>
      <c r="T1387" s="65" t="e">
        <f aca="false">IF(ISBLANK(B1387),"",VLOOKUP(B1387,$BI$2:$BJ$5,2,FALSE()))</f>
        <v>#N/A</v>
      </c>
      <c r="U1387" s="66" t="str">
        <f aca="false">IF(ISBLANK(Q1387),"ES",Q1387)</f>
        <v>ES</v>
      </c>
      <c r="V1387" s="64" t="n">
        <f aca="false">IF(ISBLANK(K1387),"2",VLOOKUP(K1387,$BG$2:$BH$3,2,FALSE()))</f>
        <v>2</v>
      </c>
      <c r="W1387" s="66" t="str">
        <f aca="false">IF(ISBLANK(R1387),"Sin observaciones",R1387)</f>
        <v>Sin observaciones</v>
      </c>
      <c r="X1387" s="64" t="n">
        <f aca="false">IF(ISERROR(VLOOKUP(J1387,$BG$2:$BH$3,2,FALSE())),"",VLOOKUP(J1387,$BG$2:$BH$3,2,FALSE()))</f>
        <v>1</v>
      </c>
      <c r="Z1387" s="67"/>
    </row>
    <row r="1388" customFormat="false" ht="17.4" hidden="false" customHeight="false" outlineLevel="0" collapsed="false">
      <c r="A1388" s="54" t="s">
        <v>3582</v>
      </c>
      <c r="B1388" s="54" t="s">
        <v>126</v>
      </c>
      <c r="C1388" s="54" t="s">
        <v>3583</v>
      </c>
      <c r="D1388" s="82" t="n">
        <v>0.03</v>
      </c>
      <c r="E1388" s="56" t="n">
        <v>350</v>
      </c>
      <c r="F1388" s="57" t="n">
        <v>0</v>
      </c>
      <c r="G1388" s="56" t="n">
        <v>350</v>
      </c>
      <c r="H1388" s="56" t="n">
        <v>0</v>
      </c>
      <c r="I1388" s="58" t="n">
        <v>44553</v>
      </c>
      <c r="J1388" s="54" t="s">
        <v>128</v>
      </c>
      <c r="K1388" s="60" t="s">
        <v>129</v>
      </c>
      <c r="L1388" s="60"/>
      <c r="M1388" s="61"/>
      <c r="N1388" s="61"/>
      <c r="O1388" s="54" t="s">
        <v>3578</v>
      </c>
      <c r="P1388" s="54" t="s">
        <v>3579</v>
      </c>
      <c r="Q1388" s="60" t="s">
        <v>132</v>
      </c>
      <c r="R1388" s="63"/>
      <c r="S1388" s="64" t="str">
        <f aca="false">IF(ISBLANK(A1388),"",CONCATENATE($BC$5,"-",MID($BC$3,3,2),"-M_",A1388))</f>
        <v>PTUR-21-M_52021000005707</v>
      </c>
      <c r="T1388" s="65" t="e">
        <f aca="false">IF(ISBLANK(B1388),"",VLOOKUP(B1388,$BI$2:$BJ$5,2,FALSE()))</f>
        <v>#N/A</v>
      </c>
      <c r="U1388" s="66" t="str">
        <f aca="false">IF(ISBLANK(Q1388),"ES",Q1388)</f>
        <v>ES</v>
      </c>
      <c r="V1388" s="64" t="n">
        <f aca="false">IF(ISBLANK(K1388),"2",VLOOKUP(K1388,$BG$2:$BH$3,2,FALSE()))</f>
        <v>2</v>
      </c>
      <c r="W1388" s="66" t="str">
        <f aca="false">IF(ISBLANK(R1388),"Sin observaciones",R1388)</f>
        <v>Sin observaciones</v>
      </c>
      <c r="X1388" s="64" t="n">
        <f aca="false">IF(ISERROR(VLOOKUP(J1388,$BG$2:$BH$3,2,FALSE())),"",VLOOKUP(J1388,$BG$2:$BH$3,2,FALSE()))</f>
        <v>1</v>
      </c>
      <c r="Z1388" s="67"/>
    </row>
    <row r="1389" customFormat="false" ht="39.6" hidden="false" customHeight="false" outlineLevel="0" collapsed="false">
      <c r="A1389" s="54" t="s">
        <v>3584</v>
      </c>
      <c r="B1389" s="54" t="s">
        <v>126</v>
      </c>
      <c r="C1389" s="54" t="s">
        <v>3585</v>
      </c>
      <c r="D1389" s="82" t="n">
        <v>0.03</v>
      </c>
      <c r="E1389" s="56" t="n">
        <v>300</v>
      </c>
      <c r="F1389" s="57" t="n">
        <v>0</v>
      </c>
      <c r="G1389" s="56" t="n">
        <v>300</v>
      </c>
      <c r="H1389" s="56" t="n">
        <v>0</v>
      </c>
      <c r="I1389" s="58" t="n">
        <v>44553</v>
      </c>
      <c r="J1389" s="54" t="s">
        <v>128</v>
      </c>
      <c r="K1389" s="60" t="s">
        <v>129</v>
      </c>
      <c r="L1389" s="60"/>
      <c r="M1389" s="61"/>
      <c r="N1389" s="61"/>
      <c r="O1389" s="54" t="s">
        <v>3586</v>
      </c>
      <c r="P1389" s="54" t="s">
        <v>3587</v>
      </c>
      <c r="Q1389" s="60" t="s">
        <v>132</v>
      </c>
      <c r="R1389" s="63"/>
      <c r="S1389" s="64" t="str">
        <f aca="false">IF(ISBLANK(A1389),"",CONCATENATE($BC$5,"-",MID($BC$3,3,2),"-M_",A1389))</f>
        <v>PTUR-21-M_52021000005731</v>
      </c>
      <c r="T1389" s="65" t="e">
        <f aca="false">IF(ISBLANK(B1389),"",VLOOKUP(B1389,$BI$2:$BJ$5,2,FALSE()))</f>
        <v>#N/A</v>
      </c>
      <c r="U1389" s="66" t="str">
        <f aca="false">IF(ISBLANK(Q1389),"ES",Q1389)</f>
        <v>ES</v>
      </c>
      <c r="V1389" s="64" t="n">
        <f aca="false">IF(ISBLANK(K1389),"2",VLOOKUP(K1389,$BG$2:$BH$3,2,FALSE()))</f>
        <v>2</v>
      </c>
      <c r="W1389" s="66" t="str">
        <f aca="false">IF(ISBLANK(R1389),"Sin observaciones",R1389)</f>
        <v>Sin observaciones</v>
      </c>
      <c r="X1389" s="64" t="n">
        <f aca="false">IF(ISERROR(VLOOKUP(J1389,$BG$2:$BH$3,2,FALSE())),"",VLOOKUP(J1389,$BG$2:$BH$3,2,FALSE()))</f>
        <v>1</v>
      </c>
      <c r="Z1389" s="67"/>
    </row>
    <row r="1390" customFormat="false" ht="52.8" hidden="false" customHeight="false" outlineLevel="0" collapsed="false">
      <c r="A1390" s="54" t="s">
        <v>3588</v>
      </c>
      <c r="B1390" s="54" t="s">
        <v>126</v>
      </c>
      <c r="C1390" s="54" t="s">
        <v>3589</v>
      </c>
      <c r="D1390" s="82" t="n">
        <v>1</v>
      </c>
      <c r="E1390" s="56" t="n">
        <v>352.35</v>
      </c>
      <c r="F1390" s="57" t="n">
        <v>0</v>
      </c>
      <c r="G1390" s="56" t="n">
        <v>352.35</v>
      </c>
      <c r="H1390" s="56" t="n">
        <v>0</v>
      </c>
      <c r="I1390" s="58" t="n">
        <v>44540</v>
      </c>
      <c r="J1390" s="54" t="s">
        <v>128</v>
      </c>
      <c r="K1390" s="60" t="s">
        <v>129</v>
      </c>
      <c r="L1390" s="60"/>
      <c r="M1390" s="61"/>
      <c r="N1390" s="61"/>
      <c r="O1390" s="54" t="s">
        <v>238</v>
      </c>
      <c r="P1390" s="54" t="s">
        <v>239</v>
      </c>
      <c r="Q1390" s="60" t="s">
        <v>132</v>
      </c>
      <c r="R1390" s="63"/>
      <c r="S1390" s="64" t="str">
        <f aca="false">IF(ISBLANK(A1390),"",CONCATENATE($BC$5,"-",MID($BC$3,3,2),"-M_",A1390))</f>
        <v>PTUR-21-M_52021000005249</v>
      </c>
      <c r="T1390" s="65" t="e">
        <f aca="false">IF(ISBLANK(B1390),"",VLOOKUP(B1390,$BI$2:$BJ$5,2,FALSE()))</f>
        <v>#N/A</v>
      </c>
      <c r="U1390" s="66" t="str">
        <f aca="false">IF(ISBLANK(Q1390),"ES",Q1390)</f>
        <v>ES</v>
      </c>
      <c r="V1390" s="64" t="n">
        <f aca="false">IF(ISBLANK(K1390),"2",VLOOKUP(K1390,$BG$2:$BH$3,2,FALSE()))</f>
        <v>2</v>
      </c>
      <c r="W1390" s="66" t="str">
        <f aca="false">IF(ISBLANK(R1390),"Sin observaciones",R1390)</f>
        <v>Sin observaciones</v>
      </c>
      <c r="X1390" s="64" t="n">
        <f aca="false">IF(ISERROR(VLOOKUP(J1390,$BG$2:$BH$3,2,FALSE())),"",VLOOKUP(J1390,$BG$2:$BH$3,2,FALSE()))</f>
        <v>1</v>
      </c>
      <c r="Z1390" s="67"/>
    </row>
    <row r="1391" customFormat="false" ht="17.4" hidden="false" customHeight="false" outlineLevel="0" collapsed="false">
      <c r="A1391" s="54" t="s">
        <v>3590</v>
      </c>
      <c r="B1391" s="54" t="s">
        <v>126</v>
      </c>
      <c r="C1391" s="54" t="s">
        <v>3591</v>
      </c>
      <c r="D1391" s="82" t="n">
        <v>0.03</v>
      </c>
      <c r="E1391" s="56" t="n">
        <v>2182.8</v>
      </c>
      <c r="F1391" s="57" t="n">
        <v>142.8</v>
      </c>
      <c r="G1391" s="56" t="n">
        <v>2182.8</v>
      </c>
      <c r="H1391" s="56" t="n">
        <v>142.8</v>
      </c>
      <c r="I1391" s="58" t="n">
        <v>44546</v>
      </c>
      <c r="J1391" s="54" t="s">
        <v>128</v>
      </c>
      <c r="K1391" s="60" t="s">
        <v>129</v>
      </c>
      <c r="L1391" s="60"/>
      <c r="M1391" s="61"/>
      <c r="N1391" s="61"/>
      <c r="O1391" s="54" t="s">
        <v>246</v>
      </c>
      <c r="P1391" s="54" t="s">
        <v>247</v>
      </c>
      <c r="Q1391" s="60" t="s">
        <v>132</v>
      </c>
      <c r="R1391" s="63"/>
      <c r="S1391" s="64" t="str">
        <f aca="false">IF(ISBLANK(A1391),"",CONCATENATE($BC$5,"-",MID($BC$3,3,2),"-M_",A1391))</f>
        <v>PTUR-21-M_52021000005434</v>
      </c>
      <c r="T1391" s="65" t="e">
        <f aca="false">IF(ISBLANK(B1391),"",VLOOKUP(B1391,$BI$2:$BJ$5,2,FALSE()))</f>
        <v>#N/A</v>
      </c>
      <c r="U1391" s="66" t="str">
        <f aca="false">IF(ISBLANK(Q1391),"ES",Q1391)</f>
        <v>ES</v>
      </c>
      <c r="V1391" s="64" t="n">
        <f aca="false">IF(ISBLANK(K1391),"2",VLOOKUP(K1391,$BG$2:$BH$3,2,FALSE()))</f>
        <v>2</v>
      </c>
      <c r="W1391" s="66" t="str">
        <f aca="false">IF(ISBLANK(R1391),"Sin observaciones",R1391)</f>
        <v>Sin observaciones</v>
      </c>
      <c r="X1391" s="64" t="n">
        <f aca="false">IF(ISERROR(VLOOKUP(J1391,$BG$2:$BH$3,2,FALSE())),"",VLOOKUP(J1391,$BG$2:$BH$3,2,FALSE()))</f>
        <v>1</v>
      </c>
      <c r="Z1391" s="67"/>
    </row>
    <row r="1392" customFormat="false" ht="39.6" hidden="false" customHeight="false" outlineLevel="0" collapsed="false">
      <c r="A1392" s="54" t="s">
        <v>3592</v>
      </c>
      <c r="B1392" s="54" t="s">
        <v>126</v>
      </c>
      <c r="C1392" s="54" t="s">
        <v>3593</v>
      </c>
      <c r="D1392" s="82" t="n">
        <v>0.03</v>
      </c>
      <c r="E1392" s="56" t="n">
        <v>224.15</v>
      </c>
      <c r="F1392" s="57" t="n">
        <v>0</v>
      </c>
      <c r="G1392" s="56" t="n">
        <v>224.15</v>
      </c>
      <c r="H1392" s="56" t="n">
        <v>0</v>
      </c>
      <c r="I1392" s="58" t="n">
        <v>44540</v>
      </c>
      <c r="J1392" s="54" t="s">
        <v>128</v>
      </c>
      <c r="K1392" s="60" t="s">
        <v>129</v>
      </c>
      <c r="L1392" s="60"/>
      <c r="M1392" s="61"/>
      <c r="N1392" s="61"/>
      <c r="O1392" s="54" t="s">
        <v>957</v>
      </c>
      <c r="P1392" s="54" t="s">
        <v>958</v>
      </c>
      <c r="Q1392" s="60" t="s">
        <v>132</v>
      </c>
      <c r="R1392" s="63"/>
      <c r="S1392" s="64" t="str">
        <f aca="false">IF(ISBLANK(A1392),"",CONCATENATE($BC$5,"-",MID($BC$3,3,2),"-M_",A1392))</f>
        <v>PTUR-21-M_52021000005229</v>
      </c>
      <c r="T1392" s="65" t="e">
        <f aca="false">IF(ISBLANK(B1392),"",VLOOKUP(B1392,$BI$2:$BJ$5,2,FALSE()))</f>
        <v>#N/A</v>
      </c>
      <c r="U1392" s="66" t="str">
        <f aca="false">IF(ISBLANK(Q1392),"ES",Q1392)</f>
        <v>ES</v>
      </c>
      <c r="V1392" s="64" t="n">
        <f aca="false">IF(ISBLANK(K1392),"2",VLOOKUP(K1392,$BG$2:$BH$3,2,FALSE()))</f>
        <v>2</v>
      </c>
      <c r="W1392" s="66" t="str">
        <f aca="false">IF(ISBLANK(R1392),"Sin observaciones",R1392)</f>
        <v>Sin observaciones</v>
      </c>
      <c r="X1392" s="64" t="n">
        <f aca="false">IF(ISERROR(VLOOKUP(J1392,$BG$2:$BH$3,2,FALSE())),"",VLOOKUP(J1392,$BG$2:$BH$3,2,FALSE()))</f>
        <v>1</v>
      </c>
      <c r="Z1392" s="67"/>
    </row>
    <row r="1393" customFormat="false" ht="26.4" hidden="false" customHeight="false" outlineLevel="0" collapsed="false">
      <c r="A1393" s="54" t="s">
        <v>3594</v>
      </c>
      <c r="B1393" s="54" t="s">
        <v>126</v>
      </c>
      <c r="C1393" s="54" t="s">
        <v>3595</v>
      </c>
      <c r="D1393" s="82" t="n">
        <v>0.03</v>
      </c>
      <c r="E1393" s="56" t="n">
        <v>152.62</v>
      </c>
      <c r="F1393" s="57" t="n">
        <v>0</v>
      </c>
      <c r="G1393" s="56" t="n">
        <v>152.62</v>
      </c>
      <c r="H1393" s="56" t="n">
        <v>0</v>
      </c>
      <c r="I1393" s="58" t="n">
        <v>44540</v>
      </c>
      <c r="J1393" s="54" t="s">
        <v>128</v>
      </c>
      <c r="K1393" s="60" t="s">
        <v>129</v>
      </c>
      <c r="L1393" s="60"/>
      <c r="M1393" s="61"/>
      <c r="N1393" s="61"/>
      <c r="O1393" s="54" t="s">
        <v>957</v>
      </c>
      <c r="P1393" s="54" t="s">
        <v>958</v>
      </c>
      <c r="Q1393" s="60" t="s">
        <v>132</v>
      </c>
      <c r="R1393" s="63"/>
      <c r="S1393" s="64" t="str">
        <f aca="false">IF(ISBLANK(A1393),"",CONCATENATE($BC$5,"-",MID($BC$3,3,2),"-M_",A1393))</f>
        <v>PTUR-21-M_52021000005231</v>
      </c>
      <c r="T1393" s="65" t="e">
        <f aca="false">IF(ISBLANK(B1393),"",VLOOKUP(B1393,$BI$2:$BJ$5,2,FALSE()))</f>
        <v>#N/A</v>
      </c>
      <c r="U1393" s="66" t="str">
        <f aca="false">IF(ISBLANK(Q1393),"ES",Q1393)</f>
        <v>ES</v>
      </c>
      <c r="V1393" s="64" t="n">
        <f aca="false">IF(ISBLANK(K1393),"2",VLOOKUP(K1393,$BG$2:$BH$3,2,FALSE()))</f>
        <v>2</v>
      </c>
      <c r="W1393" s="66" t="str">
        <f aca="false">IF(ISBLANK(R1393),"Sin observaciones",R1393)</f>
        <v>Sin observaciones</v>
      </c>
      <c r="X1393" s="64" t="n">
        <f aca="false">IF(ISERROR(VLOOKUP(J1393,$BG$2:$BH$3,2,FALSE())),"",VLOOKUP(J1393,$BG$2:$BH$3,2,FALSE()))</f>
        <v>1</v>
      </c>
      <c r="Z1393" s="67"/>
    </row>
    <row r="1394" customFormat="false" ht="26.4" hidden="false" customHeight="false" outlineLevel="0" collapsed="false">
      <c r="A1394" s="54" t="s">
        <v>3596</v>
      </c>
      <c r="B1394" s="54" t="s">
        <v>126</v>
      </c>
      <c r="C1394" s="54" t="s">
        <v>3597</v>
      </c>
      <c r="D1394" s="82" t="n">
        <v>0.03</v>
      </c>
      <c r="E1394" s="56" t="n">
        <v>86.53</v>
      </c>
      <c r="F1394" s="57" t="n">
        <v>0</v>
      </c>
      <c r="G1394" s="56" t="n">
        <v>86.53</v>
      </c>
      <c r="H1394" s="56" t="n">
        <v>0</v>
      </c>
      <c r="I1394" s="58" t="n">
        <v>44553</v>
      </c>
      <c r="J1394" s="54" t="s">
        <v>128</v>
      </c>
      <c r="K1394" s="60" t="s">
        <v>129</v>
      </c>
      <c r="L1394" s="60"/>
      <c r="M1394" s="61"/>
      <c r="N1394" s="61"/>
      <c r="O1394" s="54" t="s">
        <v>957</v>
      </c>
      <c r="P1394" s="54" t="s">
        <v>958</v>
      </c>
      <c r="Q1394" s="60" t="s">
        <v>132</v>
      </c>
      <c r="R1394" s="63"/>
      <c r="S1394" s="64" t="str">
        <f aca="false">IF(ISBLANK(A1394),"",CONCATENATE($BC$5,"-",MID($BC$3,3,2),"-M_",A1394))</f>
        <v>PTUR-21-M_52021000005687</v>
      </c>
      <c r="T1394" s="65" t="e">
        <f aca="false">IF(ISBLANK(B1394),"",VLOOKUP(B1394,$BI$2:$BJ$5,2,FALSE()))</f>
        <v>#N/A</v>
      </c>
      <c r="U1394" s="66" t="str">
        <f aca="false">IF(ISBLANK(Q1394),"ES",Q1394)</f>
        <v>ES</v>
      </c>
      <c r="V1394" s="64" t="n">
        <f aca="false">IF(ISBLANK(K1394),"2",VLOOKUP(K1394,$BG$2:$BH$3,2,FALSE()))</f>
        <v>2</v>
      </c>
      <c r="W1394" s="66" t="str">
        <f aca="false">IF(ISBLANK(R1394),"Sin observaciones",R1394)</f>
        <v>Sin observaciones</v>
      </c>
      <c r="X1394" s="64" t="n">
        <f aca="false">IF(ISERROR(VLOOKUP(J1394,$BG$2:$BH$3,2,FALSE())),"",VLOOKUP(J1394,$BG$2:$BH$3,2,FALSE()))</f>
        <v>1</v>
      </c>
      <c r="Z1394" s="67"/>
    </row>
    <row r="1395" customFormat="false" ht="26.4" hidden="false" customHeight="false" outlineLevel="0" collapsed="false">
      <c r="A1395" s="54" t="s">
        <v>3598</v>
      </c>
      <c r="B1395" s="54" t="s">
        <v>126</v>
      </c>
      <c r="C1395" s="54" t="s">
        <v>3599</v>
      </c>
      <c r="D1395" s="82" t="n">
        <v>0.03</v>
      </c>
      <c r="E1395" s="56" t="n">
        <v>106.54</v>
      </c>
      <c r="F1395" s="57" t="n">
        <v>0</v>
      </c>
      <c r="G1395" s="56" t="n">
        <v>106.54</v>
      </c>
      <c r="H1395" s="56" t="n">
        <v>0</v>
      </c>
      <c r="I1395" s="58" t="n">
        <v>44553</v>
      </c>
      <c r="J1395" s="54" t="s">
        <v>128</v>
      </c>
      <c r="K1395" s="60" t="s">
        <v>129</v>
      </c>
      <c r="L1395" s="60"/>
      <c r="M1395" s="61"/>
      <c r="N1395" s="61"/>
      <c r="O1395" s="54" t="s">
        <v>957</v>
      </c>
      <c r="P1395" s="54" t="s">
        <v>958</v>
      </c>
      <c r="Q1395" s="60" t="s">
        <v>132</v>
      </c>
      <c r="R1395" s="63"/>
      <c r="S1395" s="64" t="str">
        <f aca="false">IF(ISBLANK(A1395),"",CONCATENATE($BC$5,"-",MID($BC$3,3,2),"-M_",A1395))</f>
        <v>PTUR-21-M_52021000005712</v>
      </c>
      <c r="T1395" s="65" t="e">
        <f aca="false">IF(ISBLANK(B1395),"",VLOOKUP(B1395,$BI$2:$BJ$5,2,FALSE()))</f>
        <v>#N/A</v>
      </c>
      <c r="U1395" s="66" t="str">
        <f aca="false">IF(ISBLANK(Q1395),"ES",Q1395)</f>
        <v>ES</v>
      </c>
      <c r="V1395" s="64" t="n">
        <f aca="false">IF(ISBLANK(K1395),"2",VLOOKUP(K1395,$BG$2:$BH$3,2,FALSE()))</f>
        <v>2</v>
      </c>
      <c r="W1395" s="66" t="str">
        <f aca="false">IF(ISBLANK(R1395),"Sin observaciones",R1395)</f>
        <v>Sin observaciones</v>
      </c>
      <c r="X1395" s="64" t="n">
        <f aca="false">IF(ISERROR(VLOOKUP(J1395,$BG$2:$BH$3,2,FALSE())),"",VLOOKUP(J1395,$BG$2:$BH$3,2,FALSE()))</f>
        <v>1</v>
      </c>
      <c r="Z1395" s="67"/>
    </row>
    <row r="1396" customFormat="false" ht="26.4" hidden="false" customHeight="false" outlineLevel="0" collapsed="false">
      <c r="A1396" s="54" t="s">
        <v>3600</v>
      </c>
      <c r="B1396" s="54" t="s">
        <v>126</v>
      </c>
      <c r="C1396" s="54" t="s">
        <v>3601</v>
      </c>
      <c r="D1396" s="82" t="n">
        <v>0.03</v>
      </c>
      <c r="E1396" s="56" t="n">
        <v>134.55</v>
      </c>
      <c r="F1396" s="57" t="n">
        <v>0</v>
      </c>
      <c r="G1396" s="56" t="n">
        <v>134.55</v>
      </c>
      <c r="H1396" s="56" t="n">
        <v>0</v>
      </c>
      <c r="I1396" s="58" t="n">
        <v>44553</v>
      </c>
      <c r="J1396" s="54" t="s">
        <v>128</v>
      </c>
      <c r="K1396" s="60" t="s">
        <v>129</v>
      </c>
      <c r="L1396" s="60"/>
      <c r="M1396" s="61"/>
      <c r="N1396" s="61"/>
      <c r="O1396" s="54" t="s">
        <v>957</v>
      </c>
      <c r="P1396" s="54" t="s">
        <v>958</v>
      </c>
      <c r="Q1396" s="60" t="s">
        <v>132</v>
      </c>
      <c r="R1396" s="63"/>
      <c r="S1396" s="64" t="str">
        <f aca="false">IF(ISBLANK(A1396),"",CONCATENATE($BC$5,"-",MID($BC$3,3,2),"-M_",A1396))</f>
        <v>PTUR-21-M_52021000005715</v>
      </c>
      <c r="T1396" s="65" t="e">
        <f aca="false">IF(ISBLANK(B1396),"",VLOOKUP(B1396,$BI$2:$BJ$5,2,FALSE()))</f>
        <v>#N/A</v>
      </c>
      <c r="U1396" s="66" t="str">
        <f aca="false">IF(ISBLANK(Q1396),"ES",Q1396)</f>
        <v>ES</v>
      </c>
      <c r="V1396" s="64" t="n">
        <f aca="false">IF(ISBLANK(K1396),"2",VLOOKUP(K1396,$BG$2:$BH$3,2,FALSE()))</f>
        <v>2</v>
      </c>
      <c r="W1396" s="66" t="str">
        <f aca="false">IF(ISBLANK(R1396),"Sin observaciones",R1396)</f>
        <v>Sin observaciones</v>
      </c>
      <c r="X1396" s="64" t="n">
        <f aca="false">IF(ISERROR(VLOOKUP(J1396,$BG$2:$BH$3,2,FALSE())),"",VLOOKUP(J1396,$BG$2:$BH$3,2,FALSE()))</f>
        <v>1</v>
      </c>
      <c r="Z1396" s="67"/>
    </row>
    <row r="1397" customFormat="false" ht="52.8" hidden="false" customHeight="false" outlineLevel="0" collapsed="false">
      <c r="A1397" s="54" t="s">
        <v>3602</v>
      </c>
      <c r="B1397" s="54" t="s">
        <v>126</v>
      </c>
      <c r="C1397" s="54" t="s">
        <v>3603</v>
      </c>
      <c r="D1397" s="82" t="n">
        <v>0.03</v>
      </c>
      <c r="E1397" s="56" t="n">
        <v>50.99</v>
      </c>
      <c r="F1397" s="57" t="n">
        <v>0</v>
      </c>
      <c r="G1397" s="56" t="n">
        <v>50.99</v>
      </c>
      <c r="H1397" s="56" t="n">
        <v>0</v>
      </c>
      <c r="I1397" s="58" t="n">
        <v>44553</v>
      </c>
      <c r="J1397" s="54" t="s">
        <v>128</v>
      </c>
      <c r="K1397" s="60" t="s">
        <v>129</v>
      </c>
      <c r="L1397" s="60"/>
      <c r="M1397" s="61"/>
      <c r="N1397" s="61"/>
      <c r="O1397" s="54" t="s">
        <v>957</v>
      </c>
      <c r="P1397" s="54" t="s">
        <v>958</v>
      </c>
      <c r="Q1397" s="60" t="s">
        <v>132</v>
      </c>
      <c r="R1397" s="63"/>
      <c r="S1397" s="64" t="str">
        <f aca="false">IF(ISBLANK(A1397),"",CONCATENATE($BC$5,"-",MID($BC$3,3,2),"-M_",A1397))</f>
        <v>PTUR-21-M_52021000005751</v>
      </c>
      <c r="T1397" s="65" t="e">
        <f aca="false">IF(ISBLANK(B1397),"",VLOOKUP(B1397,$BI$2:$BJ$5,2,FALSE()))</f>
        <v>#N/A</v>
      </c>
      <c r="U1397" s="66" t="str">
        <f aca="false">IF(ISBLANK(Q1397),"ES",Q1397)</f>
        <v>ES</v>
      </c>
      <c r="V1397" s="64" t="n">
        <f aca="false">IF(ISBLANK(K1397),"2",VLOOKUP(K1397,$BG$2:$BH$3,2,FALSE()))</f>
        <v>2</v>
      </c>
      <c r="W1397" s="66" t="str">
        <f aca="false">IF(ISBLANK(R1397),"Sin observaciones",R1397)</f>
        <v>Sin observaciones</v>
      </c>
      <c r="X1397" s="64" t="n">
        <f aca="false">IF(ISERROR(VLOOKUP(J1397,$BG$2:$BH$3,2,FALSE())),"",VLOOKUP(J1397,$BG$2:$BH$3,2,FALSE()))</f>
        <v>1</v>
      </c>
      <c r="Z1397" s="67"/>
    </row>
    <row r="1398" customFormat="false" ht="26.4" hidden="false" customHeight="false" outlineLevel="0" collapsed="false">
      <c r="A1398" s="54" t="s">
        <v>3604</v>
      </c>
      <c r="B1398" s="54" t="s">
        <v>126</v>
      </c>
      <c r="C1398" s="54" t="s">
        <v>3605</v>
      </c>
      <c r="D1398" s="82" t="n">
        <v>0.03</v>
      </c>
      <c r="E1398" s="56" t="n">
        <v>120</v>
      </c>
      <c r="F1398" s="57" t="n">
        <v>0</v>
      </c>
      <c r="G1398" s="56" t="n">
        <v>120</v>
      </c>
      <c r="H1398" s="56" t="n">
        <v>0</v>
      </c>
      <c r="I1398" s="58" t="n">
        <v>44544</v>
      </c>
      <c r="J1398" s="54" t="s">
        <v>128</v>
      </c>
      <c r="K1398" s="60" t="s">
        <v>129</v>
      </c>
      <c r="L1398" s="60"/>
      <c r="M1398" s="61"/>
      <c r="N1398" s="61"/>
      <c r="O1398" s="54" t="s">
        <v>2530</v>
      </c>
      <c r="P1398" s="54" t="s">
        <v>2531</v>
      </c>
      <c r="Q1398" s="60" t="s">
        <v>132</v>
      </c>
      <c r="R1398" s="63"/>
      <c r="S1398" s="64" t="str">
        <f aca="false">IF(ISBLANK(A1398),"",CONCATENATE($BC$5,"-",MID($BC$3,3,2),"-M_",A1398))</f>
        <v>PTUR-21-M_52021000005259</v>
      </c>
      <c r="T1398" s="65" t="e">
        <f aca="false">IF(ISBLANK(B1398),"",VLOOKUP(B1398,$BI$2:$BJ$5,2,FALSE()))</f>
        <v>#N/A</v>
      </c>
      <c r="U1398" s="66" t="str">
        <f aca="false">IF(ISBLANK(Q1398),"ES",Q1398)</f>
        <v>ES</v>
      </c>
      <c r="V1398" s="64" t="n">
        <f aca="false">IF(ISBLANK(K1398),"2",VLOOKUP(K1398,$BG$2:$BH$3,2,FALSE()))</f>
        <v>2</v>
      </c>
      <c r="W1398" s="66" t="str">
        <f aca="false">IF(ISBLANK(R1398),"Sin observaciones",R1398)</f>
        <v>Sin observaciones</v>
      </c>
      <c r="X1398" s="64" t="n">
        <f aca="false">IF(ISERROR(VLOOKUP(J1398,$BG$2:$BH$3,2,FALSE())),"",VLOOKUP(J1398,$BG$2:$BH$3,2,FALSE()))</f>
        <v>1</v>
      </c>
      <c r="Z1398" s="67"/>
    </row>
    <row r="1399" customFormat="false" ht="66" hidden="false" customHeight="false" outlineLevel="0" collapsed="false">
      <c r="A1399" s="54" t="s">
        <v>3606</v>
      </c>
      <c r="B1399" s="54" t="s">
        <v>126</v>
      </c>
      <c r="C1399" s="54" t="s">
        <v>3607</v>
      </c>
      <c r="D1399" s="82" t="n">
        <v>0.03</v>
      </c>
      <c r="E1399" s="56" t="n">
        <v>300</v>
      </c>
      <c r="F1399" s="57" t="n">
        <v>0</v>
      </c>
      <c r="G1399" s="56" t="n">
        <v>300</v>
      </c>
      <c r="H1399" s="56" t="n">
        <v>0</v>
      </c>
      <c r="I1399" s="58" t="n">
        <v>44546</v>
      </c>
      <c r="J1399" s="54" t="s">
        <v>128</v>
      </c>
      <c r="K1399" s="60" t="s">
        <v>129</v>
      </c>
      <c r="L1399" s="60"/>
      <c r="M1399" s="61"/>
      <c r="N1399" s="61"/>
      <c r="O1399" s="54" t="s">
        <v>2530</v>
      </c>
      <c r="P1399" s="54" t="s">
        <v>2531</v>
      </c>
      <c r="Q1399" s="60" t="s">
        <v>132</v>
      </c>
      <c r="R1399" s="63"/>
      <c r="S1399" s="64" t="str">
        <f aca="false">IF(ISBLANK(A1399),"",CONCATENATE($BC$5,"-",MID($BC$3,3,2),"-M_",A1399))</f>
        <v>PTUR-21-M_52021000005420</v>
      </c>
      <c r="T1399" s="65" t="e">
        <f aca="false">IF(ISBLANK(B1399),"",VLOOKUP(B1399,$BI$2:$BJ$5,2,FALSE()))</f>
        <v>#N/A</v>
      </c>
      <c r="U1399" s="66" t="str">
        <f aca="false">IF(ISBLANK(Q1399),"ES",Q1399)</f>
        <v>ES</v>
      </c>
      <c r="V1399" s="64" t="n">
        <f aca="false">IF(ISBLANK(K1399),"2",VLOOKUP(K1399,$BG$2:$BH$3,2,FALSE()))</f>
        <v>2</v>
      </c>
      <c r="W1399" s="66" t="str">
        <f aca="false">IF(ISBLANK(R1399),"Sin observaciones",R1399)</f>
        <v>Sin observaciones</v>
      </c>
      <c r="X1399" s="64" t="n">
        <f aca="false">IF(ISERROR(VLOOKUP(J1399,$BG$2:$BH$3,2,FALSE())),"",VLOOKUP(J1399,$BG$2:$BH$3,2,FALSE()))</f>
        <v>1</v>
      </c>
      <c r="Z1399" s="67"/>
    </row>
    <row r="1400" customFormat="false" ht="26.4" hidden="false" customHeight="false" outlineLevel="0" collapsed="false">
      <c r="A1400" s="54" t="s">
        <v>3608</v>
      </c>
      <c r="B1400" s="54" t="s">
        <v>126</v>
      </c>
      <c r="C1400" s="54" t="s">
        <v>3609</v>
      </c>
      <c r="D1400" s="82" t="n">
        <v>0.03</v>
      </c>
      <c r="E1400" s="56" t="n">
        <v>160.5</v>
      </c>
      <c r="F1400" s="57" t="n">
        <v>10.5</v>
      </c>
      <c r="G1400" s="56" t="n">
        <v>160.5</v>
      </c>
      <c r="H1400" s="56" t="n">
        <v>10.5</v>
      </c>
      <c r="I1400" s="58" t="n">
        <v>44544</v>
      </c>
      <c r="J1400" s="54" t="s">
        <v>128</v>
      </c>
      <c r="K1400" s="60" t="s">
        <v>129</v>
      </c>
      <c r="L1400" s="60"/>
      <c r="M1400" s="61"/>
      <c r="N1400" s="61"/>
      <c r="O1400" s="54" t="s">
        <v>250</v>
      </c>
      <c r="P1400" s="54" t="s">
        <v>251</v>
      </c>
      <c r="Q1400" s="60" t="s">
        <v>132</v>
      </c>
      <c r="R1400" s="63"/>
      <c r="S1400" s="64" t="str">
        <f aca="false">IF(ISBLANK(A1400),"",CONCATENATE($BC$5,"-",MID($BC$3,3,2),"-M_",A1400))</f>
        <v>PTUR-21-M_52021000005359</v>
      </c>
      <c r="T1400" s="65" t="e">
        <f aca="false">IF(ISBLANK(B1400),"",VLOOKUP(B1400,$BI$2:$BJ$5,2,FALSE()))</f>
        <v>#N/A</v>
      </c>
      <c r="U1400" s="66" t="str">
        <f aca="false">IF(ISBLANK(Q1400),"ES",Q1400)</f>
        <v>ES</v>
      </c>
      <c r="V1400" s="64" t="n">
        <f aca="false">IF(ISBLANK(K1400),"2",VLOOKUP(K1400,$BG$2:$BH$3,2,FALSE()))</f>
        <v>2</v>
      </c>
      <c r="W1400" s="66" t="str">
        <f aca="false">IF(ISBLANK(R1400),"Sin observaciones",R1400)</f>
        <v>Sin observaciones</v>
      </c>
      <c r="X1400" s="64" t="n">
        <f aca="false">IF(ISERROR(VLOOKUP(J1400,$BG$2:$BH$3,2,FALSE())),"",VLOOKUP(J1400,$BG$2:$BH$3,2,FALSE()))</f>
        <v>1</v>
      </c>
      <c r="Z1400" s="67"/>
    </row>
    <row r="1401" customFormat="false" ht="39.6" hidden="false" customHeight="false" outlineLevel="0" collapsed="false">
      <c r="A1401" s="54" t="s">
        <v>3610</v>
      </c>
      <c r="B1401" s="54" t="s">
        <v>126</v>
      </c>
      <c r="C1401" s="54" t="s">
        <v>3611</v>
      </c>
      <c r="D1401" s="82" t="n">
        <v>2</v>
      </c>
      <c r="E1401" s="56" t="n">
        <v>4916.23</v>
      </c>
      <c r="F1401" s="57" t="n">
        <v>0</v>
      </c>
      <c r="G1401" s="56" t="n">
        <v>4916.23</v>
      </c>
      <c r="H1401" s="56" t="n">
        <v>0</v>
      </c>
      <c r="I1401" s="58" t="n">
        <v>44546</v>
      </c>
      <c r="J1401" s="54" t="s">
        <v>128</v>
      </c>
      <c r="K1401" s="60" t="s">
        <v>129</v>
      </c>
      <c r="L1401" s="60"/>
      <c r="M1401" s="61"/>
      <c r="N1401" s="61"/>
      <c r="O1401" s="54" t="s">
        <v>3612</v>
      </c>
      <c r="P1401" s="54" t="s">
        <v>3613</v>
      </c>
      <c r="Q1401" s="60" t="s">
        <v>3614</v>
      </c>
      <c r="R1401" s="63"/>
      <c r="S1401" s="64" t="str">
        <f aca="false">IF(ISBLANK(A1401),"",CONCATENATE($BC$5,"-",MID($BC$3,3,2),"-M_",A1401))</f>
        <v>PTUR-21-M_52021000005419</v>
      </c>
      <c r="T1401" s="65" t="e">
        <f aca="false">IF(ISBLANK(B1401),"",VLOOKUP(B1401,$BI$2:$BJ$5,2,FALSE()))</f>
        <v>#N/A</v>
      </c>
      <c r="U1401" s="66" t="str">
        <f aca="false">IF(ISBLANK(Q1401),"ES",Q1401)</f>
        <v>EE</v>
      </c>
      <c r="V1401" s="64" t="n">
        <f aca="false">IF(ISBLANK(K1401),"2",VLOOKUP(K1401,$BG$2:$BH$3,2,FALSE()))</f>
        <v>2</v>
      </c>
      <c r="W1401" s="66" t="str">
        <f aca="false">IF(ISBLANK(R1401),"Sin observaciones",R1401)</f>
        <v>Sin observaciones</v>
      </c>
      <c r="X1401" s="64" t="n">
        <f aca="false">IF(ISERROR(VLOOKUP(J1401,$BG$2:$BH$3,2,FALSE())),"",VLOOKUP(J1401,$BG$2:$BH$3,2,FALSE()))</f>
        <v>1</v>
      </c>
      <c r="Z1401" s="67"/>
    </row>
    <row r="1402" customFormat="false" ht="26.4" hidden="false" customHeight="false" outlineLevel="0" collapsed="false">
      <c r="A1402" s="54" t="s">
        <v>3615</v>
      </c>
      <c r="B1402" s="54" t="s">
        <v>126</v>
      </c>
      <c r="C1402" s="54" t="s">
        <v>3616</v>
      </c>
      <c r="D1402" s="82" t="n">
        <v>2</v>
      </c>
      <c r="E1402" s="56" t="n">
        <v>2457.77</v>
      </c>
      <c r="F1402" s="57" t="n">
        <v>0</v>
      </c>
      <c r="G1402" s="56" t="n">
        <v>2457.77</v>
      </c>
      <c r="H1402" s="56" t="n">
        <v>0</v>
      </c>
      <c r="I1402" s="58" t="n">
        <v>44546</v>
      </c>
      <c r="J1402" s="54" t="s">
        <v>128</v>
      </c>
      <c r="K1402" s="60" t="s">
        <v>129</v>
      </c>
      <c r="L1402" s="60"/>
      <c r="M1402" s="61"/>
      <c r="N1402" s="61"/>
      <c r="O1402" s="54" t="s">
        <v>3612</v>
      </c>
      <c r="P1402" s="54" t="s">
        <v>3613</v>
      </c>
      <c r="Q1402" s="60" t="s">
        <v>3614</v>
      </c>
      <c r="R1402" s="63"/>
      <c r="S1402" s="64" t="str">
        <f aca="false">IF(ISBLANK(A1402),"",CONCATENATE($BC$5,"-",MID($BC$3,3,2),"-M_",A1402))</f>
        <v>PTUR-21-M_52021000005425</v>
      </c>
      <c r="T1402" s="65" t="e">
        <f aca="false">IF(ISBLANK(B1402),"",VLOOKUP(B1402,$BI$2:$BJ$5,2,FALSE()))</f>
        <v>#N/A</v>
      </c>
      <c r="U1402" s="66" t="str">
        <f aca="false">IF(ISBLANK(Q1402),"ES",Q1402)</f>
        <v>EE</v>
      </c>
      <c r="V1402" s="64" t="n">
        <f aca="false">IF(ISBLANK(K1402),"2",VLOOKUP(K1402,$BG$2:$BH$3,2,FALSE()))</f>
        <v>2</v>
      </c>
      <c r="W1402" s="66" t="str">
        <f aca="false">IF(ISBLANK(R1402),"Sin observaciones",R1402)</f>
        <v>Sin observaciones</v>
      </c>
      <c r="X1402" s="64" t="n">
        <f aca="false">IF(ISERROR(VLOOKUP(J1402,$BG$2:$BH$3,2,FALSE())),"",VLOOKUP(J1402,$BG$2:$BH$3,2,FALSE()))</f>
        <v>1</v>
      </c>
      <c r="Z1402" s="67"/>
    </row>
    <row r="1403" customFormat="false" ht="118.8" hidden="false" customHeight="false" outlineLevel="0" collapsed="false">
      <c r="A1403" s="54" t="s">
        <v>3617</v>
      </c>
      <c r="B1403" s="54" t="s">
        <v>126</v>
      </c>
      <c r="C1403" s="54" t="s">
        <v>3618</v>
      </c>
      <c r="D1403" s="82" t="n">
        <v>0.03</v>
      </c>
      <c r="E1403" s="56" t="n">
        <v>1350.42</v>
      </c>
      <c r="F1403" s="57" t="n">
        <v>0</v>
      </c>
      <c r="G1403" s="56" t="n">
        <v>1350.42</v>
      </c>
      <c r="H1403" s="56" t="n">
        <v>0</v>
      </c>
      <c r="I1403" s="58" t="n">
        <v>44546</v>
      </c>
      <c r="J1403" s="54" t="s">
        <v>128</v>
      </c>
      <c r="K1403" s="60" t="s">
        <v>129</v>
      </c>
      <c r="L1403" s="60"/>
      <c r="M1403" s="61"/>
      <c r="N1403" s="61"/>
      <c r="O1403" s="54" t="s">
        <v>3619</v>
      </c>
      <c r="P1403" s="54" t="s">
        <v>3620</v>
      </c>
      <c r="Q1403" s="60" t="s">
        <v>3614</v>
      </c>
      <c r="R1403" s="63"/>
      <c r="S1403" s="64" t="str">
        <f aca="false">IF(ISBLANK(A1403),"",CONCATENATE($BC$5,"-",MID($BC$3,3,2),"-M_",A1403))</f>
        <v>PTUR-21-M_52021000005423</v>
      </c>
      <c r="T1403" s="65" t="e">
        <f aca="false">IF(ISBLANK(B1403),"",VLOOKUP(B1403,$BI$2:$BJ$5,2,FALSE()))</f>
        <v>#N/A</v>
      </c>
      <c r="U1403" s="66" t="str">
        <f aca="false">IF(ISBLANK(Q1403),"ES",Q1403)</f>
        <v>EE</v>
      </c>
      <c r="V1403" s="64" t="n">
        <f aca="false">IF(ISBLANK(K1403),"2",VLOOKUP(K1403,$BG$2:$BH$3,2,FALSE()))</f>
        <v>2</v>
      </c>
      <c r="W1403" s="66" t="str">
        <f aca="false">IF(ISBLANK(R1403),"Sin observaciones",R1403)</f>
        <v>Sin observaciones</v>
      </c>
      <c r="X1403" s="64" t="n">
        <f aca="false">IF(ISERROR(VLOOKUP(J1403,$BG$2:$BH$3,2,FALSE())),"",VLOOKUP(J1403,$BG$2:$BH$3,2,FALSE()))</f>
        <v>1</v>
      </c>
      <c r="Z1403" s="67"/>
    </row>
    <row r="1404" customFormat="false" ht="92.4" hidden="false" customHeight="false" outlineLevel="0" collapsed="false">
      <c r="A1404" s="54" t="s">
        <v>3621</v>
      </c>
      <c r="B1404" s="54" t="s">
        <v>126</v>
      </c>
      <c r="C1404" s="54" t="s">
        <v>3622</v>
      </c>
      <c r="D1404" s="82" t="n">
        <v>0.03</v>
      </c>
      <c r="E1404" s="56" t="n">
        <v>1194.3</v>
      </c>
      <c r="F1404" s="57" t="n">
        <v>0</v>
      </c>
      <c r="G1404" s="56" t="n">
        <v>1194.3</v>
      </c>
      <c r="H1404" s="56" t="n">
        <v>0</v>
      </c>
      <c r="I1404" s="58" t="n">
        <v>44546</v>
      </c>
      <c r="J1404" s="54" t="s">
        <v>128</v>
      </c>
      <c r="K1404" s="60" t="s">
        <v>129</v>
      </c>
      <c r="L1404" s="60"/>
      <c r="M1404" s="61"/>
      <c r="N1404" s="61"/>
      <c r="O1404" s="54" t="s">
        <v>3619</v>
      </c>
      <c r="P1404" s="54" t="s">
        <v>3620</v>
      </c>
      <c r="Q1404" s="60" t="s">
        <v>3614</v>
      </c>
      <c r="R1404" s="63"/>
      <c r="S1404" s="64" t="str">
        <f aca="false">IF(ISBLANK(A1404),"",CONCATENATE($BC$5,"-",MID($BC$3,3,2),"-M_",A1404))</f>
        <v>PTUR-21-M_52021000005454</v>
      </c>
      <c r="T1404" s="65" t="e">
        <f aca="false">IF(ISBLANK(B1404),"",VLOOKUP(B1404,$BI$2:$BJ$5,2,FALSE()))</f>
        <v>#N/A</v>
      </c>
      <c r="U1404" s="66" t="str">
        <f aca="false">IF(ISBLANK(Q1404),"ES",Q1404)</f>
        <v>EE</v>
      </c>
      <c r="V1404" s="64" t="n">
        <f aca="false">IF(ISBLANK(K1404),"2",VLOOKUP(K1404,$BG$2:$BH$3,2,FALSE()))</f>
        <v>2</v>
      </c>
      <c r="W1404" s="66" t="str">
        <f aca="false">IF(ISBLANK(R1404),"Sin observaciones",R1404)</f>
        <v>Sin observaciones</v>
      </c>
      <c r="X1404" s="64" t="n">
        <f aca="false">IF(ISERROR(VLOOKUP(J1404,$BG$2:$BH$3,2,FALSE())),"",VLOOKUP(J1404,$BG$2:$BH$3,2,FALSE()))</f>
        <v>1</v>
      </c>
      <c r="Z1404" s="67"/>
    </row>
    <row r="1405" customFormat="false" ht="39.6" hidden="false" customHeight="false" outlineLevel="0" collapsed="false">
      <c r="A1405" s="54" t="s">
        <v>3623</v>
      </c>
      <c r="B1405" s="54" t="s">
        <v>126</v>
      </c>
      <c r="C1405" s="54" t="s">
        <v>3119</v>
      </c>
      <c r="D1405" s="82" t="n">
        <v>1</v>
      </c>
      <c r="E1405" s="56" t="n">
        <v>14999</v>
      </c>
      <c r="F1405" s="57" t="n">
        <v>0</v>
      </c>
      <c r="G1405" s="56" t="n">
        <v>14999</v>
      </c>
      <c r="H1405" s="56" t="n">
        <v>0</v>
      </c>
      <c r="I1405" s="58" t="n">
        <v>44532</v>
      </c>
      <c r="J1405" s="54" t="s">
        <v>128</v>
      </c>
      <c r="K1405" s="60" t="s">
        <v>129</v>
      </c>
      <c r="L1405" s="60"/>
      <c r="M1405" s="61"/>
      <c r="N1405" s="61"/>
      <c r="O1405" s="54" t="s">
        <v>3120</v>
      </c>
      <c r="P1405" s="54" t="s">
        <v>3121</v>
      </c>
      <c r="Q1405" s="60" t="s">
        <v>284</v>
      </c>
      <c r="R1405" s="63"/>
      <c r="S1405" s="64" t="str">
        <f aca="false">IF(ISBLANK(A1405),"",CONCATENATE($BC$5,"-",MID($BC$3,3,2),"-M_",A1405))</f>
        <v>PTUR-21-M_5202100000505 5</v>
      </c>
      <c r="T1405" s="65" t="e">
        <f aca="false">IF(ISBLANK(B1405),"",VLOOKUP(B1405,$BI$2:$BJ$5,2,FALSE()))</f>
        <v>#N/A</v>
      </c>
      <c r="U1405" s="66" t="str">
        <f aca="false">IF(ISBLANK(Q1405),"ES",Q1405)</f>
        <v>GB</v>
      </c>
      <c r="V1405" s="64" t="n">
        <f aca="false">IF(ISBLANK(K1405),"2",VLOOKUP(K1405,$BG$2:$BH$3,2,FALSE()))</f>
        <v>2</v>
      </c>
      <c r="W1405" s="66" t="str">
        <f aca="false">IF(ISBLANK(R1405),"Sin observaciones",R1405)</f>
        <v>Sin observaciones</v>
      </c>
      <c r="X1405" s="64" t="n">
        <f aca="false">IF(ISERROR(VLOOKUP(J1405,$BG$2:$BH$3,2,FALSE())),"",VLOOKUP(J1405,$BG$2:$BH$3,2,FALSE()))</f>
        <v>1</v>
      </c>
      <c r="Z1405" s="67"/>
    </row>
    <row r="1406" customFormat="false" ht="224.4" hidden="false" customHeight="false" outlineLevel="0" collapsed="false">
      <c r="A1406" s="54" t="s">
        <v>3624</v>
      </c>
      <c r="B1406" s="54" t="s">
        <v>126</v>
      </c>
      <c r="C1406" s="54" t="s">
        <v>3625</v>
      </c>
      <c r="D1406" s="82" t="n">
        <v>0.42</v>
      </c>
      <c r="E1406" s="56" t="n">
        <v>2500</v>
      </c>
      <c r="F1406" s="57" t="n">
        <v>0</v>
      </c>
      <c r="G1406" s="56" t="n">
        <v>2500</v>
      </c>
      <c r="H1406" s="56" t="n">
        <v>0</v>
      </c>
      <c r="I1406" s="58" t="n">
        <v>44546</v>
      </c>
      <c r="J1406" s="54" t="s">
        <v>128</v>
      </c>
      <c r="K1406" s="60" t="s">
        <v>129</v>
      </c>
      <c r="L1406" s="60"/>
      <c r="M1406" s="61"/>
      <c r="N1406" s="61"/>
      <c r="O1406" s="54" t="s">
        <v>2547</v>
      </c>
      <c r="P1406" s="54" t="s">
        <v>2548</v>
      </c>
      <c r="Q1406" s="60" t="s">
        <v>267</v>
      </c>
      <c r="R1406" s="63"/>
      <c r="S1406" s="64" t="str">
        <f aca="false">IF(ISBLANK(A1406),"",CONCATENATE($BC$5,"-",MID($BC$3,3,2),"-M_",A1406))</f>
        <v>PTUR-21-M_52021000005463</v>
      </c>
      <c r="T1406" s="65" t="e">
        <f aca="false">IF(ISBLANK(B1406),"",VLOOKUP(B1406,$BI$2:$BJ$5,2,FALSE()))</f>
        <v>#N/A</v>
      </c>
      <c r="U1406" s="66" t="str">
        <f aca="false">IF(ISBLANK(Q1406),"ES",Q1406)</f>
        <v>IT</v>
      </c>
      <c r="V1406" s="64" t="n">
        <f aca="false">IF(ISBLANK(K1406),"2",VLOOKUP(K1406,$BG$2:$BH$3,2,FALSE()))</f>
        <v>2</v>
      </c>
      <c r="W1406" s="66" t="str">
        <f aca="false">IF(ISBLANK(R1406),"Sin observaciones",R1406)</f>
        <v>Sin observaciones</v>
      </c>
      <c r="X1406" s="64" t="n">
        <f aca="false">IF(ISERROR(VLOOKUP(J1406,$BG$2:$BH$3,2,FALSE())),"",VLOOKUP(J1406,$BG$2:$BH$3,2,FALSE()))</f>
        <v>1</v>
      </c>
      <c r="Z1406" s="67"/>
    </row>
    <row r="1407" customFormat="false" ht="79.2" hidden="false" customHeight="false" outlineLevel="0" collapsed="false">
      <c r="A1407" s="54" t="s">
        <v>3626</v>
      </c>
      <c r="B1407" s="54" t="s">
        <v>126</v>
      </c>
      <c r="C1407" s="54" t="s">
        <v>3627</v>
      </c>
      <c r="D1407" s="82" t="n">
        <v>0.03</v>
      </c>
      <c r="E1407" s="56" t="n">
        <v>464.66</v>
      </c>
      <c r="F1407" s="57" t="n">
        <v>0</v>
      </c>
      <c r="G1407" s="56" t="n">
        <v>464.66</v>
      </c>
      <c r="H1407" s="56" t="n">
        <v>0</v>
      </c>
      <c r="I1407" s="58" t="n">
        <v>44553</v>
      </c>
      <c r="J1407" s="54" t="s">
        <v>128</v>
      </c>
      <c r="K1407" s="60" t="s">
        <v>129</v>
      </c>
      <c r="L1407" s="60"/>
      <c r="M1407" s="61"/>
      <c r="N1407" s="61"/>
      <c r="O1407" s="54" t="s">
        <v>3628</v>
      </c>
      <c r="P1407" s="54" t="s">
        <v>3629</v>
      </c>
      <c r="Q1407" s="60" t="s">
        <v>990</v>
      </c>
      <c r="R1407" s="63"/>
      <c r="S1407" s="64" t="str">
        <f aca="false">IF(ISBLANK(A1407),"",CONCATENATE($BC$5,"-",MID($BC$3,3,2),"-M_",A1407))</f>
        <v>PTUR-21-M_52021000005684</v>
      </c>
      <c r="T1407" s="65" t="e">
        <f aca="false">IF(ISBLANK(B1407),"",VLOOKUP(B1407,$BI$2:$BJ$5,2,FALSE()))</f>
        <v>#N/A</v>
      </c>
      <c r="U1407" s="66" t="str">
        <f aca="false">IF(ISBLANK(Q1407),"ES",Q1407)</f>
        <v>PL</v>
      </c>
      <c r="V1407" s="64" t="n">
        <f aca="false">IF(ISBLANK(K1407),"2",VLOOKUP(K1407,$BG$2:$BH$3,2,FALSE()))</f>
        <v>2</v>
      </c>
      <c r="W1407" s="66" t="str">
        <f aca="false">IF(ISBLANK(R1407),"Sin observaciones",R1407)</f>
        <v>Sin observaciones</v>
      </c>
      <c r="X1407" s="64" t="n">
        <f aca="false">IF(ISERROR(VLOOKUP(J1407,$BG$2:$BH$3,2,FALSE())),"",VLOOKUP(J1407,$BG$2:$BH$3,2,FALSE()))</f>
        <v>1</v>
      </c>
      <c r="Z1407" s="67"/>
    </row>
    <row r="1408" customFormat="false" ht="26.4" hidden="false" customHeight="false" outlineLevel="0" collapsed="false">
      <c r="A1408" s="54" t="s">
        <v>3630</v>
      </c>
      <c r="B1408" s="54" t="s">
        <v>126</v>
      </c>
      <c r="C1408" s="54" t="s">
        <v>3631</v>
      </c>
      <c r="D1408" s="82" t="n">
        <v>0.03</v>
      </c>
      <c r="E1408" s="56" t="n">
        <v>14999</v>
      </c>
      <c r="F1408" s="57" t="n">
        <v>0</v>
      </c>
      <c r="G1408" s="56" t="n">
        <v>14999</v>
      </c>
      <c r="H1408" s="56" t="n">
        <v>0</v>
      </c>
      <c r="I1408" s="58" t="n">
        <v>44553</v>
      </c>
      <c r="J1408" s="54" t="s">
        <v>128</v>
      </c>
      <c r="K1408" s="60" t="s">
        <v>129</v>
      </c>
      <c r="L1408" s="60"/>
      <c r="M1408" s="61"/>
      <c r="N1408" s="61"/>
      <c r="O1408" s="54" t="s">
        <v>3632</v>
      </c>
      <c r="P1408" s="54" t="s">
        <v>3633</v>
      </c>
      <c r="Q1408" s="60" t="s">
        <v>262</v>
      </c>
      <c r="R1408" s="63"/>
      <c r="S1408" s="64" t="str">
        <f aca="false">IF(ISBLANK(A1408),"",CONCATENATE($BC$5,"-",MID($BC$3,3,2),"-M_",A1408))</f>
        <v>PTUR-21-M_52021000005767</v>
      </c>
      <c r="T1408" s="65" t="e">
        <f aca="false">IF(ISBLANK(B1408),"",VLOOKUP(B1408,$BI$2:$BJ$5,2,FALSE()))</f>
        <v>#N/A</v>
      </c>
      <c r="U1408" s="66" t="str">
        <f aca="false">IF(ISBLANK(Q1408),"ES",Q1408)</f>
        <v>DE</v>
      </c>
      <c r="V1408" s="64" t="n">
        <f aca="false">IF(ISBLANK(K1408),"2",VLOOKUP(K1408,$BG$2:$BH$3,2,FALSE()))</f>
        <v>2</v>
      </c>
      <c r="W1408" s="66" t="str">
        <f aca="false">IF(ISBLANK(R1408),"Sin observaciones",R1408)</f>
        <v>Sin observaciones</v>
      </c>
      <c r="X1408" s="64" t="n">
        <f aca="false">IF(ISERROR(VLOOKUP(J1408,$BG$2:$BH$3,2,FALSE())),"",VLOOKUP(J1408,$BG$2:$BH$3,2,FALSE()))</f>
        <v>1</v>
      </c>
      <c r="Z1408" s="67"/>
    </row>
    <row r="1409" customFormat="false" ht="17.4" hidden="false" customHeight="false" outlineLevel="0" collapsed="false">
      <c r="A1409" s="54" t="s">
        <v>3634</v>
      </c>
      <c r="B1409" s="54" t="s">
        <v>126</v>
      </c>
      <c r="C1409" s="54" t="s">
        <v>3135</v>
      </c>
      <c r="D1409" s="82" t="n">
        <v>0.03</v>
      </c>
      <c r="E1409" s="56" t="n">
        <v>292.5</v>
      </c>
      <c r="F1409" s="57" t="n">
        <v>0</v>
      </c>
      <c r="G1409" s="56" t="n">
        <v>292.5</v>
      </c>
      <c r="H1409" s="56" t="n">
        <v>0</v>
      </c>
      <c r="I1409" s="58" t="n">
        <v>44532</v>
      </c>
      <c r="J1409" s="54" t="s">
        <v>128</v>
      </c>
      <c r="K1409" s="60" t="s">
        <v>129</v>
      </c>
      <c r="L1409" s="60"/>
      <c r="M1409" s="61"/>
      <c r="N1409" s="61"/>
      <c r="O1409" s="54" t="s">
        <v>292</v>
      </c>
      <c r="P1409" s="54" t="s">
        <v>293</v>
      </c>
      <c r="Q1409" s="60" t="s">
        <v>284</v>
      </c>
      <c r="R1409" s="63"/>
      <c r="S1409" s="64" t="str">
        <f aca="false">IF(ISBLANK(A1409),"",CONCATENATE($BC$5,"-",MID($BC$3,3,2),"-M_",A1409))</f>
        <v>PTUR-21-M_5202100000505 0</v>
      </c>
      <c r="T1409" s="65" t="e">
        <f aca="false">IF(ISBLANK(B1409),"",VLOOKUP(B1409,$BI$2:$BJ$5,2,FALSE()))</f>
        <v>#N/A</v>
      </c>
      <c r="U1409" s="66" t="str">
        <f aca="false">IF(ISBLANK(Q1409),"ES",Q1409)</f>
        <v>GB</v>
      </c>
      <c r="V1409" s="64" t="n">
        <f aca="false">IF(ISBLANK(K1409),"2",VLOOKUP(K1409,$BG$2:$BH$3,2,FALSE()))</f>
        <v>2</v>
      </c>
      <c r="W1409" s="66" t="str">
        <f aca="false">IF(ISBLANK(R1409),"Sin observaciones",R1409)</f>
        <v>Sin observaciones</v>
      </c>
      <c r="X1409" s="64" t="n">
        <f aca="false">IF(ISERROR(VLOOKUP(J1409,$BG$2:$BH$3,2,FALSE())),"",VLOOKUP(J1409,$BG$2:$BH$3,2,FALSE()))</f>
        <v>1</v>
      </c>
      <c r="Z1409" s="67"/>
    </row>
    <row r="1410" customFormat="false" ht="17.4" hidden="false" customHeight="false" outlineLevel="0" collapsed="false">
      <c r="A1410" s="54" t="s">
        <v>3635</v>
      </c>
      <c r="B1410" s="54" t="s">
        <v>126</v>
      </c>
      <c r="C1410" s="54" t="s">
        <v>3636</v>
      </c>
      <c r="D1410" s="82" t="n">
        <v>0.03</v>
      </c>
      <c r="E1410" s="56" t="n">
        <v>4000</v>
      </c>
      <c r="F1410" s="57" t="n">
        <v>0</v>
      </c>
      <c r="G1410" s="56" t="n">
        <v>4000</v>
      </c>
      <c r="H1410" s="56" t="n">
        <v>0</v>
      </c>
      <c r="I1410" s="58" t="n">
        <v>44546</v>
      </c>
      <c r="J1410" s="54" t="s">
        <v>128</v>
      </c>
      <c r="K1410" s="60" t="s">
        <v>129</v>
      </c>
      <c r="L1410" s="60"/>
      <c r="M1410" s="61"/>
      <c r="N1410" s="61"/>
      <c r="O1410" s="54" t="s">
        <v>3637</v>
      </c>
      <c r="P1410" s="54" t="s">
        <v>3638</v>
      </c>
      <c r="Q1410" s="60" t="s">
        <v>1010</v>
      </c>
      <c r="R1410" s="63"/>
      <c r="S1410" s="64" t="str">
        <f aca="false">IF(ISBLANK(A1410),"",CONCATENATE($BC$5,"-",MID($BC$3,3,2),"-M_",A1410))</f>
        <v>PTUR-21-M_52021000005449</v>
      </c>
      <c r="T1410" s="65" t="e">
        <f aca="false">IF(ISBLANK(B1410),"",VLOOKUP(B1410,$BI$2:$BJ$5,2,FALSE()))</f>
        <v>#N/A</v>
      </c>
      <c r="U1410" s="66" t="str">
        <f aca="false">IF(ISBLANK(Q1410),"ES",Q1410)</f>
        <v>SE</v>
      </c>
      <c r="V1410" s="64" t="n">
        <f aca="false">IF(ISBLANK(K1410),"2",VLOOKUP(K1410,$BG$2:$BH$3,2,FALSE()))</f>
        <v>2</v>
      </c>
      <c r="W1410" s="66" t="str">
        <f aca="false">IF(ISBLANK(R1410),"Sin observaciones",R1410)</f>
        <v>Sin observaciones</v>
      </c>
      <c r="X1410" s="64" t="n">
        <f aca="false">IF(ISERROR(VLOOKUP(J1410,$BG$2:$BH$3,2,FALSE())),"",VLOOKUP(J1410,$BG$2:$BH$3,2,FALSE()))</f>
        <v>1</v>
      </c>
      <c r="Z1410" s="67"/>
    </row>
    <row r="1411" customFormat="false" ht="132" hidden="false" customHeight="false" outlineLevel="0" collapsed="false">
      <c r="A1411" s="54" t="s">
        <v>3639</v>
      </c>
      <c r="B1411" s="54" t="s">
        <v>126</v>
      </c>
      <c r="C1411" s="54" t="s">
        <v>3640</v>
      </c>
      <c r="D1411" s="82" t="n">
        <v>0.03</v>
      </c>
      <c r="E1411" s="56" t="n">
        <v>11847.09</v>
      </c>
      <c r="F1411" s="57" t="n">
        <v>0</v>
      </c>
      <c r="G1411" s="56" t="n">
        <v>11847.09</v>
      </c>
      <c r="H1411" s="56" t="n">
        <v>0</v>
      </c>
      <c r="I1411" s="58" t="n">
        <v>44553</v>
      </c>
      <c r="J1411" s="54" t="s">
        <v>128</v>
      </c>
      <c r="K1411" s="60" t="s">
        <v>129</v>
      </c>
      <c r="L1411" s="60"/>
      <c r="M1411" s="61"/>
      <c r="N1411" s="61"/>
      <c r="O1411" s="54" t="s">
        <v>3641</v>
      </c>
      <c r="P1411" s="54" t="s">
        <v>3642</v>
      </c>
      <c r="Q1411" s="60" t="s">
        <v>1010</v>
      </c>
      <c r="R1411" s="63"/>
      <c r="S1411" s="64" t="str">
        <f aca="false">IF(ISBLANK(A1411),"",CONCATENATE($BC$5,"-",MID($BC$3,3,2),"-M_",A1411))</f>
        <v>PTUR-21-M_52021000005732</v>
      </c>
      <c r="T1411" s="65" t="e">
        <f aca="false">IF(ISBLANK(B1411),"",VLOOKUP(B1411,$BI$2:$BJ$5,2,FALSE()))</f>
        <v>#N/A</v>
      </c>
      <c r="U1411" s="66" t="str">
        <f aca="false">IF(ISBLANK(Q1411),"ES",Q1411)</f>
        <v>SE</v>
      </c>
      <c r="V1411" s="64" t="n">
        <f aca="false">IF(ISBLANK(K1411),"2",VLOOKUP(K1411,$BG$2:$BH$3,2,FALSE()))</f>
        <v>2</v>
      </c>
      <c r="W1411" s="66" t="str">
        <f aca="false">IF(ISBLANK(R1411),"Sin observaciones",R1411)</f>
        <v>Sin observaciones</v>
      </c>
      <c r="X1411" s="64" t="n">
        <f aca="false">IF(ISERROR(VLOOKUP(J1411,$BG$2:$BH$3,2,FALSE())),"",VLOOKUP(J1411,$BG$2:$BH$3,2,FALSE()))</f>
        <v>1</v>
      </c>
      <c r="Z1411" s="67"/>
    </row>
    <row r="1412" customFormat="false" ht="105.6" hidden="false" customHeight="false" outlineLevel="0" collapsed="false">
      <c r="A1412" s="54" t="s">
        <v>3643</v>
      </c>
      <c r="B1412" s="54" t="s">
        <v>126</v>
      </c>
      <c r="C1412" s="54" t="s">
        <v>3155</v>
      </c>
      <c r="D1412" s="82" t="n">
        <v>0.03</v>
      </c>
      <c r="E1412" s="56" t="n">
        <v>14500</v>
      </c>
      <c r="F1412" s="57" t="n">
        <v>0</v>
      </c>
      <c r="G1412" s="56" t="n">
        <v>14500</v>
      </c>
      <c r="H1412" s="56" t="n">
        <v>0</v>
      </c>
      <c r="I1412" s="58" t="n">
        <v>44532</v>
      </c>
      <c r="J1412" s="54" t="s">
        <v>128</v>
      </c>
      <c r="K1412" s="60" t="s">
        <v>129</v>
      </c>
      <c r="L1412" s="60"/>
      <c r="M1412" s="61"/>
      <c r="N1412" s="61"/>
      <c r="O1412" s="54" t="s">
        <v>3156</v>
      </c>
      <c r="P1412" s="54" t="s">
        <v>3157</v>
      </c>
      <c r="Q1412" s="60" t="s">
        <v>985</v>
      </c>
      <c r="R1412" s="63"/>
      <c r="S1412" s="64" t="str">
        <f aca="false">IF(ISBLANK(A1412),"",CONCATENATE($BC$5,"-",MID($BC$3,3,2),"-M_",A1412))</f>
        <v>PTUR-21-M_5202100000505 6</v>
      </c>
      <c r="T1412" s="65" t="e">
        <f aca="false">IF(ISBLANK(B1412),"",VLOOKUP(B1412,$BI$2:$BJ$5,2,FALSE()))</f>
        <v>#N/A</v>
      </c>
      <c r="U1412" s="66" t="str">
        <f aca="false">IF(ISBLANK(Q1412),"ES",Q1412)</f>
        <v>FR</v>
      </c>
      <c r="V1412" s="64" t="n">
        <f aca="false">IF(ISBLANK(K1412),"2",VLOOKUP(K1412,$BG$2:$BH$3,2,FALSE()))</f>
        <v>2</v>
      </c>
      <c r="W1412" s="66" t="str">
        <f aca="false">IF(ISBLANK(R1412),"Sin observaciones",R1412)</f>
        <v>Sin observaciones</v>
      </c>
      <c r="X1412" s="64" t="n">
        <f aca="false">IF(ISERROR(VLOOKUP(J1412,$BG$2:$BH$3,2,FALSE())),"",VLOOKUP(J1412,$BG$2:$BH$3,2,FALSE()))</f>
        <v>1</v>
      </c>
      <c r="Z1412" s="67"/>
    </row>
    <row r="1413" customFormat="false" ht="17.4" hidden="false" customHeight="false" outlineLevel="0" collapsed="false">
      <c r="A1413" s="54" t="s">
        <v>3644</v>
      </c>
      <c r="B1413" s="54" t="s">
        <v>126</v>
      </c>
      <c r="C1413" s="54" t="s">
        <v>3645</v>
      </c>
      <c r="D1413" s="82" t="n">
        <v>0.03</v>
      </c>
      <c r="E1413" s="56" t="n">
        <v>14106.36</v>
      </c>
      <c r="F1413" s="57" t="n">
        <v>0</v>
      </c>
      <c r="G1413" s="56" t="n">
        <v>14106.36</v>
      </c>
      <c r="H1413" s="56" t="n">
        <v>0</v>
      </c>
      <c r="I1413" s="58" t="n">
        <v>44550</v>
      </c>
      <c r="J1413" s="54" t="s">
        <v>128</v>
      </c>
      <c r="K1413" s="60" t="s">
        <v>129</v>
      </c>
      <c r="L1413" s="60"/>
      <c r="M1413" s="61"/>
      <c r="N1413" s="61"/>
      <c r="O1413" s="54" t="s">
        <v>3646</v>
      </c>
      <c r="P1413" s="54" t="s">
        <v>3647</v>
      </c>
      <c r="Q1413" s="60" t="s">
        <v>284</v>
      </c>
      <c r="R1413" s="63"/>
      <c r="S1413" s="64" t="str">
        <f aca="false">IF(ISBLANK(A1413),"",CONCATENATE($BC$5,"-",MID($BC$3,3,2),"-M_",A1413))</f>
        <v>PTUR-21-M_52021000005488</v>
      </c>
      <c r="T1413" s="65" t="e">
        <f aca="false">IF(ISBLANK(B1413),"",VLOOKUP(B1413,$BI$2:$BJ$5,2,FALSE()))</f>
        <v>#N/A</v>
      </c>
      <c r="U1413" s="66" t="str">
        <f aca="false">IF(ISBLANK(Q1413),"ES",Q1413)</f>
        <v>GB</v>
      </c>
      <c r="V1413" s="64" t="n">
        <f aca="false">IF(ISBLANK(K1413),"2",VLOOKUP(K1413,$BG$2:$BH$3,2,FALSE()))</f>
        <v>2</v>
      </c>
      <c r="W1413" s="66" t="str">
        <f aca="false">IF(ISBLANK(R1413),"Sin observaciones",R1413)</f>
        <v>Sin observaciones</v>
      </c>
      <c r="X1413" s="64" t="n">
        <f aca="false">IF(ISERROR(VLOOKUP(J1413,$BG$2:$BH$3,2,FALSE())),"",VLOOKUP(J1413,$BG$2:$BH$3,2,FALSE()))</f>
        <v>1</v>
      </c>
      <c r="Z1413" s="67"/>
    </row>
    <row r="1414" customFormat="false" ht="52.8" hidden="false" customHeight="false" outlineLevel="0" collapsed="false">
      <c r="A1414" s="54" t="s">
        <v>3648</v>
      </c>
      <c r="B1414" s="54" t="s">
        <v>126</v>
      </c>
      <c r="C1414" s="54" t="s">
        <v>3649</v>
      </c>
      <c r="D1414" s="82" t="n">
        <v>0.09</v>
      </c>
      <c r="E1414" s="56" t="n">
        <v>2500</v>
      </c>
      <c r="F1414" s="57" t="n">
        <v>0</v>
      </c>
      <c r="G1414" s="56" t="n">
        <v>2500</v>
      </c>
      <c r="H1414" s="56" t="n">
        <v>0</v>
      </c>
      <c r="I1414" s="58" t="n">
        <v>44553</v>
      </c>
      <c r="J1414" s="54" t="s">
        <v>128</v>
      </c>
      <c r="K1414" s="60" t="s">
        <v>129</v>
      </c>
      <c r="L1414" s="60"/>
      <c r="M1414" s="61"/>
      <c r="N1414" s="61"/>
      <c r="O1414" s="54" t="s">
        <v>3650</v>
      </c>
      <c r="P1414" s="54" t="s">
        <v>3651</v>
      </c>
      <c r="Q1414" s="60" t="s">
        <v>267</v>
      </c>
      <c r="R1414" s="63"/>
      <c r="S1414" s="64" t="str">
        <f aca="false">IF(ISBLANK(A1414),"",CONCATENATE($BC$5,"-",MID($BC$3,3,2),"-M_",A1414))</f>
        <v>PTUR-21-M_52021000005769</v>
      </c>
      <c r="T1414" s="65" t="e">
        <f aca="false">IF(ISBLANK(B1414),"",VLOOKUP(B1414,$BI$2:$BJ$5,2,FALSE()))</f>
        <v>#N/A</v>
      </c>
      <c r="U1414" s="66" t="str">
        <f aca="false">IF(ISBLANK(Q1414),"ES",Q1414)</f>
        <v>IT</v>
      </c>
      <c r="V1414" s="64" t="n">
        <f aca="false">IF(ISBLANK(K1414),"2",VLOOKUP(K1414,$BG$2:$BH$3,2,FALSE()))</f>
        <v>2</v>
      </c>
      <c r="W1414" s="66" t="str">
        <f aca="false">IF(ISBLANK(R1414),"Sin observaciones",R1414)</f>
        <v>Sin observaciones</v>
      </c>
      <c r="X1414" s="64" t="n">
        <f aca="false">IF(ISERROR(VLOOKUP(J1414,$BG$2:$BH$3,2,FALSE())),"",VLOOKUP(J1414,$BG$2:$BH$3,2,FALSE()))</f>
        <v>1</v>
      </c>
      <c r="Z1414" s="67"/>
    </row>
    <row r="1415" customFormat="false" ht="39.6" hidden="false" customHeight="false" outlineLevel="0" collapsed="false">
      <c r="A1415" s="54" t="s">
        <v>3652</v>
      </c>
      <c r="B1415" s="54" t="s">
        <v>126</v>
      </c>
      <c r="C1415" s="54" t="s">
        <v>3653</v>
      </c>
      <c r="D1415" s="82" t="n">
        <v>0.03</v>
      </c>
      <c r="E1415" s="56" t="n">
        <v>6720</v>
      </c>
      <c r="F1415" s="57" t="n">
        <v>0</v>
      </c>
      <c r="G1415" s="56" t="n">
        <v>6720</v>
      </c>
      <c r="H1415" s="56" t="n">
        <v>0</v>
      </c>
      <c r="I1415" s="58" t="n">
        <v>44553</v>
      </c>
      <c r="J1415" s="54" t="s">
        <v>128</v>
      </c>
      <c r="K1415" s="60" t="s">
        <v>129</v>
      </c>
      <c r="L1415" s="60"/>
      <c r="M1415" s="61"/>
      <c r="N1415" s="61"/>
      <c r="O1415" s="54" t="s">
        <v>3654</v>
      </c>
      <c r="P1415" s="54" t="s">
        <v>3655</v>
      </c>
      <c r="Q1415" s="60" t="s">
        <v>284</v>
      </c>
      <c r="R1415" s="63"/>
      <c r="S1415" s="64" t="str">
        <f aca="false">IF(ISBLANK(A1415),"",CONCATENATE($BC$5,"-",MID($BC$3,3,2),"-M_",A1415))</f>
        <v>PTUR-21-M_52021000005629</v>
      </c>
      <c r="T1415" s="65" t="e">
        <f aca="false">IF(ISBLANK(B1415),"",VLOOKUP(B1415,$BI$2:$BJ$5,2,FALSE()))</f>
        <v>#N/A</v>
      </c>
      <c r="U1415" s="66" t="str">
        <f aca="false">IF(ISBLANK(Q1415),"ES",Q1415)</f>
        <v>GB</v>
      </c>
      <c r="V1415" s="64" t="n">
        <f aca="false">IF(ISBLANK(K1415),"2",VLOOKUP(K1415,$BG$2:$BH$3,2,FALSE()))</f>
        <v>2</v>
      </c>
      <c r="W1415" s="66" t="str">
        <f aca="false">IF(ISBLANK(R1415),"Sin observaciones",R1415)</f>
        <v>Sin observaciones</v>
      </c>
      <c r="X1415" s="64" t="n">
        <f aca="false">IF(ISERROR(VLOOKUP(J1415,$BG$2:$BH$3,2,FALSE())),"",VLOOKUP(J1415,$BG$2:$BH$3,2,FALSE()))</f>
        <v>1</v>
      </c>
      <c r="Z1415" s="67"/>
    </row>
    <row r="1416" customFormat="false" ht="26.4" hidden="false" customHeight="false" outlineLevel="0" collapsed="false">
      <c r="A1416" s="54" t="s">
        <v>3656</v>
      </c>
      <c r="B1416" s="54" t="s">
        <v>126</v>
      </c>
      <c r="C1416" s="54" t="s">
        <v>3657</v>
      </c>
      <c r="D1416" s="82" t="n">
        <v>1</v>
      </c>
      <c r="E1416" s="56" t="n">
        <v>7000</v>
      </c>
      <c r="F1416" s="57" t="n">
        <v>0</v>
      </c>
      <c r="G1416" s="56" t="n">
        <v>7000</v>
      </c>
      <c r="H1416" s="56" t="n">
        <v>0</v>
      </c>
      <c r="I1416" s="58" t="n">
        <v>44553</v>
      </c>
      <c r="J1416" s="54" t="s">
        <v>128</v>
      </c>
      <c r="K1416" s="60" t="s">
        <v>129</v>
      </c>
      <c r="L1416" s="60"/>
      <c r="M1416" s="61"/>
      <c r="N1416" s="61"/>
      <c r="O1416" s="54" t="s">
        <v>3658</v>
      </c>
      <c r="P1416" s="54" t="s">
        <v>3659</v>
      </c>
      <c r="Q1416" s="60" t="s">
        <v>284</v>
      </c>
      <c r="R1416" s="63"/>
      <c r="S1416" s="64" t="str">
        <f aca="false">IF(ISBLANK(A1416),"",CONCATENATE($BC$5,"-",MID($BC$3,3,2),"-M_",A1416))</f>
        <v>PTUR-21-M_52021000005716</v>
      </c>
      <c r="T1416" s="65" t="e">
        <f aca="false">IF(ISBLANK(B1416),"",VLOOKUP(B1416,$BI$2:$BJ$5,2,FALSE()))</f>
        <v>#N/A</v>
      </c>
      <c r="U1416" s="66" t="str">
        <f aca="false">IF(ISBLANK(Q1416),"ES",Q1416)</f>
        <v>GB</v>
      </c>
      <c r="V1416" s="64" t="n">
        <f aca="false">IF(ISBLANK(K1416),"2",VLOOKUP(K1416,$BG$2:$BH$3,2,FALSE()))</f>
        <v>2</v>
      </c>
      <c r="W1416" s="66" t="str">
        <f aca="false">IF(ISBLANK(R1416),"Sin observaciones",R1416)</f>
        <v>Sin observaciones</v>
      </c>
      <c r="X1416" s="64" t="n">
        <f aca="false">IF(ISERROR(VLOOKUP(J1416,$BG$2:$BH$3,2,FALSE())),"",VLOOKUP(J1416,$BG$2:$BH$3,2,FALSE()))</f>
        <v>1</v>
      </c>
      <c r="Z1416" s="67"/>
    </row>
    <row r="1417" customFormat="false" ht="39.6" hidden="false" customHeight="false" outlineLevel="0" collapsed="false">
      <c r="A1417" s="54" t="s">
        <v>3660</v>
      </c>
      <c r="B1417" s="54" t="s">
        <v>126</v>
      </c>
      <c r="C1417" s="54" t="s">
        <v>3661</v>
      </c>
      <c r="D1417" s="82" t="n">
        <v>1</v>
      </c>
      <c r="E1417" s="56" t="n">
        <v>2000</v>
      </c>
      <c r="F1417" s="57" t="n">
        <v>0</v>
      </c>
      <c r="G1417" s="56" t="n">
        <v>2000</v>
      </c>
      <c r="H1417" s="56" t="n">
        <v>0</v>
      </c>
      <c r="I1417" s="58" t="n">
        <v>44546</v>
      </c>
      <c r="J1417" s="54" t="s">
        <v>128</v>
      </c>
      <c r="K1417" s="60" t="s">
        <v>129</v>
      </c>
      <c r="L1417" s="60"/>
      <c r="M1417" s="61"/>
      <c r="N1417" s="61"/>
      <c r="O1417" s="54" t="s">
        <v>3662</v>
      </c>
      <c r="P1417" s="54" t="s">
        <v>3663</v>
      </c>
      <c r="Q1417" s="60" t="s">
        <v>311</v>
      </c>
      <c r="R1417" s="63"/>
      <c r="S1417" s="64" t="str">
        <f aca="false">IF(ISBLANK(A1417),"",CONCATENATE($BC$5,"-",MID($BC$3,3,2),"-M_",A1417))</f>
        <v>PTUR-21-M_52021000005451</v>
      </c>
      <c r="T1417" s="65" t="e">
        <f aca="false">IF(ISBLANK(B1417),"",VLOOKUP(B1417,$BI$2:$BJ$5,2,FALSE()))</f>
        <v>#N/A</v>
      </c>
      <c r="U1417" s="66" t="str">
        <f aca="false">IF(ISBLANK(Q1417),"ES",Q1417)</f>
        <v>IE</v>
      </c>
      <c r="V1417" s="64" t="n">
        <f aca="false">IF(ISBLANK(K1417),"2",VLOOKUP(K1417,$BG$2:$BH$3,2,FALSE()))</f>
        <v>2</v>
      </c>
      <c r="W1417" s="66" t="str">
        <f aca="false">IF(ISBLANK(R1417),"Sin observaciones",R1417)</f>
        <v>Sin observaciones</v>
      </c>
      <c r="X1417" s="64" t="n">
        <f aca="false">IF(ISERROR(VLOOKUP(J1417,$BG$2:$BH$3,2,FALSE())),"",VLOOKUP(J1417,$BG$2:$BH$3,2,FALSE()))</f>
        <v>1</v>
      </c>
      <c r="Z1417" s="67"/>
    </row>
    <row r="1418" customFormat="false" ht="92.4" hidden="false" customHeight="false" outlineLevel="0" collapsed="false">
      <c r="A1418" s="54" t="s">
        <v>3664</v>
      </c>
      <c r="B1418" s="54" t="s">
        <v>126</v>
      </c>
      <c r="C1418" s="54" t="s">
        <v>3665</v>
      </c>
      <c r="D1418" s="82" t="n">
        <v>0.15</v>
      </c>
      <c r="E1418" s="56" t="n">
        <v>600</v>
      </c>
      <c r="F1418" s="57" t="n">
        <v>39.25</v>
      </c>
      <c r="G1418" s="56" t="n">
        <v>600</v>
      </c>
      <c r="H1418" s="56" t="n">
        <v>39.25</v>
      </c>
      <c r="I1418" s="58" t="n">
        <v>44544</v>
      </c>
      <c r="J1418" s="54" t="s">
        <v>128</v>
      </c>
      <c r="K1418" s="60" t="s">
        <v>129</v>
      </c>
      <c r="L1418" s="60"/>
      <c r="M1418" s="61"/>
      <c r="N1418" s="61"/>
      <c r="O1418" s="54" t="s">
        <v>3666</v>
      </c>
      <c r="P1418" s="54" t="s">
        <v>3667</v>
      </c>
      <c r="Q1418" s="60" t="s">
        <v>132</v>
      </c>
      <c r="R1418" s="63"/>
      <c r="S1418" s="64" t="str">
        <f aca="false">IF(ISBLANK(A1418),"",CONCATENATE($BC$5,"-",MID($BC$3,3,2),"-M_",A1418))</f>
        <v>PTUR-21-M_52021000005260</v>
      </c>
      <c r="T1418" s="65" t="e">
        <f aca="false">IF(ISBLANK(B1418),"",VLOOKUP(B1418,$BI$2:$BJ$5,2,FALSE()))</f>
        <v>#N/A</v>
      </c>
      <c r="U1418" s="66" t="str">
        <f aca="false">IF(ISBLANK(Q1418),"ES",Q1418)</f>
        <v>ES</v>
      </c>
      <c r="V1418" s="64" t="n">
        <f aca="false">IF(ISBLANK(K1418),"2",VLOOKUP(K1418,$BG$2:$BH$3,2,FALSE()))</f>
        <v>2</v>
      </c>
      <c r="W1418" s="66" t="str">
        <f aca="false">IF(ISBLANK(R1418),"Sin observaciones",R1418)</f>
        <v>Sin observaciones</v>
      </c>
      <c r="X1418" s="64" t="n">
        <f aca="false">IF(ISERROR(VLOOKUP(J1418,$BG$2:$BH$3,2,FALSE())),"",VLOOKUP(J1418,$BG$2:$BH$3,2,FALSE()))</f>
        <v>1</v>
      </c>
      <c r="Z1418" s="67"/>
    </row>
    <row r="1419" customFormat="false" ht="105.6" hidden="false" customHeight="false" outlineLevel="0" collapsed="false">
      <c r="A1419" s="54" t="s">
        <v>3668</v>
      </c>
      <c r="B1419" s="54" t="s">
        <v>126</v>
      </c>
      <c r="C1419" s="54" t="s">
        <v>3669</v>
      </c>
      <c r="D1419" s="82" t="n">
        <v>1</v>
      </c>
      <c r="E1419" s="56" t="n">
        <v>428</v>
      </c>
      <c r="F1419" s="57" t="n">
        <v>28</v>
      </c>
      <c r="G1419" s="56" t="n">
        <v>428</v>
      </c>
      <c r="H1419" s="56" t="n">
        <v>28</v>
      </c>
      <c r="I1419" s="58" t="n">
        <v>44546</v>
      </c>
      <c r="J1419" s="54" t="s">
        <v>128</v>
      </c>
      <c r="K1419" s="60" t="s">
        <v>129</v>
      </c>
      <c r="L1419" s="60"/>
      <c r="M1419" s="61"/>
      <c r="N1419" s="61"/>
      <c r="O1419" s="54" t="s">
        <v>318</v>
      </c>
      <c r="P1419" s="54" t="s">
        <v>319</v>
      </c>
      <c r="Q1419" s="60" t="s">
        <v>132</v>
      </c>
      <c r="R1419" s="63"/>
      <c r="S1419" s="64" t="str">
        <f aca="false">IF(ISBLANK(A1419),"",CONCATENATE($BC$5,"-",MID($BC$3,3,2),"-M_",A1419))</f>
        <v>PTUR-21-M_52021000005456</v>
      </c>
      <c r="T1419" s="65" t="e">
        <f aca="false">IF(ISBLANK(B1419),"",VLOOKUP(B1419,$BI$2:$BJ$5,2,FALSE()))</f>
        <v>#N/A</v>
      </c>
      <c r="U1419" s="66" t="str">
        <f aca="false">IF(ISBLANK(Q1419),"ES",Q1419)</f>
        <v>ES</v>
      </c>
      <c r="V1419" s="64" t="n">
        <f aca="false">IF(ISBLANK(K1419),"2",VLOOKUP(K1419,$BG$2:$BH$3,2,FALSE()))</f>
        <v>2</v>
      </c>
      <c r="W1419" s="66" t="str">
        <f aca="false">IF(ISBLANK(R1419),"Sin observaciones",R1419)</f>
        <v>Sin observaciones</v>
      </c>
      <c r="X1419" s="64" t="n">
        <f aca="false">IF(ISERROR(VLOOKUP(J1419,$BG$2:$BH$3,2,FALSE())),"",VLOOKUP(J1419,$BG$2:$BH$3,2,FALSE()))</f>
        <v>1</v>
      </c>
      <c r="Z1419" s="67"/>
    </row>
    <row r="1420" customFormat="false" ht="17.4" hidden="false" customHeight="false" outlineLevel="0" collapsed="false">
      <c r="A1420" s="54" t="s">
        <v>3670</v>
      </c>
      <c r="B1420" s="54" t="s">
        <v>126</v>
      </c>
      <c r="C1420" s="54" t="s">
        <v>3175</v>
      </c>
      <c r="D1420" s="82" t="n">
        <v>0.03</v>
      </c>
      <c r="E1420" s="56" t="n">
        <v>520.02</v>
      </c>
      <c r="F1420" s="57" t="n">
        <v>34.02</v>
      </c>
      <c r="G1420" s="56" t="n">
        <v>520.02</v>
      </c>
      <c r="H1420" s="56" t="n">
        <v>34.02</v>
      </c>
      <c r="I1420" s="58" t="n">
        <v>44532</v>
      </c>
      <c r="J1420" s="54" t="s">
        <v>128</v>
      </c>
      <c r="K1420" s="60" t="s">
        <v>129</v>
      </c>
      <c r="L1420" s="60"/>
      <c r="M1420" s="61"/>
      <c r="N1420" s="61"/>
      <c r="O1420" s="54" t="s">
        <v>1023</v>
      </c>
      <c r="P1420" s="54" t="s">
        <v>1024</v>
      </c>
      <c r="Q1420" s="60" t="s">
        <v>132</v>
      </c>
      <c r="R1420" s="63"/>
      <c r="S1420" s="64" t="str">
        <f aca="false">IF(ISBLANK(A1420),"",CONCATENATE($BC$5,"-",MID($BC$3,3,2),"-M_",A1420))</f>
        <v>PTUR-21-M_5202100000504 5</v>
      </c>
      <c r="T1420" s="65" t="e">
        <f aca="false">IF(ISBLANK(B1420),"",VLOOKUP(B1420,$BI$2:$BJ$5,2,FALSE()))</f>
        <v>#N/A</v>
      </c>
      <c r="U1420" s="66" t="str">
        <f aca="false">IF(ISBLANK(Q1420),"ES",Q1420)</f>
        <v>ES</v>
      </c>
      <c r="V1420" s="64" t="n">
        <f aca="false">IF(ISBLANK(K1420),"2",VLOOKUP(K1420,$BG$2:$BH$3,2,FALSE()))</f>
        <v>2</v>
      </c>
      <c r="W1420" s="66" t="str">
        <f aca="false">IF(ISBLANK(R1420),"Sin observaciones",R1420)</f>
        <v>Sin observaciones</v>
      </c>
      <c r="X1420" s="64" t="n">
        <f aca="false">IF(ISERROR(VLOOKUP(J1420,$BG$2:$BH$3,2,FALSE())),"",VLOOKUP(J1420,$BG$2:$BH$3,2,FALSE()))</f>
        <v>1</v>
      </c>
      <c r="Z1420" s="67"/>
    </row>
    <row r="1421" customFormat="false" ht="39.6" hidden="false" customHeight="false" outlineLevel="0" collapsed="false">
      <c r="A1421" s="54" t="s">
        <v>3671</v>
      </c>
      <c r="B1421" s="54" t="s">
        <v>126</v>
      </c>
      <c r="C1421" s="54" t="s">
        <v>3672</v>
      </c>
      <c r="D1421" s="82" t="n">
        <v>0.03</v>
      </c>
      <c r="E1421" s="56" t="n">
        <v>360</v>
      </c>
      <c r="F1421" s="57" t="n">
        <v>0</v>
      </c>
      <c r="G1421" s="56" t="n">
        <v>360</v>
      </c>
      <c r="H1421" s="56" t="n">
        <v>0</v>
      </c>
      <c r="I1421" s="58" t="n">
        <v>44550</v>
      </c>
      <c r="J1421" s="54" t="s">
        <v>128</v>
      </c>
      <c r="K1421" s="60" t="s">
        <v>129</v>
      </c>
      <c r="L1421" s="60"/>
      <c r="M1421" s="61"/>
      <c r="N1421" s="61"/>
      <c r="O1421" s="54" t="s">
        <v>1027</v>
      </c>
      <c r="P1421" s="54" t="s">
        <v>1028</v>
      </c>
      <c r="Q1421" s="60" t="s">
        <v>132</v>
      </c>
      <c r="R1421" s="63"/>
      <c r="S1421" s="64" t="str">
        <f aca="false">IF(ISBLANK(A1421),"",CONCATENATE($BC$5,"-",MID($BC$3,3,2),"-M_",A1421))</f>
        <v>PTUR-21-M_52021000005477</v>
      </c>
      <c r="T1421" s="65" t="e">
        <f aca="false">IF(ISBLANK(B1421),"",VLOOKUP(B1421,$BI$2:$BJ$5,2,FALSE()))</f>
        <v>#N/A</v>
      </c>
      <c r="U1421" s="66" t="str">
        <f aca="false">IF(ISBLANK(Q1421),"ES",Q1421)</f>
        <v>ES</v>
      </c>
      <c r="V1421" s="64" t="n">
        <f aca="false">IF(ISBLANK(K1421),"2",VLOOKUP(K1421,$BG$2:$BH$3,2,FALSE()))</f>
        <v>2</v>
      </c>
      <c r="W1421" s="66" t="str">
        <f aca="false">IF(ISBLANK(R1421),"Sin observaciones",R1421)</f>
        <v>Sin observaciones</v>
      </c>
      <c r="X1421" s="64" t="n">
        <f aca="false">IF(ISERROR(VLOOKUP(J1421,$BG$2:$BH$3,2,FALSE())),"",VLOOKUP(J1421,$BG$2:$BH$3,2,FALSE()))</f>
        <v>1</v>
      </c>
      <c r="Z1421" s="67"/>
    </row>
    <row r="1422" customFormat="false" ht="26.4" hidden="false" customHeight="false" outlineLevel="0" collapsed="false">
      <c r="A1422" s="54" t="s">
        <v>3673</v>
      </c>
      <c r="B1422" s="54" t="s">
        <v>126</v>
      </c>
      <c r="C1422" s="54" t="s">
        <v>3674</v>
      </c>
      <c r="D1422" s="82" t="n">
        <v>0.03</v>
      </c>
      <c r="E1422" s="56" t="n">
        <v>320</v>
      </c>
      <c r="F1422" s="57" t="n">
        <v>0</v>
      </c>
      <c r="G1422" s="56" t="n">
        <v>320</v>
      </c>
      <c r="H1422" s="56" t="n">
        <v>0</v>
      </c>
      <c r="I1422" s="58" t="n">
        <v>44553</v>
      </c>
      <c r="J1422" s="54" t="s">
        <v>128</v>
      </c>
      <c r="K1422" s="60" t="s">
        <v>129</v>
      </c>
      <c r="L1422" s="60"/>
      <c r="M1422" s="61"/>
      <c r="N1422" s="61"/>
      <c r="O1422" s="54" t="s">
        <v>1027</v>
      </c>
      <c r="P1422" s="54" t="s">
        <v>1028</v>
      </c>
      <c r="Q1422" s="60" t="s">
        <v>132</v>
      </c>
      <c r="R1422" s="63"/>
      <c r="S1422" s="64" t="str">
        <f aca="false">IF(ISBLANK(A1422),"",CONCATENATE($BC$5,"-",MID($BC$3,3,2),"-M_",A1422))</f>
        <v>PTUR-21-M_52021000005624</v>
      </c>
      <c r="T1422" s="65" t="e">
        <f aca="false">IF(ISBLANK(B1422),"",VLOOKUP(B1422,$BI$2:$BJ$5,2,FALSE()))</f>
        <v>#N/A</v>
      </c>
      <c r="U1422" s="66" t="str">
        <f aca="false">IF(ISBLANK(Q1422),"ES",Q1422)</f>
        <v>ES</v>
      </c>
      <c r="V1422" s="64" t="n">
        <f aca="false">IF(ISBLANK(K1422),"2",VLOOKUP(K1422,$BG$2:$BH$3,2,FALSE()))</f>
        <v>2</v>
      </c>
      <c r="W1422" s="66" t="str">
        <f aca="false">IF(ISBLANK(R1422),"Sin observaciones",R1422)</f>
        <v>Sin observaciones</v>
      </c>
      <c r="X1422" s="64" t="n">
        <f aca="false">IF(ISERROR(VLOOKUP(J1422,$BG$2:$BH$3,2,FALSE())),"",VLOOKUP(J1422,$BG$2:$BH$3,2,FALSE()))</f>
        <v>1</v>
      </c>
      <c r="Z1422" s="67"/>
    </row>
    <row r="1423" customFormat="false" ht="92.4" hidden="false" customHeight="false" outlineLevel="0" collapsed="false">
      <c r="A1423" s="54" t="s">
        <v>3675</v>
      </c>
      <c r="B1423" s="54" t="s">
        <v>126</v>
      </c>
      <c r="C1423" s="54" t="s">
        <v>3191</v>
      </c>
      <c r="D1423" s="82" t="n">
        <v>0.09</v>
      </c>
      <c r="E1423" s="56" t="n">
        <v>439.99</v>
      </c>
      <c r="F1423" s="57" t="n">
        <v>28.78</v>
      </c>
      <c r="G1423" s="56" t="n">
        <v>439.99</v>
      </c>
      <c r="H1423" s="56" t="n">
        <v>28.78</v>
      </c>
      <c r="I1423" s="58" t="n">
        <v>44532</v>
      </c>
      <c r="J1423" s="54" t="s">
        <v>128</v>
      </c>
      <c r="K1423" s="60" t="s">
        <v>129</v>
      </c>
      <c r="L1423" s="60"/>
      <c r="M1423" s="61"/>
      <c r="N1423" s="61"/>
      <c r="O1423" s="54" t="s">
        <v>3180</v>
      </c>
      <c r="P1423" s="54" t="s">
        <v>3181</v>
      </c>
      <c r="Q1423" s="60" t="s">
        <v>132</v>
      </c>
      <c r="R1423" s="63"/>
      <c r="S1423" s="64" t="str">
        <f aca="false">IF(ISBLANK(A1423),"",CONCATENATE($BC$5,"-",MID($BC$3,3,2),"-M_",A1423))</f>
        <v>PTUR-21-M_5202100000505 4</v>
      </c>
      <c r="T1423" s="65" t="e">
        <f aca="false">IF(ISBLANK(B1423),"",VLOOKUP(B1423,$BI$2:$BJ$5,2,FALSE()))</f>
        <v>#N/A</v>
      </c>
      <c r="U1423" s="66" t="str">
        <f aca="false">IF(ISBLANK(Q1423),"ES",Q1423)</f>
        <v>ES</v>
      </c>
      <c r="V1423" s="64" t="n">
        <f aca="false">IF(ISBLANK(K1423),"2",VLOOKUP(K1423,$BG$2:$BH$3,2,FALSE()))</f>
        <v>2</v>
      </c>
      <c r="W1423" s="66" t="str">
        <f aca="false">IF(ISBLANK(R1423),"Sin observaciones",R1423)</f>
        <v>Sin observaciones</v>
      </c>
      <c r="X1423" s="64" t="n">
        <f aca="false">IF(ISERROR(VLOOKUP(J1423,$BG$2:$BH$3,2,FALSE())),"",VLOOKUP(J1423,$BG$2:$BH$3,2,FALSE()))</f>
        <v>1</v>
      </c>
      <c r="Z1423" s="67"/>
    </row>
    <row r="1424" customFormat="false" ht="92.4" hidden="false" customHeight="false" outlineLevel="0" collapsed="false">
      <c r="A1424" s="54" t="s">
        <v>3676</v>
      </c>
      <c r="B1424" s="54" t="s">
        <v>126</v>
      </c>
      <c r="C1424" s="54" t="s">
        <v>3677</v>
      </c>
      <c r="D1424" s="82" t="n">
        <v>0.09</v>
      </c>
      <c r="E1424" s="56" t="n">
        <v>439.99</v>
      </c>
      <c r="F1424" s="57" t="n">
        <v>28.78</v>
      </c>
      <c r="G1424" s="56" t="n">
        <v>439.99</v>
      </c>
      <c r="H1424" s="56" t="n">
        <v>28.78</v>
      </c>
      <c r="I1424" s="58" t="n">
        <v>44544</v>
      </c>
      <c r="J1424" s="54" t="s">
        <v>128</v>
      </c>
      <c r="K1424" s="60" t="s">
        <v>129</v>
      </c>
      <c r="L1424" s="60"/>
      <c r="M1424" s="61"/>
      <c r="N1424" s="61"/>
      <c r="O1424" s="54" t="s">
        <v>3180</v>
      </c>
      <c r="P1424" s="54" t="s">
        <v>3181</v>
      </c>
      <c r="Q1424" s="60" t="s">
        <v>132</v>
      </c>
      <c r="R1424" s="63"/>
      <c r="S1424" s="64" t="str">
        <f aca="false">IF(ISBLANK(A1424),"",CONCATENATE($BC$5,"-",MID($BC$3,3,2),"-M_",A1424))</f>
        <v>PTUR-21-M_5202100000533 0</v>
      </c>
      <c r="T1424" s="65" t="e">
        <f aca="false">IF(ISBLANK(B1424),"",VLOOKUP(B1424,$BI$2:$BJ$5,2,FALSE()))</f>
        <v>#N/A</v>
      </c>
      <c r="U1424" s="66" t="str">
        <f aca="false">IF(ISBLANK(Q1424),"ES",Q1424)</f>
        <v>ES</v>
      </c>
      <c r="V1424" s="64" t="n">
        <f aca="false">IF(ISBLANK(K1424),"2",VLOOKUP(K1424,$BG$2:$BH$3,2,FALSE()))</f>
        <v>2</v>
      </c>
      <c r="W1424" s="66" t="str">
        <f aca="false">IF(ISBLANK(R1424),"Sin observaciones",R1424)</f>
        <v>Sin observaciones</v>
      </c>
      <c r="X1424" s="64" t="n">
        <f aca="false">IF(ISERROR(VLOOKUP(J1424,$BG$2:$BH$3,2,FALSE())),"",VLOOKUP(J1424,$BG$2:$BH$3,2,FALSE()))</f>
        <v>1</v>
      </c>
      <c r="Z1424" s="67"/>
    </row>
    <row r="1425" customFormat="false" ht="17.4" hidden="false" customHeight="false" outlineLevel="0" collapsed="false">
      <c r="A1425" s="54" t="s">
        <v>3678</v>
      </c>
      <c r="B1425" s="54" t="s">
        <v>126</v>
      </c>
      <c r="C1425" s="54" t="s">
        <v>3679</v>
      </c>
      <c r="D1425" s="82" t="n">
        <v>0.15</v>
      </c>
      <c r="E1425" s="56" t="n">
        <v>3696</v>
      </c>
      <c r="F1425" s="57" t="n">
        <v>241.79</v>
      </c>
      <c r="G1425" s="56" t="n">
        <v>3696</v>
      </c>
      <c r="H1425" s="56" t="n">
        <v>241.79</v>
      </c>
      <c r="I1425" s="58" t="n">
        <v>44540</v>
      </c>
      <c r="J1425" s="54" t="s">
        <v>128</v>
      </c>
      <c r="K1425" s="60" t="s">
        <v>129</v>
      </c>
      <c r="L1425" s="60"/>
      <c r="M1425" s="61"/>
      <c r="N1425" s="61"/>
      <c r="O1425" s="54" t="s">
        <v>3194</v>
      </c>
      <c r="P1425" s="54" t="s">
        <v>3195</v>
      </c>
      <c r="Q1425" s="60" t="s">
        <v>132</v>
      </c>
      <c r="R1425" s="63"/>
      <c r="S1425" s="64" t="str">
        <f aca="false">IF(ISBLANK(A1425),"",CONCATENATE($BC$5,"-",MID($BC$3,3,2),"-M_",A1425))</f>
        <v>PTUR-21-M_52021000005245</v>
      </c>
      <c r="T1425" s="65" t="e">
        <f aca="false">IF(ISBLANK(B1425),"",VLOOKUP(B1425,$BI$2:$BJ$5,2,FALSE()))</f>
        <v>#N/A</v>
      </c>
      <c r="U1425" s="66" t="str">
        <f aca="false">IF(ISBLANK(Q1425),"ES",Q1425)</f>
        <v>ES</v>
      </c>
      <c r="V1425" s="64" t="n">
        <f aca="false">IF(ISBLANK(K1425),"2",VLOOKUP(K1425,$BG$2:$BH$3,2,FALSE()))</f>
        <v>2</v>
      </c>
      <c r="W1425" s="66" t="str">
        <f aca="false">IF(ISBLANK(R1425),"Sin observaciones",R1425)</f>
        <v>Sin observaciones</v>
      </c>
      <c r="X1425" s="64" t="n">
        <f aca="false">IF(ISERROR(VLOOKUP(J1425,$BG$2:$BH$3,2,FALSE())),"",VLOOKUP(J1425,$BG$2:$BH$3,2,FALSE()))</f>
        <v>1</v>
      </c>
      <c r="Z1425" s="67"/>
    </row>
    <row r="1426" customFormat="false" ht="39.6" hidden="false" customHeight="false" outlineLevel="0" collapsed="false">
      <c r="A1426" s="54" t="s">
        <v>3680</v>
      </c>
      <c r="B1426" s="54" t="s">
        <v>126</v>
      </c>
      <c r="C1426" s="54" t="s">
        <v>3201</v>
      </c>
      <c r="D1426" s="82" t="n">
        <v>0.03</v>
      </c>
      <c r="E1426" s="56" t="n">
        <v>65.25</v>
      </c>
      <c r="F1426" s="57" t="n">
        <v>4.27</v>
      </c>
      <c r="G1426" s="56" t="n">
        <v>65.25</v>
      </c>
      <c r="H1426" s="56" t="n">
        <v>4.27</v>
      </c>
      <c r="I1426" s="58" t="n">
        <v>44532</v>
      </c>
      <c r="J1426" s="54" t="s">
        <v>128</v>
      </c>
      <c r="K1426" s="60" t="s">
        <v>129</v>
      </c>
      <c r="L1426" s="60"/>
      <c r="M1426" s="61"/>
      <c r="N1426" s="61"/>
      <c r="O1426" s="54" t="s">
        <v>1044</v>
      </c>
      <c r="P1426" s="54" t="s">
        <v>1045</v>
      </c>
      <c r="Q1426" s="60" t="s">
        <v>132</v>
      </c>
      <c r="R1426" s="63"/>
      <c r="S1426" s="64" t="str">
        <f aca="false">IF(ISBLANK(A1426),"",CONCATENATE($BC$5,"-",MID($BC$3,3,2),"-M_",A1426))</f>
        <v>PTUR-21-M_5202100000504 0</v>
      </c>
      <c r="T1426" s="65" t="e">
        <f aca="false">IF(ISBLANK(B1426),"",VLOOKUP(B1426,$BI$2:$BJ$5,2,FALSE()))</f>
        <v>#N/A</v>
      </c>
      <c r="U1426" s="66" t="str">
        <f aca="false">IF(ISBLANK(Q1426),"ES",Q1426)</f>
        <v>ES</v>
      </c>
      <c r="V1426" s="64" t="n">
        <f aca="false">IF(ISBLANK(K1426),"2",VLOOKUP(K1426,$BG$2:$BH$3,2,FALSE()))</f>
        <v>2</v>
      </c>
      <c r="W1426" s="66" t="str">
        <f aca="false">IF(ISBLANK(R1426),"Sin observaciones",R1426)</f>
        <v>Sin observaciones</v>
      </c>
      <c r="X1426" s="64" t="n">
        <f aca="false">IF(ISERROR(VLOOKUP(J1426,$BG$2:$BH$3,2,FALSE())),"",VLOOKUP(J1426,$BG$2:$BH$3,2,FALSE()))</f>
        <v>1</v>
      </c>
      <c r="Z1426" s="67"/>
    </row>
    <row r="1427" customFormat="false" ht="52.8" hidden="false" customHeight="false" outlineLevel="0" collapsed="false">
      <c r="A1427" s="54" t="s">
        <v>3681</v>
      </c>
      <c r="B1427" s="54" t="s">
        <v>126</v>
      </c>
      <c r="C1427" s="54" t="s">
        <v>3682</v>
      </c>
      <c r="D1427" s="82" t="n">
        <v>1</v>
      </c>
      <c r="E1427" s="56" t="n">
        <v>2054.4</v>
      </c>
      <c r="F1427" s="57" t="n">
        <v>134.4</v>
      </c>
      <c r="G1427" s="56" t="n">
        <v>2054.4</v>
      </c>
      <c r="H1427" s="56" t="n">
        <v>134.4</v>
      </c>
      <c r="I1427" s="58" t="n">
        <v>44546</v>
      </c>
      <c r="J1427" s="54" t="s">
        <v>128</v>
      </c>
      <c r="K1427" s="60" t="s">
        <v>129</v>
      </c>
      <c r="L1427" s="60"/>
      <c r="M1427" s="61"/>
      <c r="N1427" s="61"/>
      <c r="O1427" s="54" t="s">
        <v>338</v>
      </c>
      <c r="P1427" s="54" t="s">
        <v>339</v>
      </c>
      <c r="Q1427" s="60" t="s">
        <v>132</v>
      </c>
      <c r="R1427" s="63"/>
      <c r="S1427" s="64" t="str">
        <f aca="false">IF(ISBLANK(A1427),"",CONCATENATE($BC$5,"-",MID($BC$3,3,2),"-M_",A1427))</f>
        <v>PTUR-21-M_52021000005416</v>
      </c>
      <c r="T1427" s="65" t="e">
        <f aca="false">IF(ISBLANK(B1427),"",VLOOKUP(B1427,$BI$2:$BJ$5,2,FALSE()))</f>
        <v>#N/A</v>
      </c>
      <c r="U1427" s="66" t="str">
        <f aca="false">IF(ISBLANK(Q1427),"ES",Q1427)</f>
        <v>ES</v>
      </c>
      <c r="V1427" s="64" t="n">
        <f aca="false">IF(ISBLANK(K1427),"2",VLOOKUP(K1427,$BG$2:$BH$3,2,FALSE()))</f>
        <v>2</v>
      </c>
      <c r="W1427" s="66" t="str">
        <f aca="false">IF(ISBLANK(R1427),"Sin observaciones",R1427)</f>
        <v>Sin observaciones</v>
      </c>
      <c r="X1427" s="64" t="n">
        <f aca="false">IF(ISERROR(VLOOKUP(J1427,$BG$2:$BH$3,2,FALSE())),"",VLOOKUP(J1427,$BG$2:$BH$3,2,FALSE()))</f>
        <v>1</v>
      </c>
      <c r="Z1427" s="67"/>
    </row>
    <row r="1428" customFormat="false" ht="52.8" hidden="false" customHeight="false" outlineLevel="0" collapsed="false">
      <c r="A1428" s="54" t="s">
        <v>3683</v>
      </c>
      <c r="B1428" s="54" t="s">
        <v>126</v>
      </c>
      <c r="C1428" s="54" t="s">
        <v>3684</v>
      </c>
      <c r="D1428" s="82" t="n">
        <v>0.21</v>
      </c>
      <c r="E1428" s="56" t="n">
        <v>1104</v>
      </c>
      <c r="F1428" s="57" t="n">
        <v>72.22</v>
      </c>
      <c r="G1428" s="56" t="n">
        <v>1104</v>
      </c>
      <c r="H1428" s="56" t="n">
        <v>72.22</v>
      </c>
      <c r="I1428" s="58" t="n">
        <v>44550</v>
      </c>
      <c r="J1428" s="54" t="s">
        <v>128</v>
      </c>
      <c r="K1428" s="60" t="s">
        <v>129</v>
      </c>
      <c r="L1428" s="60"/>
      <c r="M1428" s="61"/>
      <c r="N1428" s="61"/>
      <c r="O1428" s="54" t="s">
        <v>3208</v>
      </c>
      <c r="P1428" s="54" t="s">
        <v>3209</v>
      </c>
      <c r="Q1428" s="60" t="s">
        <v>132</v>
      </c>
      <c r="R1428" s="63"/>
      <c r="S1428" s="64" t="str">
        <f aca="false">IF(ISBLANK(A1428),"",CONCATENATE($BC$5,"-",MID($BC$3,3,2),"-M_",A1428))</f>
        <v>PTUR-21-M_52021000005482</v>
      </c>
      <c r="T1428" s="65" t="e">
        <f aca="false">IF(ISBLANK(B1428),"",VLOOKUP(B1428,$BI$2:$BJ$5,2,FALSE()))</f>
        <v>#N/A</v>
      </c>
      <c r="U1428" s="66" t="str">
        <f aca="false">IF(ISBLANK(Q1428),"ES",Q1428)</f>
        <v>ES</v>
      </c>
      <c r="V1428" s="64" t="n">
        <f aca="false">IF(ISBLANK(K1428),"2",VLOOKUP(K1428,$BG$2:$BH$3,2,FALSE()))</f>
        <v>2</v>
      </c>
      <c r="W1428" s="66" t="str">
        <f aca="false">IF(ISBLANK(R1428),"Sin observaciones",R1428)</f>
        <v>Sin observaciones</v>
      </c>
      <c r="X1428" s="64" t="n">
        <f aca="false">IF(ISERROR(VLOOKUP(J1428,$BG$2:$BH$3,2,FALSE())),"",VLOOKUP(J1428,$BG$2:$BH$3,2,FALSE()))</f>
        <v>1</v>
      </c>
      <c r="Z1428" s="67"/>
    </row>
    <row r="1429" customFormat="false" ht="39.6" hidden="false" customHeight="false" outlineLevel="0" collapsed="false">
      <c r="A1429" s="54" t="s">
        <v>3685</v>
      </c>
      <c r="B1429" s="54" t="s">
        <v>126</v>
      </c>
      <c r="C1429" s="54" t="s">
        <v>3686</v>
      </c>
      <c r="D1429" s="82" t="n">
        <v>0.21</v>
      </c>
      <c r="E1429" s="56" t="n">
        <v>1104</v>
      </c>
      <c r="F1429" s="57" t="n">
        <v>72.22</v>
      </c>
      <c r="G1429" s="56" t="n">
        <v>1104</v>
      </c>
      <c r="H1429" s="56" t="n">
        <v>72.22</v>
      </c>
      <c r="I1429" s="58" t="n">
        <v>44550</v>
      </c>
      <c r="J1429" s="54" t="s">
        <v>128</v>
      </c>
      <c r="K1429" s="60" t="s">
        <v>129</v>
      </c>
      <c r="L1429" s="60"/>
      <c r="M1429" s="61"/>
      <c r="N1429" s="61"/>
      <c r="O1429" s="54" t="s">
        <v>3208</v>
      </c>
      <c r="P1429" s="54" t="s">
        <v>3209</v>
      </c>
      <c r="Q1429" s="60" t="s">
        <v>132</v>
      </c>
      <c r="R1429" s="63"/>
      <c r="S1429" s="64" t="str">
        <f aca="false">IF(ISBLANK(A1429),"",CONCATENATE($BC$5,"-",MID($BC$3,3,2),"-M_",A1429))</f>
        <v>PTUR-21-M_52021000005483</v>
      </c>
      <c r="T1429" s="65" t="e">
        <f aca="false">IF(ISBLANK(B1429),"",VLOOKUP(B1429,$BI$2:$BJ$5,2,FALSE()))</f>
        <v>#N/A</v>
      </c>
      <c r="U1429" s="66" t="str">
        <f aca="false">IF(ISBLANK(Q1429),"ES",Q1429)</f>
        <v>ES</v>
      </c>
      <c r="V1429" s="64" t="n">
        <f aca="false">IF(ISBLANK(K1429),"2",VLOOKUP(K1429,$BG$2:$BH$3,2,FALSE()))</f>
        <v>2</v>
      </c>
      <c r="W1429" s="66" t="str">
        <f aca="false">IF(ISBLANK(R1429),"Sin observaciones",R1429)</f>
        <v>Sin observaciones</v>
      </c>
      <c r="X1429" s="64" t="n">
        <f aca="false">IF(ISERROR(VLOOKUP(J1429,$BG$2:$BH$3,2,FALSE())),"",VLOOKUP(J1429,$BG$2:$BH$3,2,FALSE()))</f>
        <v>1</v>
      </c>
      <c r="Z1429" s="67"/>
    </row>
    <row r="1430" customFormat="false" ht="52.8" hidden="false" customHeight="false" outlineLevel="0" collapsed="false">
      <c r="A1430" s="54" t="s">
        <v>3687</v>
      </c>
      <c r="B1430" s="54" t="s">
        <v>126</v>
      </c>
      <c r="C1430" s="54" t="s">
        <v>3688</v>
      </c>
      <c r="D1430" s="82" t="n">
        <v>0.15</v>
      </c>
      <c r="E1430" s="56" t="n">
        <v>736</v>
      </c>
      <c r="F1430" s="57" t="n">
        <v>48.15</v>
      </c>
      <c r="G1430" s="56" t="n">
        <v>736</v>
      </c>
      <c r="H1430" s="56" t="n">
        <v>48.15</v>
      </c>
      <c r="I1430" s="58" t="n">
        <v>44550</v>
      </c>
      <c r="J1430" s="54" t="s">
        <v>128</v>
      </c>
      <c r="K1430" s="60" t="s">
        <v>129</v>
      </c>
      <c r="L1430" s="60"/>
      <c r="M1430" s="61"/>
      <c r="N1430" s="61"/>
      <c r="O1430" s="54" t="s">
        <v>3208</v>
      </c>
      <c r="P1430" s="54" t="s">
        <v>3209</v>
      </c>
      <c r="Q1430" s="60" t="s">
        <v>132</v>
      </c>
      <c r="R1430" s="63"/>
      <c r="S1430" s="64" t="str">
        <f aca="false">IF(ISBLANK(A1430),"",CONCATENATE($BC$5,"-",MID($BC$3,3,2),"-M_",A1430))</f>
        <v>PTUR-21-M_52021000005484</v>
      </c>
      <c r="T1430" s="65" t="e">
        <f aca="false">IF(ISBLANK(B1430),"",VLOOKUP(B1430,$BI$2:$BJ$5,2,FALSE()))</f>
        <v>#N/A</v>
      </c>
      <c r="U1430" s="66" t="str">
        <f aca="false">IF(ISBLANK(Q1430),"ES",Q1430)</f>
        <v>ES</v>
      </c>
      <c r="V1430" s="64" t="n">
        <f aca="false">IF(ISBLANK(K1430),"2",VLOOKUP(K1430,$BG$2:$BH$3,2,FALSE()))</f>
        <v>2</v>
      </c>
      <c r="W1430" s="66" t="str">
        <f aca="false">IF(ISBLANK(R1430),"Sin observaciones",R1430)</f>
        <v>Sin observaciones</v>
      </c>
      <c r="X1430" s="64" t="n">
        <f aca="false">IF(ISERROR(VLOOKUP(J1430,$BG$2:$BH$3,2,FALSE())),"",VLOOKUP(J1430,$BG$2:$BH$3,2,FALSE()))</f>
        <v>1</v>
      </c>
      <c r="Z1430" s="67"/>
    </row>
    <row r="1431" customFormat="false" ht="52.8" hidden="false" customHeight="false" outlineLevel="0" collapsed="false">
      <c r="A1431" s="54" t="s">
        <v>3689</v>
      </c>
      <c r="B1431" s="54" t="s">
        <v>126</v>
      </c>
      <c r="C1431" s="54" t="s">
        <v>3690</v>
      </c>
      <c r="D1431" s="82" t="n">
        <v>0.21</v>
      </c>
      <c r="E1431" s="56" t="n">
        <v>460</v>
      </c>
      <c r="F1431" s="57" t="n">
        <v>30.09</v>
      </c>
      <c r="G1431" s="56" t="n">
        <v>460</v>
      </c>
      <c r="H1431" s="56" t="n">
        <v>30.09</v>
      </c>
      <c r="I1431" s="58" t="n">
        <v>44550</v>
      </c>
      <c r="J1431" s="54" t="s">
        <v>128</v>
      </c>
      <c r="K1431" s="60" t="s">
        <v>129</v>
      </c>
      <c r="L1431" s="60"/>
      <c r="M1431" s="61"/>
      <c r="N1431" s="61"/>
      <c r="O1431" s="54" t="s">
        <v>3208</v>
      </c>
      <c r="P1431" s="54" t="s">
        <v>3209</v>
      </c>
      <c r="Q1431" s="60" t="s">
        <v>132</v>
      </c>
      <c r="R1431" s="63"/>
      <c r="S1431" s="64" t="str">
        <f aca="false">IF(ISBLANK(A1431),"",CONCATENATE($BC$5,"-",MID($BC$3,3,2),"-M_",A1431))</f>
        <v>PTUR-21-M_52021000005485</v>
      </c>
      <c r="T1431" s="65" t="e">
        <f aca="false">IF(ISBLANK(B1431),"",VLOOKUP(B1431,$BI$2:$BJ$5,2,FALSE()))</f>
        <v>#N/A</v>
      </c>
      <c r="U1431" s="66" t="str">
        <f aca="false">IF(ISBLANK(Q1431),"ES",Q1431)</f>
        <v>ES</v>
      </c>
      <c r="V1431" s="64" t="n">
        <f aca="false">IF(ISBLANK(K1431),"2",VLOOKUP(K1431,$BG$2:$BH$3,2,FALSE()))</f>
        <v>2</v>
      </c>
      <c r="W1431" s="66" t="str">
        <f aca="false">IF(ISBLANK(R1431),"Sin observaciones",R1431)</f>
        <v>Sin observaciones</v>
      </c>
      <c r="X1431" s="64" t="n">
        <f aca="false">IF(ISERROR(VLOOKUP(J1431,$BG$2:$BH$3,2,FALSE())),"",VLOOKUP(J1431,$BG$2:$BH$3,2,FALSE()))</f>
        <v>1</v>
      </c>
      <c r="Z1431" s="67"/>
    </row>
    <row r="1432" customFormat="false" ht="26.4" hidden="false" customHeight="false" outlineLevel="0" collapsed="false">
      <c r="A1432" s="54" t="s">
        <v>3691</v>
      </c>
      <c r="B1432" s="54" t="s">
        <v>126</v>
      </c>
      <c r="C1432" s="54" t="s">
        <v>3692</v>
      </c>
      <c r="D1432" s="82" t="n">
        <v>0.03</v>
      </c>
      <c r="E1432" s="56" t="n">
        <v>640</v>
      </c>
      <c r="F1432" s="57" t="n">
        <v>41.87</v>
      </c>
      <c r="G1432" s="56" t="n">
        <v>640</v>
      </c>
      <c r="H1432" s="56" t="n">
        <v>41.87</v>
      </c>
      <c r="I1432" s="58" t="n">
        <v>44540</v>
      </c>
      <c r="J1432" s="54" t="s">
        <v>128</v>
      </c>
      <c r="K1432" s="60" t="s">
        <v>129</v>
      </c>
      <c r="L1432" s="60"/>
      <c r="M1432" s="61"/>
      <c r="N1432" s="61"/>
      <c r="O1432" s="54" t="s">
        <v>3693</v>
      </c>
      <c r="P1432" s="54" t="s">
        <v>3694</v>
      </c>
      <c r="Q1432" s="60" t="s">
        <v>132</v>
      </c>
      <c r="R1432" s="63"/>
      <c r="S1432" s="64" t="str">
        <f aca="false">IF(ISBLANK(A1432),"",CONCATENATE($BC$5,"-",MID($BC$3,3,2),"-M_",A1432))</f>
        <v>PTUR-21-M_52021000005239</v>
      </c>
      <c r="T1432" s="65" t="e">
        <f aca="false">IF(ISBLANK(B1432),"",VLOOKUP(B1432,$BI$2:$BJ$5,2,FALSE()))</f>
        <v>#N/A</v>
      </c>
      <c r="U1432" s="66" t="str">
        <f aca="false">IF(ISBLANK(Q1432),"ES",Q1432)</f>
        <v>ES</v>
      </c>
      <c r="V1432" s="64" t="n">
        <f aca="false">IF(ISBLANK(K1432),"2",VLOOKUP(K1432,$BG$2:$BH$3,2,FALSE()))</f>
        <v>2</v>
      </c>
      <c r="W1432" s="66" t="str">
        <f aca="false">IF(ISBLANK(R1432),"Sin observaciones",R1432)</f>
        <v>Sin observaciones</v>
      </c>
      <c r="X1432" s="64" t="n">
        <f aca="false">IF(ISERROR(VLOOKUP(J1432,$BG$2:$BH$3,2,FALSE())),"",VLOOKUP(J1432,$BG$2:$BH$3,2,FALSE()))</f>
        <v>1</v>
      </c>
      <c r="Z1432" s="67"/>
    </row>
    <row r="1433" customFormat="false" ht="26.4" hidden="false" customHeight="false" outlineLevel="0" collapsed="false">
      <c r="A1433" s="54" t="s">
        <v>3695</v>
      </c>
      <c r="B1433" s="54" t="s">
        <v>126</v>
      </c>
      <c r="C1433" s="54" t="s">
        <v>3696</v>
      </c>
      <c r="D1433" s="82" t="n">
        <v>0.03</v>
      </c>
      <c r="E1433" s="56" t="n">
        <v>180</v>
      </c>
      <c r="F1433" s="57" t="n">
        <v>11.78</v>
      </c>
      <c r="G1433" s="56" t="n">
        <v>180</v>
      </c>
      <c r="H1433" s="56" t="n">
        <v>11.78</v>
      </c>
      <c r="I1433" s="58" t="n">
        <v>44550</v>
      </c>
      <c r="J1433" s="54" t="s">
        <v>128</v>
      </c>
      <c r="K1433" s="60" t="s">
        <v>129</v>
      </c>
      <c r="L1433" s="60"/>
      <c r="M1433" s="61"/>
      <c r="N1433" s="61"/>
      <c r="O1433" s="54" t="s">
        <v>3693</v>
      </c>
      <c r="P1433" s="54" t="s">
        <v>3694</v>
      </c>
      <c r="Q1433" s="60" t="s">
        <v>132</v>
      </c>
      <c r="R1433" s="63"/>
      <c r="S1433" s="64" t="str">
        <f aca="false">IF(ISBLANK(A1433),"",CONCATENATE($BC$5,"-",MID($BC$3,3,2),"-M_",A1433))</f>
        <v>PTUR-21-M_52021000005503</v>
      </c>
      <c r="T1433" s="65" t="e">
        <f aca="false">IF(ISBLANK(B1433),"",VLOOKUP(B1433,$BI$2:$BJ$5,2,FALSE()))</f>
        <v>#N/A</v>
      </c>
      <c r="U1433" s="66" t="str">
        <f aca="false">IF(ISBLANK(Q1433),"ES",Q1433)</f>
        <v>ES</v>
      </c>
      <c r="V1433" s="64" t="n">
        <f aca="false">IF(ISBLANK(K1433),"2",VLOOKUP(K1433,$BG$2:$BH$3,2,FALSE()))</f>
        <v>2</v>
      </c>
      <c r="W1433" s="66" t="str">
        <f aca="false">IF(ISBLANK(R1433),"Sin observaciones",R1433)</f>
        <v>Sin observaciones</v>
      </c>
      <c r="X1433" s="64" t="n">
        <f aca="false">IF(ISERROR(VLOOKUP(J1433,$BG$2:$BH$3,2,FALSE())),"",VLOOKUP(J1433,$BG$2:$BH$3,2,FALSE()))</f>
        <v>1</v>
      </c>
      <c r="Z1433" s="67"/>
    </row>
    <row r="1434" customFormat="false" ht="26.4" hidden="false" customHeight="false" outlineLevel="0" collapsed="false">
      <c r="A1434" s="54" t="s">
        <v>3697</v>
      </c>
      <c r="B1434" s="54" t="s">
        <v>126</v>
      </c>
      <c r="C1434" s="54" t="s">
        <v>3698</v>
      </c>
      <c r="D1434" s="82" t="n">
        <v>0.15</v>
      </c>
      <c r="E1434" s="56" t="n">
        <v>1200</v>
      </c>
      <c r="F1434" s="57" t="n">
        <v>78.5</v>
      </c>
      <c r="G1434" s="56" t="n">
        <v>1200</v>
      </c>
      <c r="H1434" s="56" t="n">
        <v>78.5</v>
      </c>
      <c r="I1434" s="58" t="n">
        <v>44546</v>
      </c>
      <c r="J1434" s="54" t="s">
        <v>128</v>
      </c>
      <c r="K1434" s="60" t="s">
        <v>129</v>
      </c>
      <c r="L1434" s="60"/>
      <c r="M1434" s="61"/>
      <c r="N1434" s="61"/>
      <c r="O1434" s="54" t="s">
        <v>3212</v>
      </c>
      <c r="P1434" s="54" t="s">
        <v>3213</v>
      </c>
      <c r="Q1434" s="60" t="s">
        <v>132</v>
      </c>
      <c r="R1434" s="63"/>
      <c r="S1434" s="64" t="str">
        <f aca="false">IF(ISBLANK(A1434),"",CONCATENATE($BC$5,"-",MID($BC$3,3,2),"-M_",A1434))</f>
        <v>PTUR-21-M_52021000005435</v>
      </c>
      <c r="T1434" s="65" t="e">
        <f aca="false">IF(ISBLANK(B1434),"",VLOOKUP(B1434,$BI$2:$BJ$5,2,FALSE()))</f>
        <v>#N/A</v>
      </c>
      <c r="U1434" s="66" t="str">
        <f aca="false">IF(ISBLANK(Q1434),"ES",Q1434)</f>
        <v>ES</v>
      </c>
      <c r="V1434" s="64" t="n">
        <f aca="false">IF(ISBLANK(K1434),"2",VLOOKUP(K1434,$BG$2:$BH$3,2,FALSE()))</f>
        <v>2</v>
      </c>
      <c r="W1434" s="66" t="str">
        <f aca="false">IF(ISBLANK(R1434),"Sin observaciones",R1434)</f>
        <v>Sin observaciones</v>
      </c>
      <c r="X1434" s="64" t="n">
        <f aca="false">IF(ISERROR(VLOOKUP(J1434,$BG$2:$BH$3,2,FALSE())),"",VLOOKUP(J1434,$BG$2:$BH$3,2,FALSE()))</f>
        <v>1</v>
      </c>
      <c r="Z1434" s="67"/>
    </row>
    <row r="1435" customFormat="false" ht="52.8" hidden="false" customHeight="false" outlineLevel="0" collapsed="false">
      <c r="A1435" s="54" t="s">
        <v>3699</v>
      </c>
      <c r="B1435" s="54" t="s">
        <v>126</v>
      </c>
      <c r="C1435" s="54" t="s">
        <v>3700</v>
      </c>
      <c r="D1435" s="82" t="n">
        <v>0.03</v>
      </c>
      <c r="E1435" s="56" t="n">
        <v>3745</v>
      </c>
      <c r="F1435" s="57" t="n">
        <v>245</v>
      </c>
      <c r="G1435" s="56" t="n">
        <v>3745</v>
      </c>
      <c r="H1435" s="56" t="n">
        <v>245</v>
      </c>
      <c r="I1435" s="58" t="n">
        <v>44544</v>
      </c>
      <c r="J1435" s="54" t="s">
        <v>128</v>
      </c>
      <c r="K1435" s="60" t="s">
        <v>129</v>
      </c>
      <c r="L1435" s="60"/>
      <c r="M1435" s="61"/>
      <c r="N1435" s="61"/>
      <c r="O1435" s="54" t="s">
        <v>1829</v>
      </c>
      <c r="P1435" s="54" t="s">
        <v>1830</v>
      </c>
      <c r="Q1435" s="60" t="s">
        <v>132</v>
      </c>
      <c r="R1435" s="63"/>
      <c r="S1435" s="64" t="str">
        <f aca="false">IF(ISBLANK(A1435),"",CONCATENATE($BC$5,"-",MID($BC$3,3,2),"-M_",A1435))</f>
        <v>PTUR-21-M_52021000005357</v>
      </c>
      <c r="T1435" s="65" t="e">
        <f aca="false">IF(ISBLANK(B1435),"",VLOOKUP(B1435,$BI$2:$BJ$5,2,FALSE()))</f>
        <v>#N/A</v>
      </c>
      <c r="U1435" s="66" t="str">
        <f aca="false">IF(ISBLANK(Q1435),"ES",Q1435)</f>
        <v>ES</v>
      </c>
      <c r="V1435" s="64" t="n">
        <f aca="false">IF(ISBLANK(K1435),"2",VLOOKUP(K1435,$BG$2:$BH$3,2,FALSE()))</f>
        <v>2</v>
      </c>
      <c r="W1435" s="66" t="str">
        <f aca="false">IF(ISBLANK(R1435),"Sin observaciones",R1435)</f>
        <v>Sin observaciones</v>
      </c>
      <c r="X1435" s="64" t="n">
        <f aca="false">IF(ISERROR(VLOOKUP(J1435,$BG$2:$BH$3,2,FALSE())),"",VLOOKUP(J1435,$BG$2:$BH$3,2,FALSE()))</f>
        <v>1</v>
      </c>
      <c r="Z1435" s="67"/>
    </row>
    <row r="1436" customFormat="false" ht="26.4" hidden="false" customHeight="false" outlineLevel="0" collapsed="false">
      <c r="A1436" s="54" t="s">
        <v>3701</v>
      </c>
      <c r="B1436" s="54" t="s">
        <v>126</v>
      </c>
      <c r="C1436" s="54" t="s">
        <v>3702</v>
      </c>
      <c r="D1436" s="82" t="n">
        <v>0.03</v>
      </c>
      <c r="E1436" s="56" t="n">
        <v>60</v>
      </c>
      <c r="F1436" s="57" t="n">
        <v>0</v>
      </c>
      <c r="G1436" s="56" t="n">
        <v>60</v>
      </c>
      <c r="H1436" s="56" t="n">
        <v>0</v>
      </c>
      <c r="I1436" s="58" t="n">
        <v>44550</v>
      </c>
      <c r="J1436" s="54" t="s">
        <v>128</v>
      </c>
      <c r="K1436" s="60" t="s">
        <v>129</v>
      </c>
      <c r="L1436" s="60"/>
      <c r="M1436" s="61"/>
      <c r="N1436" s="61"/>
      <c r="O1436" s="54" t="s">
        <v>346</v>
      </c>
      <c r="P1436" s="54" t="s">
        <v>347</v>
      </c>
      <c r="Q1436" s="60" t="s">
        <v>132</v>
      </c>
      <c r="R1436" s="63"/>
      <c r="S1436" s="64" t="str">
        <f aca="false">IF(ISBLANK(A1436),"",CONCATENATE($BC$5,"-",MID($BC$3,3,2),"-M_",A1436))</f>
        <v>PTUR-21-M_52021000005494</v>
      </c>
      <c r="T1436" s="65" t="e">
        <f aca="false">IF(ISBLANK(B1436),"",VLOOKUP(B1436,$BI$2:$BJ$5,2,FALSE()))</f>
        <v>#N/A</v>
      </c>
      <c r="U1436" s="66" t="str">
        <f aca="false">IF(ISBLANK(Q1436),"ES",Q1436)</f>
        <v>ES</v>
      </c>
      <c r="V1436" s="64" t="n">
        <f aca="false">IF(ISBLANK(K1436),"2",VLOOKUP(K1436,$BG$2:$BH$3,2,FALSE()))</f>
        <v>2</v>
      </c>
      <c r="W1436" s="66" t="str">
        <f aca="false">IF(ISBLANK(R1436),"Sin observaciones",R1436)</f>
        <v>Sin observaciones</v>
      </c>
      <c r="X1436" s="64" t="n">
        <f aca="false">IF(ISERROR(VLOOKUP(J1436,$BG$2:$BH$3,2,FALSE())),"",VLOOKUP(J1436,$BG$2:$BH$3,2,FALSE()))</f>
        <v>1</v>
      </c>
      <c r="Z1436" s="67"/>
    </row>
    <row r="1437" customFormat="false" ht="26.4" hidden="false" customHeight="false" outlineLevel="0" collapsed="false">
      <c r="A1437" s="54" t="s">
        <v>3703</v>
      </c>
      <c r="B1437" s="54" t="s">
        <v>126</v>
      </c>
      <c r="C1437" s="54" t="s">
        <v>3702</v>
      </c>
      <c r="D1437" s="82" t="n">
        <v>0.03</v>
      </c>
      <c r="E1437" s="56" t="n">
        <v>15.75</v>
      </c>
      <c r="F1437" s="57" t="n">
        <v>1.03</v>
      </c>
      <c r="G1437" s="56" t="n">
        <v>15.75</v>
      </c>
      <c r="H1437" s="56" t="n">
        <v>1.03</v>
      </c>
      <c r="I1437" s="58" t="n">
        <v>44550</v>
      </c>
      <c r="J1437" s="54" t="s">
        <v>128</v>
      </c>
      <c r="K1437" s="60" t="s">
        <v>129</v>
      </c>
      <c r="L1437" s="60"/>
      <c r="M1437" s="61"/>
      <c r="N1437" s="61"/>
      <c r="O1437" s="54" t="s">
        <v>346</v>
      </c>
      <c r="P1437" s="54" t="s">
        <v>347</v>
      </c>
      <c r="Q1437" s="60" t="s">
        <v>132</v>
      </c>
      <c r="R1437" s="63"/>
      <c r="S1437" s="64" t="str">
        <f aca="false">IF(ISBLANK(A1437),"",CONCATENATE($BC$5,"-",MID($BC$3,3,2),"-M_",A1437))</f>
        <v>PTUR-21-M_5202100000549 4</v>
      </c>
      <c r="T1437" s="65" t="e">
        <f aca="false">IF(ISBLANK(B1437),"",VLOOKUP(B1437,$BI$2:$BJ$5,2,FALSE()))</f>
        <v>#N/A</v>
      </c>
      <c r="U1437" s="66" t="str">
        <f aca="false">IF(ISBLANK(Q1437),"ES",Q1437)</f>
        <v>ES</v>
      </c>
      <c r="V1437" s="64" t="n">
        <f aca="false">IF(ISBLANK(K1437),"2",VLOOKUP(K1437,$BG$2:$BH$3,2,FALSE()))</f>
        <v>2</v>
      </c>
      <c r="W1437" s="66" t="str">
        <f aca="false">IF(ISBLANK(R1437),"Sin observaciones",R1437)</f>
        <v>Sin observaciones</v>
      </c>
      <c r="X1437" s="64" t="n">
        <f aca="false">IF(ISERROR(VLOOKUP(J1437,$BG$2:$BH$3,2,FALSE())),"",VLOOKUP(J1437,$BG$2:$BH$3,2,FALSE()))</f>
        <v>1</v>
      </c>
      <c r="Z1437" s="67"/>
    </row>
    <row r="1438" customFormat="false" ht="92.4" hidden="false" customHeight="false" outlineLevel="0" collapsed="false">
      <c r="A1438" s="54" t="s">
        <v>3704</v>
      </c>
      <c r="B1438" s="54" t="s">
        <v>126</v>
      </c>
      <c r="C1438" s="54" t="s">
        <v>3705</v>
      </c>
      <c r="D1438" s="82" t="n">
        <v>1</v>
      </c>
      <c r="E1438" s="56" t="n">
        <v>368.02</v>
      </c>
      <c r="F1438" s="57" t="n">
        <v>24.08</v>
      </c>
      <c r="G1438" s="56" t="n">
        <v>368.02</v>
      </c>
      <c r="H1438" s="56" t="n">
        <v>24.08</v>
      </c>
      <c r="I1438" s="58" t="n">
        <v>44546</v>
      </c>
      <c r="J1438" s="54" t="s">
        <v>128</v>
      </c>
      <c r="K1438" s="60" t="s">
        <v>129</v>
      </c>
      <c r="L1438" s="60"/>
      <c r="M1438" s="61"/>
      <c r="N1438" s="61"/>
      <c r="O1438" s="54" t="s">
        <v>362</v>
      </c>
      <c r="P1438" s="54" t="s">
        <v>363</v>
      </c>
      <c r="Q1438" s="60" t="s">
        <v>132</v>
      </c>
      <c r="R1438" s="63"/>
      <c r="S1438" s="64" t="str">
        <f aca="false">IF(ISBLANK(A1438),"",CONCATENATE($BC$5,"-",MID($BC$3,3,2),"-M_",A1438))</f>
        <v>PTUR-21-M_52021000005444</v>
      </c>
      <c r="T1438" s="65" t="e">
        <f aca="false">IF(ISBLANK(B1438),"",VLOOKUP(B1438,$BI$2:$BJ$5,2,FALSE()))</f>
        <v>#N/A</v>
      </c>
      <c r="U1438" s="66" t="str">
        <f aca="false">IF(ISBLANK(Q1438),"ES",Q1438)</f>
        <v>ES</v>
      </c>
      <c r="V1438" s="64" t="n">
        <f aca="false">IF(ISBLANK(K1438),"2",VLOOKUP(K1438,$BG$2:$BH$3,2,FALSE()))</f>
        <v>2</v>
      </c>
      <c r="W1438" s="66" t="str">
        <f aca="false">IF(ISBLANK(R1438),"Sin observaciones",R1438)</f>
        <v>Sin observaciones</v>
      </c>
      <c r="X1438" s="64" t="n">
        <f aca="false">IF(ISERROR(VLOOKUP(J1438,$BG$2:$BH$3,2,FALSE())),"",VLOOKUP(J1438,$BG$2:$BH$3,2,FALSE()))</f>
        <v>1</v>
      </c>
      <c r="Z1438" s="67"/>
    </row>
    <row r="1439" customFormat="false" ht="17.4" hidden="false" customHeight="false" outlineLevel="0" collapsed="false">
      <c r="A1439" s="54" t="s">
        <v>3706</v>
      </c>
      <c r="B1439" s="54" t="s">
        <v>126</v>
      </c>
      <c r="C1439" s="54" t="s">
        <v>3707</v>
      </c>
      <c r="D1439" s="82" t="n">
        <v>0.03</v>
      </c>
      <c r="E1439" s="56" t="n">
        <v>302.5</v>
      </c>
      <c r="F1439" s="57" t="n">
        <v>19.79</v>
      </c>
      <c r="G1439" s="56" t="n">
        <v>302.5</v>
      </c>
      <c r="H1439" s="56" t="n">
        <v>19.79</v>
      </c>
      <c r="I1439" s="58" t="n">
        <v>44546</v>
      </c>
      <c r="J1439" s="54" t="s">
        <v>128</v>
      </c>
      <c r="K1439" s="60" t="s">
        <v>129</v>
      </c>
      <c r="L1439" s="60"/>
      <c r="M1439" s="61"/>
      <c r="N1439" s="61"/>
      <c r="O1439" s="54" t="s">
        <v>1103</v>
      </c>
      <c r="P1439" s="54" t="s">
        <v>1104</v>
      </c>
      <c r="Q1439" s="60" t="s">
        <v>132</v>
      </c>
      <c r="R1439" s="63"/>
      <c r="S1439" s="64" t="str">
        <f aca="false">IF(ISBLANK(A1439),"",CONCATENATE($BC$5,"-",MID($BC$3,3,2),"-M_",A1439))</f>
        <v>PTUR-21-M_52021000005414</v>
      </c>
      <c r="T1439" s="65" t="e">
        <f aca="false">IF(ISBLANK(B1439),"",VLOOKUP(B1439,$BI$2:$BJ$5,2,FALSE()))</f>
        <v>#N/A</v>
      </c>
      <c r="U1439" s="66" t="str">
        <f aca="false">IF(ISBLANK(Q1439),"ES",Q1439)</f>
        <v>ES</v>
      </c>
      <c r="V1439" s="64" t="n">
        <f aca="false">IF(ISBLANK(K1439),"2",VLOOKUP(K1439,$BG$2:$BH$3,2,FALSE()))</f>
        <v>2</v>
      </c>
      <c r="W1439" s="66" t="str">
        <f aca="false">IF(ISBLANK(R1439),"Sin observaciones",R1439)</f>
        <v>Sin observaciones</v>
      </c>
      <c r="X1439" s="64" t="n">
        <f aca="false">IF(ISERROR(VLOOKUP(J1439,$BG$2:$BH$3,2,FALSE())),"",VLOOKUP(J1439,$BG$2:$BH$3,2,FALSE()))</f>
        <v>1</v>
      </c>
      <c r="Z1439" s="67"/>
    </row>
    <row r="1440" customFormat="false" ht="66" hidden="false" customHeight="false" outlineLevel="0" collapsed="false">
      <c r="A1440" s="54" t="s">
        <v>3708</v>
      </c>
      <c r="B1440" s="54" t="s">
        <v>126</v>
      </c>
      <c r="C1440" s="54" t="s">
        <v>3709</v>
      </c>
      <c r="D1440" s="82" t="n">
        <v>0.03</v>
      </c>
      <c r="E1440" s="56" t="n">
        <v>210.02</v>
      </c>
      <c r="F1440" s="57" t="n">
        <v>13.74</v>
      </c>
      <c r="G1440" s="56" t="n">
        <v>210.02</v>
      </c>
      <c r="H1440" s="56" t="n">
        <v>13.74</v>
      </c>
      <c r="I1440" s="58" t="n">
        <v>44540</v>
      </c>
      <c r="J1440" s="54" t="s">
        <v>128</v>
      </c>
      <c r="K1440" s="60" t="s">
        <v>129</v>
      </c>
      <c r="L1440" s="60"/>
      <c r="M1440" s="61"/>
      <c r="N1440" s="61"/>
      <c r="O1440" s="54" t="s">
        <v>1115</v>
      </c>
      <c r="P1440" s="54" t="s">
        <v>1116</v>
      </c>
      <c r="Q1440" s="60" t="s">
        <v>132</v>
      </c>
      <c r="R1440" s="63"/>
      <c r="S1440" s="64" t="str">
        <f aca="false">IF(ISBLANK(A1440),"",CONCATENATE($BC$5,"-",MID($BC$3,3,2),"-M_",A1440))</f>
        <v>PTUR-21-M_52021000005241</v>
      </c>
      <c r="T1440" s="65" t="e">
        <f aca="false">IF(ISBLANK(B1440),"",VLOOKUP(B1440,$BI$2:$BJ$5,2,FALSE()))</f>
        <v>#N/A</v>
      </c>
      <c r="U1440" s="66" t="str">
        <f aca="false">IF(ISBLANK(Q1440),"ES",Q1440)</f>
        <v>ES</v>
      </c>
      <c r="V1440" s="64" t="n">
        <f aca="false">IF(ISBLANK(K1440),"2",VLOOKUP(K1440,$BG$2:$BH$3,2,FALSE()))</f>
        <v>2</v>
      </c>
      <c r="W1440" s="66" t="str">
        <f aca="false">IF(ISBLANK(R1440),"Sin observaciones",R1440)</f>
        <v>Sin observaciones</v>
      </c>
      <c r="X1440" s="64" t="n">
        <f aca="false">IF(ISERROR(VLOOKUP(J1440,$BG$2:$BH$3,2,FALSE())),"",VLOOKUP(J1440,$BG$2:$BH$3,2,FALSE()))</f>
        <v>1</v>
      </c>
      <c r="Z1440" s="67"/>
    </row>
    <row r="1441" customFormat="false" ht="79.2" hidden="false" customHeight="false" outlineLevel="0" collapsed="false">
      <c r="A1441" s="54" t="s">
        <v>3710</v>
      </c>
      <c r="B1441" s="54" t="s">
        <v>126</v>
      </c>
      <c r="C1441" s="54" t="s">
        <v>3711</v>
      </c>
      <c r="D1441" s="82" t="n">
        <v>0.03</v>
      </c>
      <c r="E1441" s="56" t="n">
        <v>300.03</v>
      </c>
      <c r="F1441" s="57" t="n">
        <v>19.63</v>
      </c>
      <c r="G1441" s="56" t="n">
        <v>300.03</v>
      </c>
      <c r="H1441" s="56" t="n">
        <v>19.63</v>
      </c>
      <c r="I1441" s="58" t="n">
        <v>44553</v>
      </c>
      <c r="J1441" s="54" t="s">
        <v>128</v>
      </c>
      <c r="K1441" s="60" t="s">
        <v>129</v>
      </c>
      <c r="L1441" s="60"/>
      <c r="M1441" s="61"/>
      <c r="N1441" s="61"/>
      <c r="O1441" s="54" t="s">
        <v>1115</v>
      </c>
      <c r="P1441" s="54" t="s">
        <v>1116</v>
      </c>
      <c r="Q1441" s="60" t="s">
        <v>132</v>
      </c>
      <c r="R1441" s="63"/>
      <c r="S1441" s="64" t="str">
        <f aca="false">IF(ISBLANK(A1441),"",CONCATENATE($BC$5,"-",MID($BC$3,3,2),"-M_",A1441))</f>
        <v>PTUR-21-M_52021000005729</v>
      </c>
      <c r="T1441" s="65" t="e">
        <f aca="false">IF(ISBLANK(B1441),"",VLOOKUP(B1441,$BI$2:$BJ$5,2,FALSE()))</f>
        <v>#N/A</v>
      </c>
      <c r="U1441" s="66" t="str">
        <f aca="false">IF(ISBLANK(Q1441),"ES",Q1441)</f>
        <v>ES</v>
      </c>
      <c r="V1441" s="64" t="n">
        <f aca="false">IF(ISBLANK(K1441),"2",VLOOKUP(K1441,$BG$2:$BH$3,2,FALSE()))</f>
        <v>2</v>
      </c>
      <c r="W1441" s="66" t="str">
        <f aca="false">IF(ISBLANK(R1441),"Sin observaciones",R1441)</f>
        <v>Sin observaciones</v>
      </c>
      <c r="X1441" s="64" t="n">
        <f aca="false">IF(ISERROR(VLOOKUP(J1441,$BG$2:$BH$3,2,FALSE())),"",VLOOKUP(J1441,$BG$2:$BH$3,2,FALSE()))</f>
        <v>1</v>
      </c>
      <c r="Z1441" s="67"/>
    </row>
    <row r="1442" customFormat="false" ht="26.4" hidden="false" customHeight="false" outlineLevel="0" collapsed="false">
      <c r="A1442" s="54" t="s">
        <v>3712</v>
      </c>
      <c r="B1442" s="54" t="s">
        <v>126</v>
      </c>
      <c r="C1442" s="54" t="s">
        <v>397</v>
      </c>
      <c r="D1442" s="82" t="n">
        <v>1</v>
      </c>
      <c r="E1442" s="56" t="n">
        <v>92.74</v>
      </c>
      <c r="F1442" s="57" t="n">
        <v>6.07</v>
      </c>
      <c r="G1442" s="56" t="n">
        <v>92.74</v>
      </c>
      <c r="H1442" s="56" t="n">
        <v>6.07</v>
      </c>
      <c r="I1442" s="58" t="n">
        <v>44553</v>
      </c>
      <c r="J1442" s="54" t="s">
        <v>128</v>
      </c>
      <c r="K1442" s="60" t="s">
        <v>129</v>
      </c>
      <c r="L1442" s="60"/>
      <c r="M1442" s="61"/>
      <c r="N1442" s="61"/>
      <c r="O1442" s="54" t="s">
        <v>389</v>
      </c>
      <c r="P1442" s="54" t="s">
        <v>390</v>
      </c>
      <c r="Q1442" s="60" t="s">
        <v>132</v>
      </c>
      <c r="R1442" s="63"/>
      <c r="S1442" s="64" t="str">
        <f aca="false">IF(ISBLANK(A1442),"",CONCATENATE($BC$5,"-",MID($BC$3,3,2),"-M_",A1442))</f>
        <v>PTUR-21-M_52021000005617</v>
      </c>
      <c r="T1442" s="65" t="e">
        <f aca="false">IF(ISBLANK(B1442),"",VLOOKUP(B1442,$BI$2:$BJ$5,2,FALSE()))</f>
        <v>#N/A</v>
      </c>
      <c r="U1442" s="66" t="str">
        <f aca="false">IF(ISBLANK(Q1442),"ES",Q1442)</f>
        <v>ES</v>
      </c>
      <c r="V1442" s="64" t="n">
        <f aca="false">IF(ISBLANK(K1442),"2",VLOOKUP(K1442,$BG$2:$BH$3,2,FALSE()))</f>
        <v>2</v>
      </c>
      <c r="W1442" s="66" t="str">
        <f aca="false">IF(ISBLANK(R1442),"Sin observaciones",R1442)</f>
        <v>Sin observaciones</v>
      </c>
      <c r="X1442" s="64" t="n">
        <f aca="false">IF(ISERROR(VLOOKUP(J1442,$BG$2:$BH$3,2,FALSE())),"",VLOOKUP(J1442,$BG$2:$BH$3,2,FALSE()))</f>
        <v>1</v>
      </c>
      <c r="Z1442" s="67"/>
    </row>
    <row r="1443" customFormat="false" ht="26.4" hidden="false" customHeight="false" outlineLevel="0" collapsed="false">
      <c r="A1443" s="54" t="s">
        <v>3713</v>
      </c>
      <c r="B1443" s="54" t="s">
        <v>126</v>
      </c>
      <c r="C1443" s="54" t="s">
        <v>3714</v>
      </c>
      <c r="D1443" s="82" t="n">
        <v>1</v>
      </c>
      <c r="E1443" s="56" t="n">
        <v>6788.1</v>
      </c>
      <c r="F1443" s="57" t="n">
        <v>1178.1</v>
      </c>
      <c r="G1443" s="56" t="n">
        <v>6788.1</v>
      </c>
      <c r="H1443" s="56" t="n">
        <v>1178.1</v>
      </c>
      <c r="I1443" s="58" t="n">
        <v>44546</v>
      </c>
      <c r="J1443" s="54" t="s">
        <v>128</v>
      </c>
      <c r="K1443" s="60" t="s">
        <v>129</v>
      </c>
      <c r="L1443" s="60"/>
      <c r="M1443" s="61"/>
      <c r="N1443" s="61"/>
      <c r="O1443" s="54" t="s">
        <v>3233</v>
      </c>
      <c r="P1443" s="54" t="s">
        <v>3234</v>
      </c>
      <c r="Q1443" s="60" t="s">
        <v>132</v>
      </c>
      <c r="R1443" s="63"/>
      <c r="S1443" s="64" t="str">
        <f aca="false">IF(ISBLANK(A1443),"",CONCATENATE($BC$5,"-",MID($BC$3,3,2),"-M_",A1443))</f>
        <v>PTUR-21-M_52021000005465</v>
      </c>
      <c r="T1443" s="65" t="e">
        <f aca="false">IF(ISBLANK(B1443),"",VLOOKUP(B1443,$BI$2:$BJ$5,2,FALSE()))</f>
        <v>#N/A</v>
      </c>
      <c r="U1443" s="66" t="str">
        <f aca="false">IF(ISBLANK(Q1443),"ES",Q1443)</f>
        <v>ES</v>
      </c>
      <c r="V1443" s="64" t="n">
        <f aca="false">IF(ISBLANK(K1443),"2",VLOOKUP(K1443,$BG$2:$BH$3,2,FALSE()))</f>
        <v>2</v>
      </c>
      <c r="W1443" s="66" t="str">
        <f aca="false">IF(ISBLANK(R1443),"Sin observaciones",R1443)</f>
        <v>Sin observaciones</v>
      </c>
      <c r="X1443" s="64" t="n">
        <f aca="false">IF(ISERROR(VLOOKUP(J1443,$BG$2:$BH$3,2,FALSE())),"",VLOOKUP(J1443,$BG$2:$BH$3,2,FALSE()))</f>
        <v>1</v>
      </c>
      <c r="Z1443" s="67"/>
    </row>
    <row r="1444" customFormat="false" ht="17.4" hidden="false" customHeight="false" outlineLevel="0" collapsed="false">
      <c r="A1444" s="54" t="s">
        <v>3715</v>
      </c>
      <c r="B1444" s="54" t="s">
        <v>126</v>
      </c>
      <c r="C1444" s="54" t="s">
        <v>3716</v>
      </c>
      <c r="D1444" s="82" t="n">
        <v>0.03</v>
      </c>
      <c r="E1444" s="56" t="n">
        <v>343.19</v>
      </c>
      <c r="F1444" s="57" t="n">
        <v>22.45</v>
      </c>
      <c r="G1444" s="56" t="n">
        <v>343.19</v>
      </c>
      <c r="H1444" s="56" t="n">
        <v>22.45</v>
      </c>
      <c r="I1444" s="58" t="n">
        <v>44540</v>
      </c>
      <c r="J1444" s="54" t="s">
        <v>128</v>
      </c>
      <c r="K1444" s="60" t="s">
        <v>129</v>
      </c>
      <c r="L1444" s="60"/>
      <c r="M1444" s="61"/>
      <c r="N1444" s="61"/>
      <c r="O1444" s="54" t="s">
        <v>3237</v>
      </c>
      <c r="P1444" s="54" t="s">
        <v>3238</v>
      </c>
      <c r="Q1444" s="60" t="s">
        <v>132</v>
      </c>
      <c r="R1444" s="63"/>
      <c r="S1444" s="64" t="str">
        <f aca="false">IF(ISBLANK(A1444),"",CONCATENATE($BC$5,"-",MID($BC$3,3,2),"-M_",A1444))</f>
        <v>PTUR-21-M_52021000005233</v>
      </c>
      <c r="T1444" s="65" t="e">
        <f aca="false">IF(ISBLANK(B1444),"",VLOOKUP(B1444,$BI$2:$BJ$5,2,FALSE()))</f>
        <v>#N/A</v>
      </c>
      <c r="U1444" s="66" t="str">
        <f aca="false">IF(ISBLANK(Q1444),"ES",Q1444)</f>
        <v>ES</v>
      </c>
      <c r="V1444" s="64" t="n">
        <f aca="false">IF(ISBLANK(K1444),"2",VLOOKUP(K1444,$BG$2:$BH$3,2,FALSE()))</f>
        <v>2</v>
      </c>
      <c r="W1444" s="66" t="str">
        <f aca="false">IF(ISBLANK(R1444),"Sin observaciones",R1444)</f>
        <v>Sin observaciones</v>
      </c>
      <c r="X1444" s="64" t="n">
        <f aca="false">IF(ISERROR(VLOOKUP(J1444,$BG$2:$BH$3,2,FALSE())),"",VLOOKUP(J1444,$BG$2:$BH$3,2,FALSE()))</f>
        <v>1</v>
      </c>
      <c r="Z1444" s="67"/>
    </row>
    <row r="1445" customFormat="false" ht="118.8" hidden="false" customHeight="false" outlineLevel="0" collapsed="false">
      <c r="A1445" s="54" t="s">
        <v>3717</v>
      </c>
      <c r="B1445" s="54" t="s">
        <v>126</v>
      </c>
      <c r="C1445" s="54" t="s">
        <v>3718</v>
      </c>
      <c r="D1445" s="82" t="n">
        <v>1</v>
      </c>
      <c r="E1445" s="56" t="n">
        <v>2166.75</v>
      </c>
      <c r="F1445" s="57" t="n">
        <v>141.75</v>
      </c>
      <c r="G1445" s="56" t="n">
        <v>2166.75</v>
      </c>
      <c r="H1445" s="56" t="n">
        <v>141.75</v>
      </c>
      <c r="I1445" s="58" t="n">
        <v>44546</v>
      </c>
      <c r="J1445" s="54" t="s">
        <v>128</v>
      </c>
      <c r="K1445" s="60" t="s">
        <v>129</v>
      </c>
      <c r="L1445" s="60"/>
      <c r="M1445" s="61"/>
      <c r="N1445" s="61"/>
      <c r="O1445" s="54" t="s">
        <v>1138</v>
      </c>
      <c r="P1445" s="54" t="s">
        <v>1139</v>
      </c>
      <c r="Q1445" s="60" t="s">
        <v>132</v>
      </c>
      <c r="R1445" s="63"/>
      <c r="S1445" s="64" t="str">
        <f aca="false">IF(ISBLANK(A1445),"",CONCATENATE($BC$5,"-",MID($BC$3,3,2),"-M_",A1445))</f>
        <v>PTUR-21-M_52021000005429</v>
      </c>
      <c r="T1445" s="65" t="e">
        <f aca="false">IF(ISBLANK(B1445),"",VLOOKUP(B1445,$BI$2:$BJ$5,2,FALSE()))</f>
        <v>#N/A</v>
      </c>
      <c r="U1445" s="66" t="str">
        <f aca="false">IF(ISBLANK(Q1445),"ES",Q1445)</f>
        <v>ES</v>
      </c>
      <c r="V1445" s="64" t="n">
        <f aca="false">IF(ISBLANK(K1445),"2",VLOOKUP(K1445,$BG$2:$BH$3,2,FALSE()))</f>
        <v>2</v>
      </c>
      <c r="W1445" s="66" t="str">
        <f aca="false">IF(ISBLANK(R1445),"Sin observaciones",R1445)</f>
        <v>Sin observaciones</v>
      </c>
      <c r="X1445" s="64" t="n">
        <f aca="false">IF(ISERROR(VLOOKUP(J1445,$BG$2:$BH$3,2,FALSE())),"",VLOOKUP(J1445,$BG$2:$BH$3,2,FALSE()))</f>
        <v>1</v>
      </c>
      <c r="Z1445" s="67"/>
    </row>
    <row r="1446" customFormat="false" ht="237.6" hidden="false" customHeight="false" outlineLevel="0" collapsed="false">
      <c r="A1446" s="54" t="s">
        <v>3719</v>
      </c>
      <c r="B1446" s="54" t="s">
        <v>126</v>
      </c>
      <c r="C1446" s="54" t="s">
        <v>3720</v>
      </c>
      <c r="D1446" s="82" t="n">
        <v>0.03</v>
      </c>
      <c r="E1446" s="56" t="n">
        <v>9944.3</v>
      </c>
      <c r="F1446" s="57" t="n">
        <v>650.56</v>
      </c>
      <c r="G1446" s="56" t="n">
        <v>9944.3</v>
      </c>
      <c r="H1446" s="56" t="n">
        <v>650.56</v>
      </c>
      <c r="I1446" s="58" t="n">
        <v>44546</v>
      </c>
      <c r="J1446" s="54" t="s">
        <v>128</v>
      </c>
      <c r="K1446" s="60" t="s">
        <v>129</v>
      </c>
      <c r="L1446" s="60"/>
      <c r="M1446" s="61"/>
      <c r="N1446" s="61"/>
      <c r="O1446" s="54" t="s">
        <v>411</v>
      </c>
      <c r="P1446" s="54" t="s">
        <v>412</v>
      </c>
      <c r="Q1446" s="60" t="s">
        <v>132</v>
      </c>
      <c r="R1446" s="63"/>
      <c r="S1446" s="64" t="str">
        <f aca="false">IF(ISBLANK(A1446),"",CONCATENATE($BC$5,"-",MID($BC$3,3,2),"-M_",A1446))</f>
        <v>PTUR-21-M_52021000005445</v>
      </c>
      <c r="T1446" s="65" t="e">
        <f aca="false">IF(ISBLANK(B1446),"",VLOOKUP(B1446,$BI$2:$BJ$5,2,FALSE()))</f>
        <v>#N/A</v>
      </c>
      <c r="U1446" s="66" t="str">
        <f aca="false">IF(ISBLANK(Q1446),"ES",Q1446)</f>
        <v>ES</v>
      </c>
      <c r="V1446" s="64" t="n">
        <f aca="false">IF(ISBLANK(K1446),"2",VLOOKUP(K1446,$BG$2:$BH$3,2,FALSE()))</f>
        <v>2</v>
      </c>
      <c r="W1446" s="66" t="str">
        <f aca="false">IF(ISBLANK(R1446),"Sin observaciones",R1446)</f>
        <v>Sin observaciones</v>
      </c>
      <c r="X1446" s="64" t="n">
        <f aca="false">IF(ISERROR(VLOOKUP(J1446,$BG$2:$BH$3,2,FALSE())),"",VLOOKUP(J1446,$BG$2:$BH$3,2,FALSE()))</f>
        <v>1</v>
      </c>
      <c r="Z1446" s="67"/>
    </row>
    <row r="1447" customFormat="false" ht="118.8" hidden="false" customHeight="false" outlineLevel="0" collapsed="false">
      <c r="A1447" s="54" t="s">
        <v>3721</v>
      </c>
      <c r="B1447" s="54" t="s">
        <v>126</v>
      </c>
      <c r="C1447" s="54" t="s">
        <v>3722</v>
      </c>
      <c r="D1447" s="82" t="n">
        <v>2</v>
      </c>
      <c r="E1447" s="56" t="n">
        <v>1707.5</v>
      </c>
      <c r="F1447" s="57" t="n">
        <v>0</v>
      </c>
      <c r="G1447" s="56" t="n">
        <v>1707.5</v>
      </c>
      <c r="H1447" s="56" t="n">
        <v>0</v>
      </c>
      <c r="I1447" s="58" t="n">
        <v>44553</v>
      </c>
      <c r="J1447" s="54" t="s">
        <v>128</v>
      </c>
      <c r="K1447" s="60" t="s">
        <v>129</v>
      </c>
      <c r="L1447" s="60"/>
      <c r="M1447" s="61"/>
      <c r="N1447" s="61"/>
      <c r="O1447" s="54" t="s">
        <v>419</v>
      </c>
      <c r="P1447" s="54" t="s">
        <v>420</v>
      </c>
      <c r="Q1447" s="60" t="s">
        <v>132</v>
      </c>
      <c r="R1447" s="63"/>
      <c r="S1447" s="64" t="str">
        <f aca="false">IF(ISBLANK(A1447),"",CONCATENATE($BC$5,"-",MID($BC$3,3,2),"-M_",A1447))</f>
        <v>PTUR-21-M_52021000005761</v>
      </c>
      <c r="T1447" s="65" t="e">
        <f aca="false">IF(ISBLANK(B1447),"",VLOOKUP(B1447,$BI$2:$BJ$5,2,FALSE()))</f>
        <v>#N/A</v>
      </c>
      <c r="U1447" s="66" t="str">
        <f aca="false">IF(ISBLANK(Q1447),"ES",Q1447)</f>
        <v>ES</v>
      </c>
      <c r="V1447" s="64" t="n">
        <f aca="false">IF(ISBLANK(K1447),"2",VLOOKUP(K1447,$BG$2:$BH$3,2,FALSE()))</f>
        <v>2</v>
      </c>
      <c r="W1447" s="66" t="str">
        <f aca="false">IF(ISBLANK(R1447),"Sin observaciones",R1447)</f>
        <v>Sin observaciones</v>
      </c>
      <c r="X1447" s="64" t="n">
        <f aca="false">IF(ISERROR(VLOOKUP(J1447,$BG$2:$BH$3,2,FALSE())),"",VLOOKUP(J1447,$BG$2:$BH$3,2,FALSE()))</f>
        <v>1</v>
      </c>
      <c r="Z1447" s="67"/>
    </row>
    <row r="1448" customFormat="false" ht="26.4" hidden="false" customHeight="false" outlineLevel="0" collapsed="false">
      <c r="A1448" s="54" t="s">
        <v>3723</v>
      </c>
      <c r="B1448" s="54" t="s">
        <v>126</v>
      </c>
      <c r="C1448" s="54" t="s">
        <v>3724</v>
      </c>
      <c r="D1448" s="82" t="n">
        <v>0.03</v>
      </c>
      <c r="E1448" s="56" t="n">
        <v>151.18</v>
      </c>
      <c r="F1448" s="57" t="n">
        <v>9.89</v>
      </c>
      <c r="G1448" s="56" t="n">
        <v>151.18</v>
      </c>
      <c r="H1448" s="56" t="n">
        <v>9.89</v>
      </c>
      <c r="I1448" s="58" t="n">
        <v>44550</v>
      </c>
      <c r="J1448" s="54" t="s">
        <v>128</v>
      </c>
      <c r="K1448" s="60" t="s">
        <v>129</v>
      </c>
      <c r="L1448" s="60"/>
      <c r="M1448" s="61"/>
      <c r="N1448" s="61"/>
      <c r="O1448" s="54" t="s">
        <v>1160</v>
      </c>
      <c r="P1448" s="54" t="s">
        <v>1161</v>
      </c>
      <c r="Q1448" s="60" t="s">
        <v>132</v>
      </c>
      <c r="R1448" s="63"/>
      <c r="S1448" s="64" t="str">
        <f aca="false">IF(ISBLANK(A1448),"",CONCATENATE($BC$5,"-",MID($BC$3,3,2),"-M_",A1448))</f>
        <v>PTUR-21-M_52021000005498</v>
      </c>
      <c r="T1448" s="65" t="e">
        <f aca="false">IF(ISBLANK(B1448),"",VLOOKUP(B1448,$BI$2:$BJ$5,2,FALSE()))</f>
        <v>#N/A</v>
      </c>
      <c r="U1448" s="66" t="str">
        <f aca="false">IF(ISBLANK(Q1448),"ES",Q1448)</f>
        <v>ES</v>
      </c>
      <c r="V1448" s="64" t="n">
        <f aca="false">IF(ISBLANK(K1448),"2",VLOOKUP(K1448,$BG$2:$BH$3,2,FALSE()))</f>
        <v>2</v>
      </c>
      <c r="W1448" s="66" t="str">
        <f aca="false">IF(ISBLANK(R1448),"Sin observaciones",R1448)</f>
        <v>Sin observaciones</v>
      </c>
      <c r="X1448" s="64" t="n">
        <f aca="false">IF(ISERROR(VLOOKUP(J1448,$BG$2:$BH$3,2,FALSE())),"",VLOOKUP(J1448,$BG$2:$BH$3,2,FALSE()))</f>
        <v>1</v>
      </c>
      <c r="Z1448" s="67"/>
    </row>
    <row r="1449" customFormat="false" ht="26.4" hidden="false" customHeight="false" outlineLevel="0" collapsed="false">
      <c r="A1449" s="54" t="s">
        <v>3725</v>
      </c>
      <c r="B1449" s="54" t="s">
        <v>126</v>
      </c>
      <c r="C1449" s="54" t="s">
        <v>3726</v>
      </c>
      <c r="D1449" s="82" t="n">
        <v>0.03</v>
      </c>
      <c r="E1449" s="56" t="n">
        <v>53.5</v>
      </c>
      <c r="F1449" s="57" t="n">
        <v>3.5</v>
      </c>
      <c r="G1449" s="56" t="n">
        <v>53.5</v>
      </c>
      <c r="H1449" s="56" t="n">
        <v>3.5</v>
      </c>
      <c r="I1449" s="58" t="n">
        <v>44553</v>
      </c>
      <c r="J1449" s="54" t="s">
        <v>128</v>
      </c>
      <c r="K1449" s="60" t="s">
        <v>129</v>
      </c>
      <c r="L1449" s="60"/>
      <c r="M1449" s="61"/>
      <c r="N1449" s="61"/>
      <c r="O1449" s="54" t="s">
        <v>1160</v>
      </c>
      <c r="P1449" s="54" t="s">
        <v>1161</v>
      </c>
      <c r="Q1449" s="60" t="s">
        <v>132</v>
      </c>
      <c r="R1449" s="63"/>
      <c r="S1449" s="64" t="str">
        <f aca="false">IF(ISBLANK(A1449),"",CONCATENATE($BC$5,"-",MID($BC$3,3,2),"-M_",A1449))</f>
        <v>PTUR-21-M_52021000005728</v>
      </c>
      <c r="T1449" s="65" t="e">
        <f aca="false">IF(ISBLANK(B1449),"",VLOOKUP(B1449,$BI$2:$BJ$5,2,FALSE()))</f>
        <v>#N/A</v>
      </c>
      <c r="U1449" s="66" t="str">
        <f aca="false">IF(ISBLANK(Q1449),"ES",Q1449)</f>
        <v>ES</v>
      </c>
      <c r="V1449" s="64" t="n">
        <f aca="false">IF(ISBLANK(K1449),"2",VLOOKUP(K1449,$BG$2:$BH$3,2,FALSE()))</f>
        <v>2</v>
      </c>
      <c r="W1449" s="66" t="str">
        <f aca="false">IF(ISBLANK(R1449),"Sin observaciones",R1449)</f>
        <v>Sin observaciones</v>
      </c>
      <c r="X1449" s="64" t="n">
        <f aca="false">IF(ISERROR(VLOOKUP(J1449,$BG$2:$BH$3,2,FALSE())),"",VLOOKUP(J1449,$BG$2:$BH$3,2,FALSE()))</f>
        <v>1</v>
      </c>
      <c r="Z1449" s="67"/>
    </row>
    <row r="1450" customFormat="false" ht="79.2" hidden="false" customHeight="false" outlineLevel="0" collapsed="false">
      <c r="A1450" s="54" t="s">
        <v>3727</v>
      </c>
      <c r="B1450" s="54" t="s">
        <v>126</v>
      </c>
      <c r="C1450" s="54" t="s">
        <v>3728</v>
      </c>
      <c r="D1450" s="82" t="n">
        <v>0.03</v>
      </c>
      <c r="E1450" s="56" t="n">
        <v>13.47</v>
      </c>
      <c r="F1450" s="57" t="n">
        <v>0.88</v>
      </c>
      <c r="G1450" s="56" t="n">
        <v>13.47</v>
      </c>
      <c r="H1450" s="56" t="n">
        <v>0.88</v>
      </c>
      <c r="I1450" s="58" t="n">
        <v>44550</v>
      </c>
      <c r="J1450" s="54" t="s">
        <v>128</v>
      </c>
      <c r="K1450" s="60" t="s">
        <v>129</v>
      </c>
      <c r="L1450" s="60"/>
      <c r="M1450" s="61"/>
      <c r="N1450" s="61"/>
      <c r="O1450" s="54" t="s">
        <v>446</v>
      </c>
      <c r="P1450" s="54" t="s">
        <v>447</v>
      </c>
      <c r="Q1450" s="60" t="s">
        <v>132</v>
      </c>
      <c r="R1450" s="63"/>
      <c r="S1450" s="64" t="str">
        <f aca="false">IF(ISBLANK(A1450),"",CONCATENATE($BC$5,"-",MID($BC$3,3,2),"-M_",A1450))</f>
        <v>PTUR-21-M_52021000005479</v>
      </c>
      <c r="T1450" s="65" t="e">
        <f aca="false">IF(ISBLANK(B1450),"",VLOOKUP(B1450,$BI$2:$BJ$5,2,FALSE()))</f>
        <v>#N/A</v>
      </c>
      <c r="U1450" s="66" t="str">
        <f aca="false">IF(ISBLANK(Q1450),"ES",Q1450)</f>
        <v>ES</v>
      </c>
      <c r="V1450" s="64" t="n">
        <f aca="false">IF(ISBLANK(K1450),"2",VLOOKUP(K1450,$BG$2:$BH$3,2,FALSE()))</f>
        <v>2</v>
      </c>
      <c r="W1450" s="66" t="str">
        <f aca="false">IF(ISBLANK(R1450),"Sin observaciones",R1450)</f>
        <v>Sin observaciones</v>
      </c>
      <c r="X1450" s="64" t="n">
        <f aca="false">IF(ISERROR(VLOOKUP(J1450,$BG$2:$BH$3,2,FALSE())),"",VLOOKUP(J1450,$BG$2:$BH$3,2,FALSE()))</f>
        <v>1</v>
      </c>
      <c r="Z1450" s="67"/>
    </row>
    <row r="1451" customFormat="false" ht="264" hidden="false" customHeight="false" outlineLevel="0" collapsed="false">
      <c r="A1451" s="54" t="s">
        <v>3729</v>
      </c>
      <c r="B1451" s="54" t="s">
        <v>143</v>
      </c>
      <c r="C1451" s="54" t="s">
        <v>3730</v>
      </c>
      <c r="D1451" s="82" t="n">
        <v>0.03</v>
      </c>
      <c r="E1451" s="56" t="n">
        <v>346.52</v>
      </c>
      <c r="F1451" s="57" t="n">
        <v>22.67</v>
      </c>
      <c r="G1451" s="56" t="n">
        <v>346.52</v>
      </c>
      <c r="H1451" s="56" t="n">
        <v>22.67</v>
      </c>
      <c r="I1451" s="58" t="n">
        <v>44546</v>
      </c>
      <c r="J1451" s="54" t="s">
        <v>128</v>
      </c>
      <c r="K1451" s="60" t="s">
        <v>129</v>
      </c>
      <c r="L1451" s="60"/>
      <c r="M1451" s="61"/>
      <c r="N1451" s="61"/>
      <c r="O1451" s="54" t="s">
        <v>1175</v>
      </c>
      <c r="P1451" s="54" t="s">
        <v>1176</v>
      </c>
      <c r="Q1451" s="60" t="s">
        <v>132</v>
      </c>
      <c r="R1451" s="63"/>
      <c r="S1451" s="64" t="str">
        <f aca="false">IF(ISBLANK(A1451),"",CONCATENATE($BC$5,"-",MID($BC$3,3,2),"-M_",A1451))</f>
        <v>PTUR-21-M_52021000005440</v>
      </c>
      <c r="T1451" s="65" t="str">
        <f aca="false">IF(ISBLANK(B1451),"",VLOOKUP(B1451,$BI$2:$BJ$5,2,FALSE()))</f>
        <v>C</v>
      </c>
      <c r="U1451" s="66" t="str">
        <f aca="false">IF(ISBLANK(Q1451),"ES",Q1451)</f>
        <v>ES</v>
      </c>
      <c r="V1451" s="64" t="n">
        <f aca="false">IF(ISBLANK(K1451),"2",VLOOKUP(K1451,$BG$2:$BH$3,2,FALSE()))</f>
        <v>2</v>
      </c>
      <c r="W1451" s="66" t="str">
        <f aca="false">IF(ISBLANK(R1451),"Sin observaciones",R1451)</f>
        <v>Sin observaciones</v>
      </c>
      <c r="X1451" s="64" t="n">
        <f aca="false">IF(ISERROR(VLOOKUP(J1451,$BG$2:$BH$3,2,FALSE())),"",VLOOKUP(J1451,$BG$2:$BH$3,2,FALSE()))</f>
        <v>1</v>
      </c>
      <c r="Z1451" s="67"/>
    </row>
    <row r="1452" customFormat="false" ht="211.2" hidden="false" customHeight="false" outlineLevel="0" collapsed="false">
      <c r="A1452" s="54" t="s">
        <v>3731</v>
      </c>
      <c r="B1452" s="54" t="s">
        <v>126</v>
      </c>
      <c r="C1452" s="54" t="s">
        <v>3295</v>
      </c>
      <c r="D1452" s="82" t="n">
        <v>0.15</v>
      </c>
      <c r="E1452" s="56" t="n">
        <v>930.9</v>
      </c>
      <c r="F1452" s="57" t="n">
        <v>60.9</v>
      </c>
      <c r="G1452" s="56" t="n">
        <v>930.9</v>
      </c>
      <c r="H1452" s="56" t="n">
        <v>60.9</v>
      </c>
      <c r="I1452" s="58" t="n">
        <v>44532</v>
      </c>
      <c r="J1452" s="54" t="s">
        <v>128</v>
      </c>
      <c r="K1452" s="60" t="s">
        <v>129</v>
      </c>
      <c r="L1452" s="60"/>
      <c r="M1452" s="61"/>
      <c r="N1452" s="61"/>
      <c r="O1452" s="54" t="s">
        <v>2764</v>
      </c>
      <c r="P1452" s="54" t="s">
        <v>2765</v>
      </c>
      <c r="Q1452" s="60" t="s">
        <v>132</v>
      </c>
      <c r="R1452" s="63"/>
      <c r="S1452" s="64" t="str">
        <f aca="false">IF(ISBLANK(A1452),"",CONCATENATE($BC$5,"-",MID($BC$3,3,2),"-M_",A1452))</f>
        <v>PTUR-21-M_5202100000504 6</v>
      </c>
      <c r="T1452" s="65" t="e">
        <f aca="false">IF(ISBLANK(B1452),"",VLOOKUP(B1452,$BI$2:$BJ$5,2,FALSE()))</f>
        <v>#N/A</v>
      </c>
      <c r="U1452" s="66" t="str">
        <f aca="false">IF(ISBLANK(Q1452),"ES",Q1452)</f>
        <v>ES</v>
      </c>
      <c r="V1452" s="64" t="n">
        <f aca="false">IF(ISBLANK(K1452),"2",VLOOKUP(K1452,$BG$2:$BH$3,2,FALSE()))</f>
        <v>2</v>
      </c>
      <c r="W1452" s="66" t="str">
        <f aca="false">IF(ISBLANK(R1452),"Sin observaciones",R1452)</f>
        <v>Sin observaciones</v>
      </c>
      <c r="X1452" s="64" t="n">
        <f aca="false">IF(ISERROR(VLOOKUP(J1452,$BG$2:$BH$3,2,FALSE())),"",VLOOKUP(J1452,$BG$2:$BH$3,2,FALSE()))</f>
        <v>1</v>
      </c>
      <c r="Z1452" s="67"/>
    </row>
    <row r="1453" customFormat="false" ht="277.2" hidden="false" customHeight="false" outlineLevel="0" collapsed="false">
      <c r="A1453" s="54" t="s">
        <v>3732</v>
      </c>
      <c r="B1453" s="54" t="s">
        <v>126</v>
      </c>
      <c r="C1453" s="54" t="s">
        <v>3733</v>
      </c>
      <c r="D1453" s="82" t="n">
        <v>0.12</v>
      </c>
      <c r="E1453" s="56" t="n">
        <v>1381.54</v>
      </c>
      <c r="F1453" s="57" t="n">
        <v>90.38</v>
      </c>
      <c r="G1453" s="56" t="n">
        <v>1381.54</v>
      </c>
      <c r="H1453" s="56" t="n">
        <v>90.38</v>
      </c>
      <c r="I1453" s="58" t="n">
        <v>44532</v>
      </c>
      <c r="J1453" s="54" t="s">
        <v>128</v>
      </c>
      <c r="K1453" s="60" t="s">
        <v>129</v>
      </c>
      <c r="L1453" s="60"/>
      <c r="M1453" s="61"/>
      <c r="N1453" s="61"/>
      <c r="O1453" s="54" t="s">
        <v>2764</v>
      </c>
      <c r="P1453" s="54" t="s">
        <v>2765</v>
      </c>
      <c r="Q1453" s="60" t="s">
        <v>132</v>
      </c>
      <c r="R1453" s="63"/>
      <c r="S1453" s="64" t="str">
        <f aca="false">IF(ISBLANK(A1453),"",CONCATENATE($BC$5,"-",MID($BC$3,3,2),"-M_",A1453))</f>
        <v>PTUR-21-M_52021000005166</v>
      </c>
      <c r="T1453" s="65" t="e">
        <f aca="false">IF(ISBLANK(B1453),"",VLOOKUP(B1453,$BI$2:$BJ$5,2,FALSE()))</f>
        <v>#N/A</v>
      </c>
      <c r="U1453" s="66" t="str">
        <f aca="false">IF(ISBLANK(Q1453),"ES",Q1453)</f>
        <v>ES</v>
      </c>
      <c r="V1453" s="64" t="n">
        <f aca="false">IF(ISBLANK(K1453),"2",VLOOKUP(K1453,$BG$2:$BH$3,2,FALSE()))</f>
        <v>2</v>
      </c>
      <c r="W1453" s="66" t="str">
        <f aca="false">IF(ISBLANK(R1453),"Sin observaciones",R1453)</f>
        <v>Sin observaciones</v>
      </c>
      <c r="X1453" s="64" t="n">
        <f aca="false">IF(ISERROR(VLOOKUP(J1453,$BG$2:$BH$3,2,FALSE())),"",VLOOKUP(J1453,$BG$2:$BH$3,2,FALSE()))</f>
        <v>1</v>
      </c>
      <c r="Z1453" s="67"/>
    </row>
    <row r="1454" customFormat="false" ht="224.4" hidden="false" customHeight="false" outlineLevel="0" collapsed="false">
      <c r="A1454" s="54" t="s">
        <v>3734</v>
      </c>
      <c r="B1454" s="54" t="s">
        <v>126</v>
      </c>
      <c r="C1454" s="54" t="s">
        <v>3735</v>
      </c>
      <c r="D1454" s="82" t="n">
        <v>0.15</v>
      </c>
      <c r="E1454" s="56" t="n">
        <v>837.09</v>
      </c>
      <c r="F1454" s="57" t="n">
        <v>54.77</v>
      </c>
      <c r="G1454" s="56" t="n">
        <v>837.09</v>
      </c>
      <c r="H1454" s="56" t="n">
        <v>54.77</v>
      </c>
      <c r="I1454" s="58" t="n">
        <v>44544</v>
      </c>
      <c r="J1454" s="54" t="s">
        <v>128</v>
      </c>
      <c r="K1454" s="60" t="s">
        <v>129</v>
      </c>
      <c r="L1454" s="60"/>
      <c r="M1454" s="61"/>
      <c r="N1454" s="61"/>
      <c r="O1454" s="54" t="s">
        <v>2764</v>
      </c>
      <c r="P1454" s="54" t="s">
        <v>2765</v>
      </c>
      <c r="Q1454" s="60" t="s">
        <v>132</v>
      </c>
      <c r="R1454" s="63"/>
      <c r="S1454" s="64" t="str">
        <f aca="false">IF(ISBLANK(A1454),"",CONCATENATE($BC$5,"-",MID($BC$3,3,2),"-M_",A1454))</f>
        <v>PTUR-21-M_52021000005261</v>
      </c>
      <c r="T1454" s="65" t="e">
        <f aca="false">IF(ISBLANK(B1454),"",VLOOKUP(B1454,$BI$2:$BJ$5,2,FALSE()))</f>
        <v>#N/A</v>
      </c>
      <c r="U1454" s="66" t="str">
        <f aca="false">IF(ISBLANK(Q1454),"ES",Q1454)</f>
        <v>ES</v>
      </c>
      <c r="V1454" s="64" t="n">
        <f aca="false">IF(ISBLANK(K1454),"2",VLOOKUP(K1454,$BG$2:$BH$3,2,FALSE()))</f>
        <v>2</v>
      </c>
      <c r="W1454" s="66" t="str">
        <f aca="false">IF(ISBLANK(R1454),"Sin observaciones",R1454)</f>
        <v>Sin observaciones</v>
      </c>
      <c r="X1454" s="64" t="n">
        <f aca="false">IF(ISERROR(VLOOKUP(J1454,$BG$2:$BH$3,2,FALSE())),"",VLOOKUP(J1454,$BG$2:$BH$3,2,FALSE()))</f>
        <v>1</v>
      </c>
      <c r="Z1454" s="67"/>
    </row>
    <row r="1455" customFormat="false" ht="158.4" hidden="false" customHeight="false" outlineLevel="0" collapsed="false">
      <c r="A1455" s="54" t="s">
        <v>3736</v>
      </c>
      <c r="B1455" s="54" t="s">
        <v>126</v>
      </c>
      <c r="C1455" s="54" t="s">
        <v>3737</v>
      </c>
      <c r="D1455" s="82" t="n">
        <v>0.12</v>
      </c>
      <c r="E1455" s="56" t="n">
        <v>674.32</v>
      </c>
      <c r="F1455" s="57" t="n">
        <v>44.12</v>
      </c>
      <c r="G1455" s="56" t="n">
        <v>674.32</v>
      </c>
      <c r="H1455" s="56" t="n">
        <v>44.12</v>
      </c>
      <c r="I1455" s="58" t="n">
        <v>44544</v>
      </c>
      <c r="J1455" s="54" t="s">
        <v>128</v>
      </c>
      <c r="K1455" s="60" t="s">
        <v>129</v>
      </c>
      <c r="L1455" s="60"/>
      <c r="M1455" s="61"/>
      <c r="N1455" s="61"/>
      <c r="O1455" s="54" t="s">
        <v>2764</v>
      </c>
      <c r="P1455" s="54" t="s">
        <v>2765</v>
      </c>
      <c r="Q1455" s="60" t="s">
        <v>132</v>
      </c>
      <c r="R1455" s="63"/>
      <c r="S1455" s="64" t="str">
        <f aca="false">IF(ISBLANK(A1455),"",CONCATENATE($BC$5,"-",MID($BC$3,3,2),"-M_",A1455))</f>
        <v>PTUR-21-M_52021000005262</v>
      </c>
      <c r="T1455" s="65" t="e">
        <f aca="false">IF(ISBLANK(B1455),"",VLOOKUP(B1455,$BI$2:$BJ$5,2,FALSE()))</f>
        <v>#N/A</v>
      </c>
      <c r="U1455" s="66" t="str">
        <f aca="false">IF(ISBLANK(Q1455),"ES",Q1455)</f>
        <v>ES</v>
      </c>
      <c r="V1455" s="64" t="n">
        <f aca="false">IF(ISBLANK(K1455),"2",VLOOKUP(K1455,$BG$2:$BH$3,2,FALSE()))</f>
        <v>2</v>
      </c>
      <c r="W1455" s="66" t="str">
        <f aca="false">IF(ISBLANK(R1455),"Sin observaciones",R1455)</f>
        <v>Sin observaciones</v>
      </c>
      <c r="X1455" s="64" t="n">
        <f aca="false">IF(ISERROR(VLOOKUP(J1455,$BG$2:$BH$3,2,FALSE())),"",VLOOKUP(J1455,$BG$2:$BH$3,2,FALSE()))</f>
        <v>1</v>
      </c>
      <c r="Z1455" s="67"/>
    </row>
    <row r="1456" customFormat="false" ht="264" hidden="false" customHeight="false" outlineLevel="0" collapsed="false">
      <c r="A1456" s="54" t="s">
        <v>3738</v>
      </c>
      <c r="B1456" s="54" t="s">
        <v>126</v>
      </c>
      <c r="C1456" s="54" t="s">
        <v>3739</v>
      </c>
      <c r="D1456" s="82" t="n">
        <v>0.18</v>
      </c>
      <c r="E1456" s="56" t="n">
        <v>1113.02</v>
      </c>
      <c r="F1456" s="57" t="n">
        <v>72.82</v>
      </c>
      <c r="G1456" s="56" t="n">
        <v>1113.02</v>
      </c>
      <c r="H1456" s="56" t="n">
        <v>72.82</v>
      </c>
      <c r="I1456" s="58" t="n">
        <v>44546</v>
      </c>
      <c r="J1456" s="54" t="s">
        <v>128</v>
      </c>
      <c r="K1456" s="60" t="s">
        <v>129</v>
      </c>
      <c r="L1456" s="60"/>
      <c r="M1456" s="61"/>
      <c r="N1456" s="61"/>
      <c r="O1456" s="54" t="s">
        <v>2764</v>
      </c>
      <c r="P1456" s="54" t="s">
        <v>2765</v>
      </c>
      <c r="Q1456" s="60" t="s">
        <v>132</v>
      </c>
      <c r="R1456" s="63"/>
      <c r="S1456" s="64" t="str">
        <f aca="false">IF(ISBLANK(A1456),"",CONCATENATE($BC$5,"-",MID($BC$3,3,2),"-M_",A1456))</f>
        <v>PTUR-21-M_52021000005430</v>
      </c>
      <c r="T1456" s="65" t="e">
        <f aca="false">IF(ISBLANK(B1456),"",VLOOKUP(B1456,$BI$2:$BJ$5,2,FALSE()))</f>
        <v>#N/A</v>
      </c>
      <c r="U1456" s="66" t="str">
        <f aca="false">IF(ISBLANK(Q1456),"ES",Q1456)</f>
        <v>ES</v>
      </c>
      <c r="V1456" s="64" t="n">
        <f aca="false">IF(ISBLANK(K1456),"2",VLOOKUP(K1456,$BG$2:$BH$3,2,FALSE()))</f>
        <v>2</v>
      </c>
      <c r="W1456" s="66" t="str">
        <f aca="false">IF(ISBLANK(R1456),"Sin observaciones",R1456)</f>
        <v>Sin observaciones</v>
      </c>
      <c r="X1456" s="64" t="n">
        <f aca="false">IF(ISERROR(VLOOKUP(J1456,$BG$2:$BH$3,2,FALSE())),"",VLOOKUP(J1456,$BG$2:$BH$3,2,FALSE()))</f>
        <v>1</v>
      </c>
      <c r="Z1456" s="67"/>
    </row>
    <row r="1457" customFormat="false" ht="118.8" hidden="false" customHeight="false" outlineLevel="0" collapsed="false">
      <c r="A1457" s="54" t="s">
        <v>3740</v>
      </c>
      <c r="B1457" s="54" t="s">
        <v>126</v>
      </c>
      <c r="C1457" s="54" t="s">
        <v>3741</v>
      </c>
      <c r="D1457" s="82" t="n">
        <v>0.06</v>
      </c>
      <c r="E1457" s="56" t="n">
        <v>90.02</v>
      </c>
      <c r="F1457" s="57" t="n">
        <v>5.88</v>
      </c>
      <c r="G1457" s="56" t="n">
        <v>90.02</v>
      </c>
      <c r="H1457" s="56" t="n">
        <v>5.88</v>
      </c>
      <c r="I1457" s="58" t="n">
        <v>44550</v>
      </c>
      <c r="J1457" s="54" t="s">
        <v>128</v>
      </c>
      <c r="K1457" s="60" t="s">
        <v>129</v>
      </c>
      <c r="L1457" s="60"/>
      <c r="M1457" s="61"/>
      <c r="N1457" s="61"/>
      <c r="O1457" s="54" t="s">
        <v>2764</v>
      </c>
      <c r="P1457" s="54" t="s">
        <v>2765</v>
      </c>
      <c r="Q1457" s="60" t="s">
        <v>132</v>
      </c>
      <c r="R1457" s="63"/>
      <c r="S1457" s="64" t="str">
        <f aca="false">IF(ISBLANK(A1457),"",CONCATENATE($BC$5,"-",MID($BC$3,3,2),"-M_",A1457))</f>
        <v>PTUR-21-M_52021000005502</v>
      </c>
      <c r="T1457" s="65" t="e">
        <f aca="false">IF(ISBLANK(B1457),"",VLOOKUP(B1457,$BI$2:$BJ$5,2,FALSE()))</f>
        <v>#N/A</v>
      </c>
      <c r="U1457" s="66" t="str">
        <f aca="false">IF(ISBLANK(Q1457),"ES",Q1457)</f>
        <v>ES</v>
      </c>
      <c r="V1457" s="64" t="n">
        <f aca="false">IF(ISBLANK(K1457),"2",VLOOKUP(K1457,$BG$2:$BH$3,2,FALSE()))</f>
        <v>2</v>
      </c>
      <c r="W1457" s="66" t="str">
        <f aca="false">IF(ISBLANK(R1457),"Sin observaciones",R1457)</f>
        <v>Sin observaciones</v>
      </c>
      <c r="X1457" s="64" t="n">
        <f aca="false">IF(ISERROR(VLOOKUP(J1457,$BG$2:$BH$3,2,FALSE())),"",VLOOKUP(J1457,$BG$2:$BH$3,2,FALSE()))</f>
        <v>1</v>
      </c>
      <c r="Z1457" s="67"/>
    </row>
    <row r="1458" customFormat="false" ht="277.2" hidden="false" customHeight="false" outlineLevel="0" collapsed="false">
      <c r="A1458" s="54" t="s">
        <v>3742</v>
      </c>
      <c r="B1458" s="54" t="s">
        <v>126</v>
      </c>
      <c r="C1458" s="54" t="s">
        <v>3743</v>
      </c>
      <c r="D1458" s="82" t="n">
        <v>0.12</v>
      </c>
      <c r="E1458" s="56" t="n">
        <v>1143.27</v>
      </c>
      <c r="F1458" s="57" t="n">
        <v>74.79</v>
      </c>
      <c r="G1458" s="56" t="n">
        <v>1143.27</v>
      </c>
      <c r="H1458" s="56" t="n">
        <v>74.79</v>
      </c>
      <c r="I1458" s="58" t="n">
        <v>44553</v>
      </c>
      <c r="J1458" s="54" t="s">
        <v>128</v>
      </c>
      <c r="K1458" s="60" t="s">
        <v>129</v>
      </c>
      <c r="L1458" s="60"/>
      <c r="M1458" s="61"/>
      <c r="N1458" s="61"/>
      <c r="O1458" s="54" t="s">
        <v>2764</v>
      </c>
      <c r="P1458" s="54" t="s">
        <v>2765</v>
      </c>
      <c r="Q1458" s="60" t="s">
        <v>132</v>
      </c>
      <c r="R1458" s="63"/>
      <c r="S1458" s="64" t="str">
        <f aca="false">IF(ISBLANK(A1458),"",CONCATENATE($BC$5,"-",MID($BC$3,3,2),"-M_",A1458))</f>
        <v>PTUR-21-M_52021000005744</v>
      </c>
      <c r="T1458" s="65" t="e">
        <f aca="false">IF(ISBLANK(B1458),"",VLOOKUP(B1458,$BI$2:$BJ$5,2,FALSE()))</f>
        <v>#N/A</v>
      </c>
      <c r="U1458" s="66" t="str">
        <f aca="false">IF(ISBLANK(Q1458),"ES",Q1458)</f>
        <v>ES</v>
      </c>
      <c r="V1458" s="64" t="n">
        <f aca="false">IF(ISBLANK(K1458),"2",VLOOKUP(K1458,$BG$2:$BH$3,2,FALSE()))</f>
        <v>2</v>
      </c>
      <c r="W1458" s="66" t="str">
        <f aca="false">IF(ISBLANK(R1458),"Sin observaciones",R1458)</f>
        <v>Sin observaciones</v>
      </c>
      <c r="X1458" s="64" t="n">
        <f aca="false">IF(ISERROR(VLOOKUP(J1458,$BG$2:$BH$3,2,FALSE())),"",VLOOKUP(J1458,$BG$2:$BH$3,2,FALSE()))</f>
        <v>1</v>
      </c>
      <c r="Z1458" s="67"/>
    </row>
    <row r="1459" customFormat="false" ht="39.6" hidden="false" customHeight="false" outlineLevel="0" collapsed="false">
      <c r="A1459" s="54" t="s">
        <v>3744</v>
      </c>
      <c r="B1459" s="54" t="s">
        <v>126</v>
      </c>
      <c r="C1459" s="54" t="s">
        <v>3745</v>
      </c>
      <c r="D1459" s="82" t="n">
        <v>0.03</v>
      </c>
      <c r="E1459" s="56" t="n">
        <v>278</v>
      </c>
      <c r="F1459" s="57" t="n">
        <v>18.19</v>
      </c>
      <c r="G1459" s="56" t="n">
        <v>278</v>
      </c>
      <c r="H1459" s="56" t="n">
        <v>18.19</v>
      </c>
      <c r="I1459" s="58" t="n">
        <v>44540</v>
      </c>
      <c r="J1459" s="54" t="s">
        <v>128</v>
      </c>
      <c r="K1459" s="60" t="s">
        <v>129</v>
      </c>
      <c r="L1459" s="60"/>
      <c r="M1459" s="61"/>
      <c r="N1459" s="61"/>
      <c r="O1459" s="54" t="s">
        <v>462</v>
      </c>
      <c r="P1459" s="54" t="s">
        <v>463</v>
      </c>
      <c r="Q1459" s="60" t="s">
        <v>132</v>
      </c>
      <c r="R1459" s="63"/>
      <c r="S1459" s="64" t="str">
        <f aca="false">IF(ISBLANK(A1459),"",CONCATENATE($BC$5,"-",MID($BC$3,3,2),"-M_",A1459))</f>
        <v>PTUR-21-M_52021000005240</v>
      </c>
      <c r="T1459" s="65" t="e">
        <f aca="false">IF(ISBLANK(B1459),"",VLOOKUP(B1459,$BI$2:$BJ$5,2,FALSE()))</f>
        <v>#N/A</v>
      </c>
      <c r="U1459" s="66" t="str">
        <f aca="false">IF(ISBLANK(Q1459),"ES",Q1459)</f>
        <v>ES</v>
      </c>
      <c r="V1459" s="64" t="n">
        <f aca="false">IF(ISBLANK(K1459),"2",VLOOKUP(K1459,$BG$2:$BH$3,2,FALSE()))</f>
        <v>2</v>
      </c>
      <c r="W1459" s="66" t="str">
        <f aca="false">IF(ISBLANK(R1459),"Sin observaciones",R1459)</f>
        <v>Sin observaciones</v>
      </c>
      <c r="X1459" s="64" t="n">
        <f aca="false">IF(ISERROR(VLOOKUP(J1459,$BG$2:$BH$3,2,FALSE())),"",VLOOKUP(J1459,$BG$2:$BH$3,2,FALSE()))</f>
        <v>1</v>
      </c>
      <c r="Z1459" s="67"/>
    </row>
    <row r="1460" customFormat="false" ht="39.6" hidden="false" customHeight="false" outlineLevel="0" collapsed="false">
      <c r="A1460" s="54" t="s">
        <v>3746</v>
      </c>
      <c r="B1460" s="54" t="s">
        <v>126</v>
      </c>
      <c r="C1460" s="54" t="s">
        <v>3745</v>
      </c>
      <c r="D1460" s="82" t="n">
        <v>0.03</v>
      </c>
      <c r="E1460" s="56" t="n">
        <v>245</v>
      </c>
      <c r="F1460" s="57" t="n">
        <v>0</v>
      </c>
      <c r="G1460" s="56" t="n">
        <v>245</v>
      </c>
      <c r="H1460" s="56" t="n">
        <v>0</v>
      </c>
      <c r="I1460" s="58" t="n">
        <v>44540</v>
      </c>
      <c r="J1460" s="54" t="s">
        <v>128</v>
      </c>
      <c r="K1460" s="60" t="s">
        <v>129</v>
      </c>
      <c r="L1460" s="60"/>
      <c r="M1460" s="61"/>
      <c r="N1460" s="61"/>
      <c r="O1460" s="54" t="s">
        <v>462</v>
      </c>
      <c r="P1460" s="54" t="s">
        <v>463</v>
      </c>
      <c r="Q1460" s="60" t="s">
        <v>132</v>
      </c>
      <c r="R1460" s="63"/>
      <c r="S1460" s="64" t="str">
        <f aca="false">IF(ISBLANK(A1460),"",CONCATENATE($BC$5,"-",MID($BC$3,3,2),"-M_",A1460))</f>
        <v>PTUR-21-M_5202100000524 0</v>
      </c>
      <c r="T1460" s="65" t="e">
        <f aca="false">IF(ISBLANK(B1460),"",VLOOKUP(B1460,$BI$2:$BJ$5,2,FALSE()))</f>
        <v>#N/A</v>
      </c>
      <c r="U1460" s="66" t="str">
        <f aca="false">IF(ISBLANK(Q1460),"ES",Q1460)</f>
        <v>ES</v>
      </c>
      <c r="V1460" s="64" t="n">
        <f aca="false">IF(ISBLANK(K1460),"2",VLOOKUP(K1460,$BG$2:$BH$3,2,FALSE()))</f>
        <v>2</v>
      </c>
      <c r="W1460" s="66" t="str">
        <f aca="false">IF(ISBLANK(R1460),"Sin observaciones",R1460)</f>
        <v>Sin observaciones</v>
      </c>
      <c r="X1460" s="64" t="n">
        <f aca="false">IF(ISERROR(VLOOKUP(J1460,$BG$2:$BH$3,2,FALSE())),"",VLOOKUP(J1460,$BG$2:$BH$3,2,FALSE()))</f>
        <v>1</v>
      </c>
      <c r="Z1460" s="67"/>
    </row>
    <row r="1461" customFormat="false" ht="17.4" hidden="false" customHeight="false" outlineLevel="0" collapsed="false">
      <c r="A1461" s="54" t="s">
        <v>3747</v>
      </c>
      <c r="B1461" s="54" t="s">
        <v>126</v>
      </c>
      <c r="C1461" s="54" t="s">
        <v>3748</v>
      </c>
      <c r="D1461" s="82" t="n">
        <v>0.03</v>
      </c>
      <c r="E1461" s="56" t="n">
        <v>542.82</v>
      </c>
      <c r="F1461" s="57" t="n">
        <v>35.51</v>
      </c>
      <c r="G1461" s="56" t="n">
        <v>542.82</v>
      </c>
      <c r="H1461" s="56" t="n">
        <v>35.51</v>
      </c>
      <c r="I1461" s="58" t="n">
        <v>44532</v>
      </c>
      <c r="J1461" s="54" t="s">
        <v>128</v>
      </c>
      <c r="K1461" s="60" t="s">
        <v>129</v>
      </c>
      <c r="L1461" s="60"/>
      <c r="M1461" s="61"/>
      <c r="N1461" s="61"/>
      <c r="O1461" s="54" t="s">
        <v>3749</v>
      </c>
      <c r="P1461" s="54" t="s">
        <v>3750</v>
      </c>
      <c r="Q1461" s="60" t="s">
        <v>132</v>
      </c>
      <c r="R1461" s="63"/>
      <c r="S1461" s="64" t="str">
        <f aca="false">IF(ISBLANK(A1461),"",CONCATENATE($BC$5,"-",MID($BC$3,3,2),"-M_",A1461))</f>
        <v>PTUR-21-M_52021000005170</v>
      </c>
      <c r="T1461" s="65" t="e">
        <f aca="false">IF(ISBLANK(B1461),"",VLOOKUP(B1461,$BI$2:$BJ$5,2,FALSE()))</f>
        <v>#N/A</v>
      </c>
      <c r="U1461" s="66" t="str">
        <f aca="false">IF(ISBLANK(Q1461),"ES",Q1461)</f>
        <v>ES</v>
      </c>
      <c r="V1461" s="64" t="n">
        <f aca="false">IF(ISBLANK(K1461),"2",VLOOKUP(K1461,$BG$2:$BH$3,2,FALSE()))</f>
        <v>2</v>
      </c>
      <c r="W1461" s="66" t="str">
        <f aca="false">IF(ISBLANK(R1461),"Sin observaciones",R1461)</f>
        <v>Sin observaciones</v>
      </c>
      <c r="X1461" s="64" t="n">
        <f aca="false">IF(ISERROR(VLOOKUP(J1461,$BG$2:$BH$3,2,FALSE())),"",VLOOKUP(J1461,$BG$2:$BH$3,2,FALSE()))</f>
        <v>1</v>
      </c>
      <c r="Z1461" s="67"/>
    </row>
    <row r="1462" customFormat="false" ht="17.4" hidden="false" customHeight="false" outlineLevel="0" collapsed="false">
      <c r="A1462" s="54" t="s">
        <v>3751</v>
      </c>
      <c r="B1462" s="54" t="s">
        <v>126</v>
      </c>
      <c r="C1462" s="54" t="s">
        <v>3752</v>
      </c>
      <c r="D1462" s="82" t="n">
        <v>0.03</v>
      </c>
      <c r="E1462" s="56" t="n">
        <v>183.99</v>
      </c>
      <c r="F1462" s="57" t="n">
        <v>12.04</v>
      </c>
      <c r="G1462" s="56" t="n">
        <v>183.99</v>
      </c>
      <c r="H1462" s="56" t="n">
        <v>12.04</v>
      </c>
      <c r="I1462" s="58" t="n">
        <v>44540</v>
      </c>
      <c r="J1462" s="54" t="s">
        <v>128</v>
      </c>
      <c r="K1462" s="60" t="s">
        <v>129</v>
      </c>
      <c r="L1462" s="60"/>
      <c r="M1462" s="61"/>
      <c r="N1462" s="61"/>
      <c r="O1462" s="54" t="s">
        <v>3749</v>
      </c>
      <c r="P1462" s="54" t="s">
        <v>3750</v>
      </c>
      <c r="Q1462" s="60" t="s">
        <v>132</v>
      </c>
      <c r="R1462" s="63"/>
      <c r="S1462" s="64" t="str">
        <f aca="false">IF(ISBLANK(A1462),"",CONCATENATE($BC$5,"-",MID($BC$3,3,2),"-M_",A1462))</f>
        <v>PTUR-21-M_52021000005225</v>
      </c>
      <c r="T1462" s="65" t="e">
        <f aca="false">IF(ISBLANK(B1462),"",VLOOKUP(B1462,$BI$2:$BJ$5,2,FALSE()))</f>
        <v>#N/A</v>
      </c>
      <c r="U1462" s="66" t="str">
        <f aca="false">IF(ISBLANK(Q1462),"ES",Q1462)</f>
        <v>ES</v>
      </c>
      <c r="V1462" s="64" t="n">
        <f aca="false">IF(ISBLANK(K1462),"2",VLOOKUP(K1462,$BG$2:$BH$3,2,FALSE()))</f>
        <v>2</v>
      </c>
      <c r="W1462" s="66" t="str">
        <f aca="false">IF(ISBLANK(R1462),"Sin observaciones",R1462)</f>
        <v>Sin observaciones</v>
      </c>
      <c r="X1462" s="64" t="n">
        <f aca="false">IF(ISERROR(VLOOKUP(J1462,$BG$2:$BH$3,2,FALSE())),"",VLOOKUP(J1462,$BG$2:$BH$3,2,FALSE()))</f>
        <v>1</v>
      </c>
      <c r="Z1462" s="67"/>
    </row>
    <row r="1463" customFormat="false" ht="17.4" hidden="false" customHeight="false" outlineLevel="0" collapsed="false">
      <c r="A1463" s="54" t="s">
        <v>3753</v>
      </c>
      <c r="B1463" s="54" t="s">
        <v>126</v>
      </c>
      <c r="C1463" s="54" t="s">
        <v>3752</v>
      </c>
      <c r="D1463" s="82" t="n">
        <v>0.03</v>
      </c>
      <c r="E1463" s="56" t="n">
        <v>331.18</v>
      </c>
      <c r="F1463" s="57" t="n">
        <v>21.67</v>
      </c>
      <c r="G1463" s="56" t="n">
        <v>331.18</v>
      </c>
      <c r="H1463" s="56" t="n">
        <v>21.67</v>
      </c>
      <c r="I1463" s="58" t="n">
        <v>44546</v>
      </c>
      <c r="J1463" s="54" t="s">
        <v>128</v>
      </c>
      <c r="K1463" s="60" t="s">
        <v>129</v>
      </c>
      <c r="L1463" s="60"/>
      <c r="M1463" s="61"/>
      <c r="N1463" s="61"/>
      <c r="O1463" s="54" t="s">
        <v>3749</v>
      </c>
      <c r="P1463" s="54" t="s">
        <v>3750</v>
      </c>
      <c r="Q1463" s="60" t="s">
        <v>132</v>
      </c>
      <c r="R1463" s="63"/>
      <c r="S1463" s="64" t="str">
        <f aca="false">IF(ISBLANK(A1463),"",CONCATENATE($BC$5,"-",MID($BC$3,3,2),"-M_",A1463))</f>
        <v>PTUR-21-M_52021000005458</v>
      </c>
      <c r="T1463" s="65" t="e">
        <f aca="false">IF(ISBLANK(B1463),"",VLOOKUP(B1463,$BI$2:$BJ$5,2,FALSE()))</f>
        <v>#N/A</v>
      </c>
      <c r="U1463" s="66" t="str">
        <f aca="false">IF(ISBLANK(Q1463),"ES",Q1463)</f>
        <v>ES</v>
      </c>
      <c r="V1463" s="64" t="n">
        <f aca="false">IF(ISBLANK(K1463),"2",VLOOKUP(K1463,$BG$2:$BH$3,2,FALSE()))</f>
        <v>2</v>
      </c>
      <c r="W1463" s="66" t="str">
        <f aca="false">IF(ISBLANK(R1463),"Sin observaciones",R1463)</f>
        <v>Sin observaciones</v>
      </c>
      <c r="X1463" s="64" t="n">
        <f aca="false">IF(ISERROR(VLOOKUP(J1463,$BG$2:$BH$3,2,FALSE())),"",VLOOKUP(J1463,$BG$2:$BH$3,2,FALSE()))</f>
        <v>1</v>
      </c>
      <c r="Z1463" s="67"/>
    </row>
    <row r="1464" customFormat="false" ht="250.8" hidden="false" customHeight="false" outlineLevel="0" collapsed="false">
      <c r="A1464" s="54" t="s">
        <v>3754</v>
      </c>
      <c r="B1464" s="54" t="s">
        <v>126</v>
      </c>
      <c r="C1464" s="54" t="s">
        <v>3755</v>
      </c>
      <c r="D1464" s="82" t="n">
        <v>0.06</v>
      </c>
      <c r="E1464" s="56" t="n">
        <v>927</v>
      </c>
      <c r="F1464" s="57" t="n">
        <v>27</v>
      </c>
      <c r="G1464" s="56" t="n">
        <v>927</v>
      </c>
      <c r="H1464" s="56" t="n">
        <v>27</v>
      </c>
      <c r="I1464" s="58" t="n">
        <v>44544</v>
      </c>
      <c r="J1464" s="54" t="s">
        <v>128</v>
      </c>
      <c r="K1464" s="60" t="s">
        <v>129</v>
      </c>
      <c r="L1464" s="60"/>
      <c r="M1464" s="61"/>
      <c r="N1464" s="61"/>
      <c r="O1464" s="54" t="s">
        <v>3756</v>
      </c>
      <c r="P1464" s="54" t="s">
        <v>3757</v>
      </c>
      <c r="Q1464" s="60" t="s">
        <v>132</v>
      </c>
      <c r="R1464" s="63"/>
      <c r="S1464" s="64" t="str">
        <f aca="false">IF(ISBLANK(A1464),"",CONCATENATE($BC$5,"-",MID($BC$3,3,2),"-M_",A1464))</f>
        <v>PTUR-21-M_52021000005333</v>
      </c>
      <c r="T1464" s="65" t="e">
        <f aca="false">IF(ISBLANK(B1464),"",VLOOKUP(B1464,$BI$2:$BJ$5,2,FALSE()))</f>
        <v>#N/A</v>
      </c>
      <c r="U1464" s="66" t="str">
        <f aca="false">IF(ISBLANK(Q1464),"ES",Q1464)</f>
        <v>ES</v>
      </c>
      <c r="V1464" s="64" t="n">
        <f aca="false">IF(ISBLANK(K1464),"2",VLOOKUP(K1464,$BG$2:$BH$3,2,FALSE()))</f>
        <v>2</v>
      </c>
      <c r="W1464" s="66" t="str">
        <f aca="false">IF(ISBLANK(R1464),"Sin observaciones",R1464)</f>
        <v>Sin observaciones</v>
      </c>
      <c r="X1464" s="64" t="n">
        <f aca="false">IF(ISERROR(VLOOKUP(J1464,$BG$2:$BH$3,2,FALSE())),"",VLOOKUP(J1464,$BG$2:$BH$3,2,FALSE()))</f>
        <v>1</v>
      </c>
      <c r="Z1464" s="67"/>
    </row>
    <row r="1465" customFormat="false" ht="277.2" hidden="false" customHeight="false" outlineLevel="0" collapsed="false">
      <c r="A1465" s="54" t="s">
        <v>3758</v>
      </c>
      <c r="B1465" s="54" t="s">
        <v>126</v>
      </c>
      <c r="C1465" s="54" t="s">
        <v>3759</v>
      </c>
      <c r="D1465" s="82" t="n">
        <v>0.09</v>
      </c>
      <c r="E1465" s="56" t="n">
        <v>1359.6</v>
      </c>
      <c r="F1465" s="57" t="n">
        <v>39.6</v>
      </c>
      <c r="G1465" s="56" t="n">
        <v>1359.6</v>
      </c>
      <c r="H1465" s="56" t="n">
        <v>39.6</v>
      </c>
      <c r="I1465" s="58" t="n">
        <v>44553</v>
      </c>
      <c r="J1465" s="54" t="s">
        <v>128</v>
      </c>
      <c r="K1465" s="60" t="s">
        <v>129</v>
      </c>
      <c r="L1465" s="60"/>
      <c r="M1465" s="61"/>
      <c r="N1465" s="61"/>
      <c r="O1465" s="54" t="s">
        <v>3756</v>
      </c>
      <c r="P1465" s="54" t="s">
        <v>3757</v>
      </c>
      <c r="Q1465" s="60" t="s">
        <v>132</v>
      </c>
      <c r="R1465" s="63"/>
      <c r="S1465" s="64" t="str">
        <f aca="false">IF(ISBLANK(A1465),"",CONCATENATE($BC$5,"-",MID($BC$3,3,2),"-M_",A1465))</f>
        <v>PTUR-21-M_52021000005736</v>
      </c>
      <c r="T1465" s="65" t="e">
        <f aca="false">IF(ISBLANK(B1465),"",VLOOKUP(B1465,$BI$2:$BJ$5,2,FALSE()))</f>
        <v>#N/A</v>
      </c>
      <c r="U1465" s="66" t="str">
        <f aca="false">IF(ISBLANK(Q1465),"ES",Q1465)</f>
        <v>ES</v>
      </c>
      <c r="V1465" s="64" t="n">
        <f aca="false">IF(ISBLANK(K1465),"2",VLOOKUP(K1465,$BG$2:$BH$3,2,FALSE()))</f>
        <v>2</v>
      </c>
      <c r="W1465" s="66" t="str">
        <f aca="false">IF(ISBLANK(R1465),"Sin observaciones",R1465)</f>
        <v>Sin observaciones</v>
      </c>
      <c r="X1465" s="64" t="n">
        <f aca="false">IF(ISERROR(VLOOKUP(J1465,$BG$2:$BH$3,2,FALSE())),"",VLOOKUP(J1465,$BG$2:$BH$3,2,FALSE()))</f>
        <v>1</v>
      </c>
      <c r="Z1465" s="67"/>
    </row>
    <row r="1466" customFormat="false" ht="52.8" hidden="false" customHeight="false" outlineLevel="0" collapsed="false">
      <c r="A1466" s="54" t="s">
        <v>3760</v>
      </c>
      <c r="B1466" s="54" t="s">
        <v>126</v>
      </c>
      <c r="C1466" s="54" t="s">
        <v>3761</v>
      </c>
      <c r="D1466" s="82" t="n">
        <v>0.24</v>
      </c>
      <c r="E1466" s="56" t="n">
        <v>5930</v>
      </c>
      <c r="F1466" s="57" t="n">
        <v>387.94</v>
      </c>
      <c r="G1466" s="56" t="n">
        <v>5930</v>
      </c>
      <c r="H1466" s="56" t="n">
        <v>387.94</v>
      </c>
      <c r="I1466" s="58" t="n">
        <v>44553</v>
      </c>
      <c r="J1466" s="54" t="s">
        <v>128</v>
      </c>
      <c r="K1466" s="60" t="s">
        <v>129</v>
      </c>
      <c r="L1466" s="60"/>
      <c r="M1466" s="61"/>
      <c r="N1466" s="61"/>
      <c r="O1466" s="54" t="s">
        <v>3762</v>
      </c>
      <c r="P1466" s="54" t="s">
        <v>3763</v>
      </c>
      <c r="Q1466" s="60" t="s">
        <v>132</v>
      </c>
      <c r="R1466" s="63"/>
      <c r="S1466" s="64" t="str">
        <f aca="false">IF(ISBLANK(A1466),"",CONCATENATE($BC$5,"-",MID($BC$3,3,2),"-M_",A1466))</f>
        <v>PTUR-21-M_52021000005733</v>
      </c>
      <c r="T1466" s="65" t="e">
        <f aca="false">IF(ISBLANK(B1466),"",VLOOKUP(B1466,$BI$2:$BJ$5,2,FALSE()))</f>
        <v>#N/A</v>
      </c>
      <c r="U1466" s="66" t="str">
        <f aca="false">IF(ISBLANK(Q1466),"ES",Q1466)</f>
        <v>ES</v>
      </c>
      <c r="V1466" s="64" t="n">
        <f aca="false">IF(ISBLANK(K1466),"2",VLOOKUP(K1466,$BG$2:$BH$3,2,FALSE()))</f>
        <v>2</v>
      </c>
      <c r="W1466" s="66" t="str">
        <f aca="false">IF(ISBLANK(R1466),"Sin observaciones",R1466)</f>
        <v>Sin observaciones</v>
      </c>
      <c r="X1466" s="64" t="n">
        <f aca="false">IF(ISERROR(VLOOKUP(J1466,$BG$2:$BH$3,2,FALSE())),"",VLOOKUP(J1466,$BG$2:$BH$3,2,FALSE()))</f>
        <v>1</v>
      </c>
      <c r="Z1466" s="67"/>
    </row>
    <row r="1467" customFormat="false" ht="158.4" hidden="false" customHeight="false" outlineLevel="0" collapsed="false">
      <c r="A1467" s="54" t="s">
        <v>3764</v>
      </c>
      <c r="B1467" s="54" t="s">
        <v>143</v>
      </c>
      <c r="C1467" s="54" t="s">
        <v>3765</v>
      </c>
      <c r="D1467" s="82" t="n">
        <v>0.03</v>
      </c>
      <c r="E1467" s="56" t="n">
        <v>4655.03</v>
      </c>
      <c r="F1467" s="57" t="n">
        <v>304.53</v>
      </c>
      <c r="G1467" s="56" t="n">
        <v>4655.03</v>
      </c>
      <c r="H1467" s="56" t="n">
        <v>304.53</v>
      </c>
      <c r="I1467" s="58" t="n">
        <v>44553</v>
      </c>
      <c r="J1467" s="54" t="s">
        <v>128</v>
      </c>
      <c r="K1467" s="60" t="s">
        <v>129</v>
      </c>
      <c r="L1467" s="60"/>
      <c r="M1467" s="61"/>
      <c r="N1467" s="61"/>
      <c r="O1467" s="54" t="s">
        <v>3766</v>
      </c>
      <c r="P1467" s="54" t="s">
        <v>3767</v>
      </c>
      <c r="Q1467" s="60" t="s">
        <v>132</v>
      </c>
      <c r="R1467" s="63"/>
      <c r="S1467" s="64" t="str">
        <f aca="false">IF(ISBLANK(A1467),"",CONCATENATE($BC$5,"-",MID($BC$3,3,2),"-M_",A1467))</f>
        <v>PTUR-21-M_52021000005627</v>
      </c>
      <c r="T1467" s="65" t="str">
        <f aca="false">IF(ISBLANK(B1467),"",VLOOKUP(B1467,$BI$2:$BJ$5,2,FALSE()))</f>
        <v>C</v>
      </c>
      <c r="U1467" s="66" t="str">
        <f aca="false">IF(ISBLANK(Q1467),"ES",Q1467)</f>
        <v>ES</v>
      </c>
      <c r="V1467" s="64" t="n">
        <f aca="false">IF(ISBLANK(K1467),"2",VLOOKUP(K1467,$BG$2:$BH$3,2,FALSE()))</f>
        <v>2</v>
      </c>
      <c r="W1467" s="66" t="str">
        <f aca="false">IF(ISBLANK(R1467),"Sin observaciones",R1467)</f>
        <v>Sin observaciones</v>
      </c>
      <c r="X1467" s="64" t="n">
        <f aca="false">IF(ISERROR(VLOOKUP(J1467,$BG$2:$BH$3,2,FALSE())),"",VLOOKUP(J1467,$BG$2:$BH$3,2,FALSE()))</f>
        <v>1</v>
      </c>
      <c r="Z1467" s="67"/>
    </row>
    <row r="1468" customFormat="false" ht="250.8" hidden="false" customHeight="false" outlineLevel="0" collapsed="false">
      <c r="A1468" s="54" t="s">
        <v>3768</v>
      </c>
      <c r="B1468" s="54" t="s">
        <v>126</v>
      </c>
      <c r="C1468" s="54" t="s">
        <v>3769</v>
      </c>
      <c r="D1468" s="82" t="n">
        <v>0.09</v>
      </c>
      <c r="E1468" s="56" t="n">
        <v>3192</v>
      </c>
      <c r="F1468" s="57" t="n">
        <v>208.81</v>
      </c>
      <c r="G1468" s="56" t="n">
        <v>3192</v>
      </c>
      <c r="H1468" s="56" t="n">
        <v>208.81</v>
      </c>
      <c r="I1468" s="58" t="n">
        <v>44540</v>
      </c>
      <c r="J1468" s="54" t="s">
        <v>128</v>
      </c>
      <c r="K1468" s="60" t="s">
        <v>129</v>
      </c>
      <c r="L1468" s="60"/>
      <c r="M1468" s="61"/>
      <c r="N1468" s="61"/>
      <c r="O1468" s="54" t="s">
        <v>471</v>
      </c>
      <c r="P1468" s="54" t="s">
        <v>472</v>
      </c>
      <c r="Q1468" s="60" t="s">
        <v>132</v>
      </c>
      <c r="R1468" s="63"/>
      <c r="S1468" s="64" t="str">
        <f aca="false">IF(ISBLANK(A1468),"",CONCATENATE($BC$5,"-",MID($BC$3,3,2),"-M_",A1468))</f>
        <v>PTUR-21-M_52021000005213</v>
      </c>
      <c r="T1468" s="65" t="e">
        <f aca="false">IF(ISBLANK(B1468),"",VLOOKUP(B1468,$BI$2:$BJ$5,2,FALSE()))</f>
        <v>#N/A</v>
      </c>
      <c r="U1468" s="66" t="str">
        <f aca="false">IF(ISBLANK(Q1468),"ES",Q1468)</f>
        <v>ES</v>
      </c>
      <c r="V1468" s="64" t="n">
        <f aca="false">IF(ISBLANK(K1468),"2",VLOOKUP(K1468,$BG$2:$BH$3,2,FALSE()))</f>
        <v>2</v>
      </c>
      <c r="W1468" s="66" t="str">
        <f aca="false">IF(ISBLANK(R1468),"Sin observaciones",R1468)</f>
        <v>Sin observaciones</v>
      </c>
      <c r="X1468" s="64" t="n">
        <f aca="false">IF(ISERROR(VLOOKUP(J1468,$BG$2:$BH$3,2,FALSE())),"",VLOOKUP(J1468,$BG$2:$BH$3,2,FALSE()))</f>
        <v>1</v>
      </c>
      <c r="Z1468" s="67"/>
    </row>
    <row r="1469" customFormat="false" ht="198" hidden="false" customHeight="false" outlineLevel="0" collapsed="false">
      <c r="A1469" s="54" t="s">
        <v>3770</v>
      </c>
      <c r="B1469" s="54" t="s">
        <v>126</v>
      </c>
      <c r="C1469" s="54" t="s">
        <v>3771</v>
      </c>
      <c r="D1469" s="82" t="n">
        <v>0.09</v>
      </c>
      <c r="E1469" s="56" t="n">
        <v>35</v>
      </c>
      <c r="F1469" s="57" t="n">
        <v>2.29</v>
      </c>
      <c r="G1469" s="56" t="n">
        <v>35</v>
      </c>
      <c r="H1469" s="56" t="n">
        <v>2.29</v>
      </c>
      <c r="I1469" s="58" t="n">
        <v>44540</v>
      </c>
      <c r="J1469" s="54" t="s">
        <v>128</v>
      </c>
      <c r="K1469" s="60" t="s">
        <v>129</v>
      </c>
      <c r="L1469" s="60"/>
      <c r="M1469" s="61"/>
      <c r="N1469" s="61"/>
      <c r="O1469" s="54" t="s">
        <v>471</v>
      </c>
      <c r="P1469" s="54" t="s">
        <v>472</v>
      </c>
      <c r="Q1469" s="60" t="s">
        <v>132</v>
      </c>
      <c r="R1469" s="63"/>
      <c r="S1469" s="64" t="str">
        <f aca="false">IF(ISBLANK(A1469),"",CONCATENATE($BC$5,"-",MID($BC$3,3,2),"-M_",A1469))</f>
        <v>PTUR-21-M_52021000005224</v>
      </c>
      <c r="T1469" s="65" t="e">
        <f aca="false">IF(ISBLANK(B1469),"",VLOOKUP(B1469,$BI$2:$BJ$5,2,FALSE()))</f>
        <v>#N/A</v>
      </c>
      <c r="U1469" s="66" t="str">
        <f aca="false">IF(ISBLANK(Q1469),"ES",Q1469)</f>
        <v>ES</v>
      </c>
      <c r="V1469" s="64" t="n">
        <f aca="false">IF(ISBLANK(K1469),"2",VLOOKUP(K1469,$BG$2:$BH$3,2,FALSE()))</f>
        <v>2</v>
      </c>
      <c r="W1469" s="66" t="str">
        <f aca="false">IF(ISBLANK(R1469),"Sin observaciones",R1469)</f>
        <v>Sin observaciones</v>
      </c>
      <c r="X1469" s="64" t="n">
        <f aca="false">IF(ISERROR(VLOOKUP(J1469,$BG$2:$BH$3,2,FALSE())),"",VLOOKUP(J1469,$BG$2:$BH$3,2,FALSE()))</f>
        <v>1</v>
      </c>
      <c r="Z1469" s="67"/>
    </row>
    <row r="1470" customFormat="false" ht="118.8" hidden="false" customHeight="false" outlineLevel="0" collapsed="false">
      <c r="A1470" s="54" t="s">
        <v>3772</v>
      </c>
      <c r="B1470" s="54" t="s">
        <v>143</v>
      </c>
      <c r="C1470" s="54" t="s">
        <v>3773</v>
      </c>
      <c r="D1470" s="82" t="n">
        <v>0.03</v>
      </c>
      <c r="E1470" s="56" t="n">
        <v>405.62</v>
      </c>
      <c r="F1470" s="57" t="n">
        <v>26.54</v>
      </c>
      <c r="G1470" s="56" t="n">
        <v>405.62</v>
      </c>
      <c r="H1470" s="56" t="n">
        <v>26.54</v>
      </c>
      <c r="I1470" s="58" t="n">
        <v>44546</v>
      </c>
      <c r="J1470" s="54" t="s">
        <v>128</v>
      </c>
      <c r="K1470" s="60" t="s">
        <v>129</v>
      </c>
      <c r="L1470" s="60"/>
      <c r="M1470" s="61"/>
      <c r="N1470" s="61"/>
      <c r="O1470" s="54" t="s">
        <v>485</v>
      </c>
      <c r="P1470" s="54" t="s">
        <v>486</v>
      </c>
      <c r="Q1470" s="60" t="s">
        <v>132</v>
      </c>
      <c r="R1470" s="63"/>
      <c r="S1470" s="64" t="str">
        <f aca="false">IF(ISBLANK(A1470),"",CONCATENATE($BC$5,"-",MID($BC$3,3,2),"-M_",A1470))</f>
        <v>PTUR-21-M_52021000005462</v>
      </c>
      <c r="T1470" s="65" t="str">
        <f aca="false">IF(ISBLANK(B1470),"",VLOOKUP(B1470,$BI$2:$BJ$5,2,FALSE()))</f>
        <v>C</v>
      </c>
      <c r="U1470" s="66" t="str">
        <f aca="false">IF(ISBLANK(Q1470),"ES",Q1470)</f>
        <v>ES</v>
      </c>
      <c r="V1470" s="64" t="n">
        <f aca="false">IF(ISBLANK(K1470),"2",VLOOKUP(K1470,$BG$2:$BH$3,2,FALSE()))</f>
        <v>2</v>
      </c>
      <c r="W1470" s="66" t="str">
        <f aca="false">IF(ISBLANK(R1470),"Sin observaciones",R1470)</f>
        <v>Sin observaciones</v>
      </c>
      <c r="X1470" s="64" t="n">
        <f aca="false">IF(ISERROR(VLOOKUP(J1470,$BG$2:$BH$3,2,FALSE())),"",VLOOKUP(J1470,$BG$2:$BH$3,2,FALSE()))</f>
        <v>1</v>
      </c>
      <c r="Z1470" s="67"/>
    </row>
    <row r="1471" customFormat="false" ht="158.4" hidden="false" customHeight="false" outlineLevel="0" collapsed="false">
      <c r="A1471" s="54" t="s">
        <v>3774</v>
      </c>
      <c r="B1471" s="54" t="s">
        <v>126</v>
      </c>
      <c r="C1471" s="54" t="s">
        <v>3775</v>
      </c>
      <c r="D1471" s="82" t="n">
        <v>0.03</v>
      </c>
      <c r="E1471" s="56" t="n">
        <v>3049.5</v>
      </c>
      <c r="F1471" s="57" t="n">
        <v>199.5</v>
      </c>
      <c r="G1471" s="56" t="n">
        <v>3049.5</v>
      </c>
      <c r="H1471" s="56" t="n">
        <v>199.5</v>
      </c>
      <c r="I1471" s="58" t="n">
        <v>44553</v>
      </c>
      <c r="J1471" s="54" t="s">
        <v>128</v>
      </c>
      <c r="K1471" s="60" t="s">
        <v>129</v>
      </c>
      <c r="L1471" s="60"/>
      <c r="M1471" s="61"/>
      <c r="N1471" s="61"/>
      <c r="O1471" s="54" t="s">
        <v>1194</v>
      </c>
      <c r="P1471" s="54" t="s">
        <v>1195</v>
      </c>
      <c r="Q1471" s="60" t="s">
        <v>132</v>
      </c>
      <c r="R1471" s="63"/>
      <c r="S1471" s="64" t="str">
        <f aca="false">IF(ISBLANK(A1471),"",CONCATENATE($BC$5,"-",MID($BC$3,3,2),"-M_",A1471))</f>
        <v>PTUR-21-M_52021000005688</v>
      </c>
      <c r="T1471" s="65" t="e">
        <f aca="false">IF(ISBLANK(B1471),"",VLOOKUP(B1471,$BI$2:$BJ$5,2,FALSE()))</f>
        <v>#N/A</v>
      </c>
      <c r="U1471" s="66" t="str">
        <f aca="false">IF(ISBLANK(Q1471),"ES",Q1471)</f>
        <v>ES</v>
      </c>
      <c r="V1471" s="64" t="n">
        <f aca="false">IF(ISBLANK(K1471),"2",VLOOKUP(K1471,$BG$2:$BH$3,2,FALSE()))</f>
        <v>2</v>
      </c>
      <c r="W1471" s="66" t="str">
        <f aca="false">IF(ISBLANK(R1471),"Sin observaciones",R1471)</f>
        <v>Sin observaciones</v>
      </c>
      <c r="X1471" s="64" t="n">
        <f aca="false">IF(ISERROR(VLOOKUP(J1471,$BG$2:$BH$3,2,FALSE())),"",VLOOKUP(J1471,$BG$2:$BH$3,2,FALSE()))</f>
        <v>1</v>
      </c>
      <c r="Z1471" s="67"/>
    </row>
    <row r="1472" customFormat="false" ht="39.6" hidden="false" customHeight="false" outlineLevel="0" collapsed="false">
      <c r="A1472" s="54" t="s">
        <v>3776</v>
      </c>
      <c r="B1472" s="54" t="s">
        <v>126</v>
      </c>
      <c r="C1472" s="54" t="s">
        <v>3777</v>
      </c>
      <c r="D1472" s="82" t="n">
        <v>0.06</v>
      </c>
      <c r="E1472" s="56" t="n">
        <v>3188.6</v>
      </c>
      <c r="F1472" s="57" t="n">
        <v>208.6</v>
      </c>
      <c r="G1472" s="56" t="n">
        <v>3188.6</v>
      </c>
      <c r="H1472" s="56" t="n">
        <v>208.6</v>
      </c>
      <c r="I1472" s="58" t="n">
        <v>44553</v>
      </c>
      <c r="J1472" s="54" t="s">
        <v>128</v>
      </c>
      <c r="K1472" s="60" t="s">
        <v>129</v>
      </c>
      <c r="L1472" s="60"/>
      <c r="M1472" s="61"/>
      <c r="N1472" s="61"/>
      <c r="O1472" s="54" t="s">
        <v>1194</v>
      </c>
      <c r="P1472" s="54" t="s">
        <v>1195</v>
      </c>
      <c r="Q1472" s="60" t="s">
        <v>132</v>
      </c>
      <c r="R1472" s="63"/>
      <c r="S1472" s="64" t="str">
        <f aca="false">IF(ISBLANK(A1472),"",CONCATENATE($BC$5,"-",MID($BC$3,3,2),"-M_",A1472))</f>
        <v>PTUR-21-M_52021000005759</v>
      </c>
      <c r="T1472" s="65" t="e">
        <f aca="false">IF(ISBLANK(B1472),"",VLOOKUP(B1472,$BI$2:$BJ$5,2,FALSE()))</f>
        <v>#N/A</v>
      </c>
      <c r="U1472" s="66" t="str">
        <f aca="false">IF(ISBLANK(Q1472),"ES",Q1472)</f>
        <v>ES</v>
      </c>
      <c r="V1472" s="64" t="n">
        <f aca="false">IF(ISBLANK(K1472),"2",VLOOKUP(K1472,$BG$2:$BH$3,2,FALSE()))</f>
        <v>2</v>
      </c>
      <c r="W1472" s="66" t="str">
        <f aca="false">IF(ISBLANK(R1472),"Sin observaciones",R1472)</f>
        <v>Sin observaciones</v>
      </c>
      <c r="X1472" s="64" t="n">
        <f aca="false">IF(ISERROR(VLOOKUP(J1472,$BG$2:$BH$3,2,FALSE())),"",VLOOKUP(J1472,$BG$2:$BH$3,2,FALSE()))</f>
        <v>1</v>
      </c>
      <c r="Z1472" s="67"/>
    </row>
    <row r="1473" customFormat="false" ht="39.6" hidden="false" customHeight="false" outlineLevel="0" collapsed="false">
      <c r="A1473" s="54" t="s">
        <v>3778</v>
      </c>
      <c r="B1473" s="54" t="s">
        <v>126</v>
      </c>
      <c r="C1473" s="54" t="s">
        <v>3779</v>
      </c>
      <c r="D1473" s="82" t="n">
        <v>0.03</v>
      </c>
      <c r="E1473" s="56" t="n">
        <v>702.18</v>
      </c>
      <c r="F1473" s="57" t="n">
        <v>45.94</v>
      </c>
      <c r="G1473" s="56" t="n">
        <v>702.18</v>
      </c>
      <c r="H1473" s="56" t="n">
        <v>45.94</v>
      </c>
      <c r="I1473" s="58" t="n">
        <v>44532</v>
      </c>
      <c r="J1473" s="54" t="s">
        <v>128</v>
      </c>
      <c r="K1473" s="60" t="s">
        <v>129</v>
      </c>
      <c r="L1473" s="60"/>
      <c r="M1473" s="61"/>
      <c r="N1473" s="61"/>
      <c r="O1473" s="54" t="s">
        <v>2020</v>
      </c>
      <c r="P1473" s="54" t="s">
        <v>2021</v>
      </c>
      <c r="Q1473" s="60" t="s">
        <v>132</v>
      </c>
      <c r="R1473" s="63"/>
      <c r="S1473" s="64" t="str">
        <f aca="false">IF(ISBLANK(A1473),"",CONCATENATE($BC$5,"-",MID($BC$3,3,2),"-M_",A1473))</f>
        <v>PTUR-21-M_52021000005169</v>
      </c>
      <c r="T1473" s="65" t="e">
        <f aca="false">IF(ISBLANK(B1473),"",VLOOKUP(B1473,$BI$2:$BJ$5,2,FALSE()))</f>
        <v>#N/A</v>
      </c>
      <c r="U1473" s="66" t="str">
        <f aca="false">IF(ISBLANK(Q1473),"ES",Q1473)</f>
        <v>ES</v>
      </c>
      <c r="V1473" s="64" t="n">
        <f aca="false">IF(ISBLANK(K1473),"2",VLOOKUP(K1473,$BG$2:$BH$3,2,FALSE()))</f>
        <v>2</v>
      </c>
      <c r="W1473" s="66" t="str">
        <f aca="false">IF(ISBLANK(R1473),"Sin observaciones",R1473)</f>
        <v>Sin observaciones</v>
      </c>
      <c r="X1473" s="64" t="n">
        <f aca="false">IF(ISERROR(VLOOKUP(J1473,$BG$2:$BH$3,2,FALSE())),"",VLOOKUP(J1473,$BG$2:$BH$3,2,FALSE()))</f>
        <v>1</v>
      </c>
      <c r="Z1473" s="67"/>
    </row>
    <row r="1474" customFormat="false" ht="66" hidden="false" customHeight="false" outlineLevel="0" collapsed="false">
      <c r="A1474" s="54" t="s">
        <v>3780</v>
      </c>
      <c r="B1474" s="54" t="s">
        <v>126</v>
      </c>
      <c r="C1474" s="54" t="s">
        <v>3781</v>
      </c>
      <c r="D1474" s="82" t="n">
        <v>0.03</v>
      </c>
      <c r="E1474" s="56" t="n">
        <v>500.01</v>
      </c>
      <c r="F1474" s="57" t="n">
        <v>32.71</v>
      </c>
      <c r="G1474" s="56" t="n">
        <v>500.01</v>
      </c>
      <c r="H1474" s="56" t="n">
        <v>32.71</v>
      </c>
      <c r="I1474" s="58" t="n">
        <v>44553</v>
      </c>
      <c r="J1474" s="54" t="s">
        <v>128</v>
      </c>
      <c r="K1474" s="60" t="s">
        <v>129</v>
      </c>
      <c r="L1474" s="60"/>
      <c r="M1474" s="61"/>
      <c r="N1474" s="61"/>
      <c r="O1474" s="54" t="s">
        <v>2024</v>
      </c>
      <c r="P1474" s="54" t="s">
        <v>2025</v>
      </c>
      <c r="Q1474" s="60" t="s">
        <v>132</v>
      </c>
      <c r="R1474" s="63"/>
      <c r="S1474" s="64" t="str">
        <f aca="false">IF(ISBLANK(A1474),"",CONCATENATE($BC$5,"-",MID($BC$3,3,2),"-M_",A1474))</f>
        <v>PTUR-21-M_52021000005735</v>
      </c>
      <c r="T1474" s="65" t="e">
        <f aca="false">IF(ISBLANK(B1474),"",VLOOKUP(B1474,$BI$2:$BJ$5,2,FALSE()))</f>
        <v>#N/A</v>
      </c>
      <c r="U1474" s="66" t="str">
        <f aca="false">IF(ISBLANK(Q1474),"ES",Q1474)</f>
        <v>ES</v>
      </c>
      <c r="V1474" s="64" t="n">
        <f aca="false">IF(ISBLANK(K1474),"2",VLOOKUP(K1474,$BG$2:$BH$3,2,FALSE()))</f>
        <v>2</v>
      </c>
      <c r="W1474" s="66" t="str">
        <f aca="false">IF(ISBLANK(R1474),"Sin observaciones",R1474)</f>
        <v>Sin observaciones</v>
      </c>
      <c r="X1474" s="64" t="n">
        <f aca="false">IF(ISERROR(VLOOKUP(J1474,$BG$2:$BH$3,2,FALSE())),"",VLOOKUP(J1474,$BG$2:$BH$3,2,FALSE()))</f>
        <v>1</v>
      </c>
      <c r="Z1474" s="67"/>
    </row>
    <row r="1475" customFormat="false" ht="39.6" hidden="false" customHeight="false" outlineLevel="0" collapsed="false">
      <c r="A1475" s="54" t="s">
        <v>3782</v>
      </c>
      <c r="B1475" s="54" t="s">
        <v>126</v>
      </c>
      <c r="C1475" s="54" t="s">
        <v>3783</v>
      </c>
      <c r="D1475" s="82" t="n">
        <v>1</v>
      </c>
      <c r="E1475" s="56" t="n">
        <v>175.3</v>
      </c>
      <c r="F1475" s="57" t="n">
        <v>11.47</v>
      </c>
      <c r="G1475" s="56" t="n">
        <v>175.3</v>
      </c>
      <c r="H1475" s="56" t="n">
        <v>11.47</v>
      </c>
      <c r="I1475" s="58" t="n">
        <v>44553</v>
      </c>
      <c r="J1475" s="54" t="s">
        <v>128</v>
      </c>
      <c r="K1475" s="60" t="s">
        <v>129</v>
      </c>
      <c r="L1475" s="60"/>
      <c r="M1475" s="61"/>
      <c r="N1475" s="61"/>
      <c r="O1475" s="54" t="s">
        <v>499</v>
      </c>
      <c r="P1475" s="54" t="s">
        <v>500</v>
      </c>
      <c r="Q1475" s="60" t="s">
        <v>132</v>
      </c>
      <c r="R1475" s="63"/>
      <c r="S1475" s="64" t="str">
        <f aca="false">IF(ISBLANK(A1475),"",CONCATENATE($BC$5,"-",MID($BC$3,3,2),"-M_",A1475))</f>
        <v>PTUR-21-M_52021000005626</v>
      </c>
      <c r="T1475" s="65" t="e">
        <f aca="false">IF(ISBLANK(B1475),"",VLOOKUP(B1475,$BI$2:$BJ$5,2,FALSE()))</f>
        <v>#N/A</v>
      </c>
      <c r="U1475" s="66" t="str">
        <f aca="false">IF(ISBLANK(Q1475),"ES",Q1475)</f>
        <v>ES</v>
      </c>
      <c r="V1475" s="64" t="n">
        <f aca="false">IF(ISBLANK(K1475),"2",VLOOKUP(K1475,$BG$2:$BH$3,2,FALSE()))</f>
        <v>2</v>
      </c>
      <c r="W1475" s="66" t="str">
        <f aca="false">IF(ISBLANK(R1475),"Sin observaciones",R1475)</f>
        <v>Sin observaciones</v>
      </c>
      <c r="X1475" s="64" t="n">
        <f aca="false">IF(ISERROR(VLOOKUP(J1475,$BG$2:$BH$3,2,FALSE())),"",VLOOKUP(J1475,$BG$2:$BH$3,2,FALSE()))</f>
        <v>1</v>
      </c>
      <c r="Z1475" s="67"/>
    </row>
    <row r="1476" customFormat="false" ht="26.4" hidden="false" customHeight="false" outlineLevel="0" collapsed="false">
      <c r="A1476" s="54" t="s">
        <v>3784</v>
      </c>
      <c r="B1476" s="54" t="s">
        <v>143</v>
      </c>
      <c r="C1476" s="54" t="s">
        <v>3785</v>
      </c>
      <c r="D1476" s="82" t="n">
        <v>0.03</v>
      </c>
      <c r="E1476" s="56" t="n">
        <v>3282.76</v>
      </c>
      <c r="F1476" s="57" t="n">
        <v>214.76</v>
      </c>
      <c r="G1476" s="56" t="n">
        <v>3282.76</v>
      </c>
      <c r="H1476" s="56" t="n">
        <v>214.76</v>
      </c>
      <c r="I1476" s="58" t="n">
        <v>44553</v>
      </c>
      <c r="J1476" s="54" t="s">
        <v>128</v>
      </c>
      <c r="K1476" s="60" t="s">
        <v>129</v>
      </c>
      <c r="L1476" s="60"/>
      <c r="M1476" s="61"/>
      <c r="N1476" s="61"/>
      <c r="O1476" s="54" t="s">
        <v>505</v>
      </c>
      <c r="P1476" s="54" t="s">
        <v>506</v>
      </c>
      <c r="Q1476" s="60" t="s">
        <v>132</v>
      </c>
      <c r="R1476" s="63"/>
      <c r="S1476" s="64" t="str">
        <f aca="false">IF(ISBLANK(A1476),"",CONCATENATE($BC$5,"-",MID($BC$3,3,2),"-M_",A1476))</f>
        <v>PTUR-21-M_52021000005766</v>
      </c>
      <c r="T1476" s="65" t="str">
        <f aca="false">IF(ISBLANK(B1476),"",VLOOKUP(B1476,$BI$2:$BJ$5,2,FALSE()))</f>
        <v>C</v>
      </c>
      <c r="U1476" s="66" t="str">
        <f aca="false">IF(ISBLANK(Q1476),"ES",Q1476)</f>
        <v>ES</v>
      </c>
      <c r="V1476" s="64" t="n">
        <f aca="false">IF(ISBLANK(K1476),"2",VLOOKUP(K1476,$BG$2:$BH$3,2,FALSE()))</f>
        <v>2</v>
      </c>
      <c r="W1476" s="66" t="str">
        <f aca="false">IF(ISBLANK(R1476),"Sin observaciones",R1476)</f>
        <v>Sin observaciones</v>
      </c>
      <c r="X1476" s="64" t="n">
        <f aca="false">IF(ISERROR(VLOOKUP(J1476,$BG$2:$BH$3,2,FALSE())),"",VLOOKUP(J1476,$BG$2:$BH$3,2,FALSE()))</f>
        <v>1</v>
      </c>
      <c r="Z1476" s="67"/>
    </row>
    <row r="1477" customFormat="false" ht="264" hidden="false" customHeight="false" outlineLevel="0" collapsed="false">
      <c r="A1477" s="54" t="s">
        <v>3786</v>
      </c>
      <c r="B1477" s="54" t="s">
        <v>126</v>
      </c>
      <c r="C1477" s="54" t="s">
        <v>3787</v>
      </c>
      <c r="D1477" s="82" t="n">
        <v>0.06</v>
      </c>
      <c r="E1477" s="56" t="n">
        <v>360</v>
      </c>
      <c r="F1477" s="57" t="n">
        <v>23.58</v>
      </c>
      <c r="G1477" s="56" t="n">
        <v>360</v>
      </c>
      <c r="H1477" s="56" t="n">
        <v>23.58</v>
      </c>
      <c r="I1477" s="58" t="n">
        <v>44553</v>
      </c>
      <c r="J1477" s="54" t="s">
        <v>128</v>
      </c>
      <c r="K1477" s="60" t="s">
        <v>129</v>
      </c>
      <c r="L1477" s="60"/>
      <c r="M1477" s="61"/>
      <c r="N1477" s="61"/>
      <c r="O1477" s="54" t="s">
        <v>3788</v>
      </c>
      <c r="P1477" s="54" t="s">
        <v>3789</v>
      </c>
      <c r="Q1477" s="60" t="s">
        <v>132</v>
      </c>
      <c r="R1477" s="63"/>
      <c r="S1477" s="64" t="str">
        <f aca="false">IF(ISBLANK(A1477),"",CONCATENATE($BC$5,"-",MID($BC$3,3,2),"-M_",A1477))</f>
        <v>PTUR-21-M_52021000005764</v>
      </c>
      <c r="T1477" s="65" t="e">
        <f aca="false">IF(ISBLANK(B1477),"",VLOOKUP(B1477,$BI$2:$BJ$5,2,FALSE()))</f>
        <v>#N/A</v>
      </c>
      <c r="U1477" s="66" t="str">
        <f aca="false">IF(ISBLANK(Q1477),"ES",Q1477)</f>
        <v>ES</v>
      </c>
      <c r="V1477" s="64" t="n">
        <f aca="false">IF(ISBLANK(K1477),"2",VLOOKUP(K1477,$BG$2:$BH$3,2,FALSE()))</f>
        <v>2</v>
      </c>
      <c r="W1477" s="66" t="str">
        <f aca="false">IF(ISBLANK(R1477),"Sin observaciones",R1477)</f>
        <v>Sin observaciones</v>
      </c>
      <c r="X1477" s="64" t="n">
        <f aca="false">IF(ISERROR(VLOOKUP(J1477,$BG$2:$BH$3,2,FALSE())),"",VLOOKUP(J1477,$BG$2:$BH$3,2,FALSE()))</f>
        <v>1</v>
      </c>
      <c r="Z1477" s="67"/>
    </row>
    <row r="1478" customFormat="false" ht="79.2" hidden="false" customHeight="false" outlineLevel="0" collapsed="false">
      <c r="A1478" s="54" t="s">
        <v>3790</v>
      </c>
      <c r="B1478" s="54" t="s">
        <v>126</v>
      </c>
      <c r="C1478" s="54" t="s">
        <v>3791</v>
      </c>
      <c r="D1478" s="82" t="n">
        <v>0.15</v>
      </c>
      <c r="E1478" s="56" t="n">
        <v>289</v>
      </c>
      <c r="F1478" s="57" t="n">
        <v>18.9</v>
      </c>
      <c r="G1478" s="56" t="n">
        <v>289</v>
      </c>
      <c r="H1478" s="56" t="n">
        <v>18.9</v>
      </c>
      <c r="I1478" s="58" t="n">
        <v>44553</v>
      </c>
      <c r="J1478" s="54" t="s">
        <v>128</v>
      </c>
      <c r="K1478" s="60" t="s">
        <v>129</v>
      </c>
      <c r="L1478" s="60"/>
      <c r="M1478" s="61"/>
      <c r="N1478" s="61"/>
      <c r="O1478" s="54" t="s">
        <v>3788</v>
      </c>
      <c r="P1478" s="54" t="s">
        <v>3789</v>
      </c>
      <c r="Q1478" s="60" t="s">
        <v>132</v>
      </c>
      <c r="R1478" s="63"/>
      <c r="S1478" s="64" t="str">
        <f aca="false">IF(ISBLANK(A1478),"",CONCATENATE($BC$5,"-",MID($BC$3,3,2),"-M_",A1478))</f>
        <v>PTUR-21-M_52021000005765</v>
      </c>
      <c r="T1478" s="65" t="e">
        <f aca="false">IF(ISBLANK(B1478),"",VLOOKUP(B1478,$BI$2:$BJ$5,2,FALSE()))</f>
        <v>#N/A</v>
      </c>
      <c r="U1478" s="66" t="str">
        <f aca="false">IF(ISBLANK(Q1478),"ES",Q1478)</f>
        <v>ES</v>
      </c>
      <c r="V1478" s="64" t="n">
        <f aca="false">IF(ISBLANK(K1478),"2",VLOOKUP(K1478,$BG$2:$BH$3,2,FALSE()))</f>
        <v>2</v>
      </c>
      <c r="W1478" s="66" t="str">
        <f aca="false">IF(ISBLANK(R1478),"Sin observaciones",R1478)</f>
        <v>Sin observaciones</v>
      </c>
      <c r="X1478" s="64" t="n">
        <f aca="false">IF(ISERROR(VLOOKUP(J1478,$BG$2:$BH$3,2,FALSE())),"",VLOOKUP(J1478,$BG$2:$BH$3,2,FALSE()))</f>
        <v>1</v>
      </c>
      <c r="Z1478" s="67"/>
    </row>
    <row r="1479" customFormat="false" ht="39.6" hidden="false" customHeight="false" outlineLevel="0" collapsed="false">
      <c r="A1479" s="54" t="s">
        <v>3792</v>
      </c>
      <c r="B1479" s="54" t="s">
        <v>126</v>
      </c>
      <c r="C1479" s="54" t="s">
        <v>3313</v>
      </c>
      <c r="D1479" s="82" t="n">
        <v>0.03</v>
      </c>
      <c r="E1479" s="56" t="n">
        <v>14999.46</v>
      </c>
      <c r="F1479" s="57" t="n">
        <v>981.27</v>
      </c>
      <c r="G1479" s="56" t="n">
        <v>14999.46</v>
      </c>
      <c r="H1479" s="56" t="n">
        <v>981.27</v>
      </c>
      <c r="I1479" s="58" t="n">
        <v>44532</v>
      </c>
      <c r="J1479" s="54" t="s">
        <v>128</v>
      </c>
      <c r="K1479" s="60" t="s">
        <v>129</v>
      </c>
      <c r="L1479" s="60"/>
      <c r="M1479" s="61"/>
      <c r="N1479" s="61"/>
      <c r="O1479" s="54" t="s">
        <v>3314</v>
      </c>
      <c r="P1479" s="54" t="s">
        <v>3315</v>
      </c>
      <c r="Q1479" s="60" t="s">
        <v>132</v>
      </c>
      <c r="R1479" s="63"/>
      <c r="S1479" s="64" t="str">
        <f aca="false">IF(ISBLANK(A1479),"",CONCATENATE($BC$5,"-",MID($BC$3,3,2),"-M_",A1479))</f>
        <v>PTUR-21-M_5202100000505 8</v>
      </c>
      <c r="T1479" s="65" t="e">
        <f aca="false">IF(ISBLANK(B1479),"",VLOOKUP(B1479,$BI$2:$BJ$5,2,FALSE()))</f>
        <v>#N/A</v>
      </c>
      <c r="U1479" s="66" t="str">
        <f aca="false">IF(ISBLANK(Q1479),"ES",Q1479)</f>
        <v>ES</v>
      </c>
      <c r="V1479" s="64" t="n">
        <f aca="false">IF(ISBLANK(K1479),"2",VLOOKUP(K1479,$BG$2:$BH$3,2,FALSE()))</f>
        <v>2</v>
      </c>
      <c r="W1479" s="66" t="str">
        <f aca="false">IF(ISBLANK(R1479),"Sin observaciones",R1479)</f>
        <v>Sin observaciones</v>
      </c>
      <c r="X1479" s="64" t="n">
        <f aca="false">IF(ISERROR(VLOOKUP(J1479,$BG$2:$BH$3,2,FALSE())),"",VLOOKUP(J1479,$BG$2:$BH$3,2,FALSE()))</f>
        <v>1</v>
      </c>
      <c r="Z1479" s="67"/>
    </row>
    <row r="1480" customFormat="false" ht="66" hidden="false" customHeight="false" outlineLevel="0" collapsed="false">
      <c r="A1480" s="54" t="s">
        <v>3793</v>
      </c>
      <c r="B1480" s="54" t="s">
        <v>126</v>
      </c>
      <c r="C1480" s="54" t="s">
        <v>3794</v>
      </c>
      <c r="D1480" s="82" t="n">
        <v>0.03</v>
      </c>
      <c r="E1480" s="56" t="n">
        <v>1406.59</v>
      </c>
      <c r="F1480" s="57" t="n">
        <v>92.02</v>
      </c>
      <c r="G1480" s="56" t="n">
        <v>1406.59</v>
      </c>
      <c r="H1480" s="56" t="n">
        <v>92.02</v>
      </c>
      <c r="I1480" s="58" t="n">
        <v>44553</v>
      </c>
      <c r="J1480" s="54" t="s">
        <v>128</v>
      </c>
      <c r="K1480" s="60" t="s">
        <v>129</v>
      </c>
      <c r="L1480" s="60"/>
      <c r="M1480" s="61"/>
      <c r="N1480" s="61"/>
      <c r="O1480" s="54" t="s">
        <v>1224</v>
      </c>
      <c r="P1480" s="54" t="s">
        <v>1225</v>
      </c>
      <c r="Q1480" s="60" t="s">
        <v>132</v>
      </c>
      <c r="R1480" s="63"/>
      <c r="S1480" s="64" t="str">
        <f aca="false">IF(ISBLANK(A1480),"",CONCATENATE($BC$5,"-",MID($BC$3,3,2),"-M_",A1480))</f>
        <v>PTUR-21-M_52021000005711</v>
      </c>
      <c r="T1480" s="65" t="e">
        <f aca="false">IF(ISBLANK(B1480),"",VLOOKUP(B1480,$BI$2:$BJ$5,2,FALSE()))</f>
        <v>#N/A</v>
      </c>
      <c r="U1480" s="66" t="str">
        <f aca="false">IF(ISBLANK(Q1480),"ES",Q1480)</f>
        <v>ES</v>
      </c>
      <c r="V1480" s="64" t="n">
        <f aca="false">IF(ISBLANK(K1480),"2",VLOOKUP(K1480,$BG$2:$BH$3,2,FALSE()))</f>
        <v>2</v>
      </c>
      <c r="W1480" s="66" t="str">
        <f aca="false">IF(ISBLANK(R1480),"Sin observaciones",R1480)</f>
        <v>Sin observaciones</v>
      </c>
      <c r="X1480" s="64" t="n">
        <f aca="false">IF(ISERROR(VLOOKUP(J1480,$BG$2:$BH$3,2,FALSE())),"",VLOOKUP(J1480,$BG$2:$BH$3,2,FALSE()))</f>
        <v>1</v>
      </c>
      <c r="Z1480" s="67"/>
    </row>
    <row r="1481" customFormat="false" ht="39.6" hidden="false" customHeight="false" outlineLevel="0" collapsed="false">
      <c r="A1481" s="54" t="s">
        <v>3795</v>
      </c>
      <c r="B1481" s="54" t="s">
        <v>126</v>
      </c>
      <c r="C1481" s="54" t="s">
        <v>3796</v>
      </c>
      <c r="D1481" s="82" t="n">
        <v>0.03</v>
      </c>
      <c r="E1481" s="56" t="n">
        <v>476</v>
      </c>
      <c r="F1481" s="57" t="n">
        <v>31.14</v>
      </c>
      <c r="G1481" s="56" t="n">
        <v>476</v>
      </c>
      <c r="H1481" s="56" t="n">
        <v>31.14</v>
      </c>
      <c r="I1481" s="58" t="n">
        <v>44553</v>
      </c>
      <c r="J1481" s="54" t="s">
        <v>128</v>
      </c>
      <c r="K1481" s="60" t="s">
        <v>129</v>
      </c>
      <c r="L1481" s="60"/>
      <c r="M1481" s="61"/>
      <c r="N1481" s="61"/>
      <c r="O1481" s="54" t="s">
        <v>1228</v>
      </c>
      <c r="P1481" s="54" t="s">
        <v>1229</v>
      </c>
      <c r="Q1481" s="60" t="s">
        <v>132</v>
      </c>
      <c r="R1481" s="63"/>
      <c r="S1481" s="64" t="str">
        <f aca="false">IF(ISBLANK(A1481),"",CONCATENATE($BC$5,"-",MID($BC$3,3,2),"-M_",A1481))</f>
        <v>PTUR-21-M_52021000005726</v>
      </c>
      <c r="T1481" s="65" t="e">
        <f aca="false">IF(ISBLANK(B1481),"",VLOOKUP(B1481,$BI$2:$BJ$5,2,FALSE()))</f>
        <v>#N/A</v>
      </c>
      <c r="U1481" s="66" t="str">
        <f aca="false">IF(ISBLANK(Q1481),"ES",Q1481)</f>
        <v>ES</v>
      </c>
      <c r="V1481" s="64" t="n">
        <f aca="false">IF(ISBLANK(K1481),"2",VLOOKUP(K1481,$BG$2:$BH$3,2,FALSE()))</f>
        <v>2</v>
      </c>
      <c r="W1481" s="66" t="str">
        <f aca="false">IF(ISBLANK(R1481),"Sin observaciones",R1481)</f>
        <v>Sin observaciones</v>
      </c>
      <c r="X1481" s="64" t="n">
        <f aca="false">IF(ISERROR(VLOOKUP(J1481,$BG$2:$BH$3,2,FALSE())),"",VLOOKUP(J1481,$BG$2:$BH$3,2,FALSE()))</f>
        <v>1</v>
      </c>
      <c r="Z1481" s="67"/>
    </row>
    <row r="1482" customFormat="false" ht="66" hidden="false" customHeight="false" outlineLevel="0" collapsed="false">
      <c r="A1482" s="54" t="s">
        <v>3797</v>
      </c>
      <c r="B1482" s="54" t="s">
        <v>143</v>
      </c>
      <c r="C1482" s="54" t="s">
        <v>3798</v>
      </c>
      <c r="D1482" s="82" t="n">
        <v>0.03</v>
      </c>
      <c r="E1482" s="56" t="n">
        <v>1204.61</v>
      </c>
      <c r="F1482" s="57" t="n">
        <v>78.81</v>
      </c>
      <c r="G1482" s="56" t="n">
        <v>1204.61</v>
      </c>
      <c r="H1482" s="56" t="n">
        <v>78.81</v>
      </c>
      <c r="I1482" s="58" t="n">
        <v>44544</v>
      </c>
      <c r="J1482" s="54" t="s">
        <v>128</v>
      </c>
      <c r="K1482" s="60" t="s">
        <v>129</v>
      </c>
      <c r="L1482" s="60"/>
      <c r="M1482" s="61"/>
      <c r="N1482" s="61"/>
      <c r="O1482" s="54" t="s">
        <v>3799</v>
      </c>
      <c r="P1482" s="54" t="s">
        <v>3800</v>
      </c>
      <c r="Q1482" s="60" t="s">
        <v>132</v>
      </c>
      <c r="R1482" s="63"/>
      <c r="S1482" s="64" t="str">
        <f aca="false">IF(ISBLANK(A1482),"",CONCATENATE($BC$5,"-",MID($BC$3,3,2),"-M_",A1482))</f>
        <v>PTUR-21-M_52021000005354</v>
      </c>
      <c r="T1482" s="65" t="str">
        <f aca="false">IF(ISBLANK(B1482),"",VLOOKUP(B1482,$BI$2:$BJ$5,2,FALSE()))</f>
        <v>C</v>
      </c>
      <c r="U1482" s="66" t="str">
        <f aca="false">IF(ISBLANK(Q1482),"ES",Q1482)</f>
        <v>ES</v>
      </c>
      <c r="V1482" s="64" t="n">
        <f aca="false">IF(ISBLANK(K1482),"2",VLOOKUP(K1482,$BG$2:$BH$3,2,FALSE()))</f>
        <v>2</v>
      </c>
      <c r="W1482" s="66" t="str">
        <f aca="false">IF(ISBLANK(R1482),"Sin observaciones",R1482)</f>
        <v>Sin observaciones</v>
      </c>
      <c r="X1482" s="64" t="n">
        <f aca="false">IF(ISERROR(VLOOKUP(J1482,$BG$2:$BH$3,2,FALSE())),"",VLOOKUP(J1482,$BG$2:$BH$3,2,FALSE()))</f>
        <v>1</v>
      </c>
      <c r="Z1482" s="67"/>
    </row>
    <row r="1483" customFormat="false" ht="79.2" hidden="false" customHeight="false" outlineLevel="0" collapsed="false">
      <c r="A1483" s="54" t="s">
        <v>3801</v>
      </c>
      <c r="B1483" s="54" t="s">
        <v>143</v>
      </c>
      <c r="C1483" s="54" t="s">
        <v>3802</v>
      </c>
      <c r="D1483" s="82" t="n">
        <v>0.03</v>
      </c>
      <c r="E1483" s="56" t="n">
        <v>1213.44</v>
      </c>
      <c r="F1483" s="57" t="n">
        <v>79.38</v>
      </c>
      <c r="G1483" s="56" t="n">
        <v>1213.44</v>
      </c>
      <c r="H1483" s="56" t="n">
        <v>79.38</v>
      </c>
      <c r="I1483" s="58" t="n">
        <v>44546</v>
      </c>
      <c r="J1483" s="54" t="s">
        <v>128</v>
      </c>
      <c r="K1483" s="60" t="s">
        <v>129</v>
      </c>
      <c r="L1483" s="60"/>
      <c r="M1483" s="61"/>
      <c r="N1483" s="61"/>
      <c r="O1483" s="54" t="s">
        <v>3799</v>
      </c>
      <c r="P1483" s="54" t="s">
        <v>3800</v>
      </c>
      <c r="Q1483" s="60" t="s">
        <v>132</v>
      </c>
      <c r="R1483" s="63"/>
      <c r="S1483" s="64" t="str">
        <f aca="false">IF(ISBLANK(A1483),"",CONCATENATE($BC$5,"-",MID($BC$3,3,2),"-M_",A1483))</f>
        <v>PTUR-21-M_52021000005460</v>
      </c>
      <c r="T1483" s="65" t="str">
        <f aca="false">IF(ISBLANK(B1483),"",VLOOKUP(B1483,$BI$2:$BJ$5,2,FALSE()))</f>
        <v>C</v>
      </c>
      <c r="U1483" s="66" t="str">
        <f aca="false">IF(ISBLANK(Q1483),"ES",Q1483)</f>
        <v>ES</v>
      </c>
      <c r="V1483" s="64" t="n">
        <f aca="false">IF(ISBLANK(K1483),"2",VLOOKUP(K1483,$BG$2:$BH$3,2,FALSE()))</f>
        <v>2</v>
      </c>
      <c r="W1483" s="66" t="str">
        <f aca="false">IF(ISBLANK(R1483),"Sin observaciones",R1483)</f>
        <v>Sin observaciones</v>
      </c>
      <c r="X1483" s="64" t="n">
        <f aca="false">IF(ISERROR(VLOOKUP(J1483,$BG$2:$BH$3,2,FALSE())),"",VLOOKUP(J1483,$BG$2:$BH$3,2,FALSE()))</f>
        <v>1</v>
      </c>
      <c r="Z1483" s="67"/>
    </row>
    <row r="1484" customFormat="false" ht="92.4" hidden="false" customHeight="false" outlineLevel="0" collapsed="false">
      <c r="A1484" s="54" t="s">
        <v>3803</v>
      </c>
      <c r="B1484" s="54" t="s">
        <v>126</v>
      </c>
      <c r="C1484" s="54" t="s">
        <v>3804</v>
      </c>
      <c r="D1484" s="82" t="n">
        <v>0.06</v>
      </c>
      <c r="E1484" s="56" t="n">
        <v>1070</v>
      </c>
      <c r="F1484" s="57" t="n">
        <v>70</v>
      </c>
      <c r="G1484" s="56" t="n">
        <v>1070</v>
      </c>
      <c r="H1484" s="56" t="n">
        <v>70</v>
      </c>
      <c r="I1484" s="58" t="n">
        <v>44553</v>
      </c>
      <c r="J1484" s="54" t="s">
        <v>128</v>
      </c>
      <c r="K1484" s="60" t="s">
        <v>129</v>
      </c>
      <c r="L1484" s="60"/>
      <c r="M1484" s="61"/>
      <c r="N1484" s="61"/>
      <c r="O1484" s="54" t="s">
        <v>1240</v>
      </c>
      <c r="P1484" s="54" t="s">
        <v>1241</v>
      </c>
      <c r="Q1484" s="60" t="s">
        <v>132</v>
      </c>
      <c r="R1484" s="63"/>
      <c r="S1484" s="64" t="str">
        <f aca="false">IF(ISBLANK(A1484),"",CONCATENATE($BC$5,"-",MID($BC$3,3,2),"-M_",A1484))</f>
        <v>PTUR-21-M_52021000005693</v>
      </c>
      <c r="T1484" s="65" t="e">
        <f aca="false">IF(ISBLANK(B1484),"",VLOOKUP(B1484,$BI$2:$BJ$5,2,FALSE()))</f>
        <v>#N/A</v>
      </c>
      <c r="U1484" s="66" t="str">
        <f aca="false">IF(ISBLANK(Q1484),"ES",Q1484)</f>
        <v>ES</v>
      </c>
      <c r="V1484" s="64" t="n">
        <f aca="false">IF(ISBLANK(K1484),"2",VLOOKUP(K1484,$BG$2:$BH$3,2,FALSE()))</f>
        <v>2</v>
      </c>
      <c r="W1484" s="66" t="str">
        <f aca="false">IF(ISBLANK(R1484),"Sin observaciones",R1484)</f>
        <v>Sin observaciones</v>
      </c>
      <c r="X1484" s="64" t="n">
        <f aca="false">IF(ISERROR(VLOOKUP(J1484,$BG$2:$BH$3,2,FALSE())),"",VLOOKUP(J1484,$BG$2:$BH$3,2,FALSE()))</f>
        <v>1</v>
      </c>
      <c r="Z1484" s="67"/>
    </row>
    <row r="1485" customFormat="false" ht="92.4" hidden="false" customHeight="false" outlineLevel="0" collapsed="false">
      <c r="A1485" s="54" t="s">
        <v>3805</v>
      </c>
      <c r="B1485" s="54" t="s">
        <v>126</v>
      </c>
      <c r="C1485" s="54" t="s">
        <v>3329</v>
      </c>
      <c r="D1485" s="82" t="n">
        <v>1</v>
      </c>
      <c r="E1485" s="56" t="n">
        <v>321</v>
      </c>
      <c r="F1485" s="57" t="n">
        <v>21</v>
      </c>
      <c r="G1485" s="56" t="n">
        <v>321</v>
      </c>
      <c r="H1485" s="56" t="n">
        <v>21</v>
      </c>
      <c r="I1485" s="58" t="n">
        <v>44532</v>
      </c>
      <c r="J1485" s="54" t="s">
        <v>128</v>
      </c>
      <c r="K1485" s="60" t="s">
        <v>129</v>
      </c>
      <c r="L1485" s="60"/>
      <c r="M1485" s="61"/>
      <c r="N1485" s="61"/>
      <c r="O1485" s="54" t="s">
        <v>532</v>
      </c>
      <c r="P1485" s="54" t="s">
        <v>533</v>
      </c>
      <c r="Q1485" s="60" t="s">
        <v>132</v>
      </c>
      <c r="R1485" s="63"/>
      <c r="S1485" s="64" t="str">
        <f aca="false">IF(ISBLANK(A1485),"",CONCATENATE($BC$5,"-",MID($BC$3,3,2),"-M_",A1485))</f>
        <v>PTUR-21-M_5202100000504 2</v>
      </c>
      <c r="T1485" s="65" t="e">
        <f aca="false">IF(ISBLANK(B1485),"",VLOOKUP(B1485,$BI$2:$BJ$5,2,FALSE()))</f>
        <v>#N/A</v>
      </c>
      <c r="U1485" s="66" t="str">
        <f aca="false">IF(ISBLANK(Q1485),"ES",Q1485)</f>
        <v>ES</v>
      </c>
      <c r="V1485" s="64" t="n">
        <f aca="false">IF(ISBLANK(K1485),"2",VLOOKUP(K1485,$BG$2:$BH$3,2,FALSE()))</f>
        <v>2</v>
      </c>
      <c r="W1485" s="66" t="str">
        <f aca="false">IF(ISBLANK(R1485),"Sin observaciones",R1485)</f>
        <v>Sin observaciones</v>
      </c>
      <c r="X1485" s="64" t="n">
        <f aca="false">IF(ISERROR(VLOOKUP(J1485,$BG$2:$BH$3,2,FALSE())),"",VLOOKUP(J1485,$BG$2:$BH$3,2,FALSE()))</f>
        <v>1</v>
      </c>
      <c r="Z1485" s="67"/>
    </row>
    <row r="1486" customFormat="false" ht="79.2" hidden="false" customHeight="false" outlineLevel="0" collapsed="false">
      <c r="A1486" s="54" t="s">
        <v>3806</v>
      </c>
      <c r="B1486" s="54" t="s">
        <v>126</v>
      </c>
      <c r="C1486" s="54" t="s">
        <v>3807</v>
      </c>
      <c r="D1486" s="82" t="n">
        <v>1</v>
      </c>
      <c r="E1486" s="56" t="n">
        <v>267.5</v>
      </c>
      <c r="F1486" s="57" t="n">
        <v>17.5</v>
      </c>
      <c r="G1486" s="56" t="n">
        <v>267.5</v>
      </c>
      <c r="H1486" s="56" t="n">
        <v>17.5</v>
      </c>
      <c r="I1486" s="58" t="n">
        <v>44546</v>
      </c>
      <c r="J1486" s="54" t="s">
        <v>128</v>
      </c>
      <c r="K1486" s="60" t="s">
        <v>129</v>
      </c>
      <c r="L1486" s="60"/>
      <c r="M1486" s="61"/>
      <c r="N1486" s="61"/>
      <c r="O1486" s="54" t="s">
        <v>532</v>
      </c>
      <c r="P1486" s="54" t="s">
        <v>533</v>
      </c>
      <c r="Q1486" s="60" t="s">
        <v>132</v>
      </c>
      <c r="R1486" s="63"/>
      <c r="S1486" s="64" t="str">
        <f aca="false">IF(ISBLANK(A1486),"",CONCATENATE($BC$5,"-",MID($BC$3,3,2),"-M_",A1486))</f>
        <v>PTUR-21-M_52021000005447</v>
      </c>
      <c r="T1486" s="65" t="e">
        <f aca="false">IF(ISBLANK(B1486),"",VLOOKUP(B1486,$BI$2:$BJ$5,2,FALSE()))</f>
        <v>#N/A</v>
      </c>
      <c r="U1486" s="66" t="str">
        <f aca="false">IF(ISBLANK(Q1486),"ES",Q1486)</f>
        <v>ES</v>
      </c>
      <c r="V1486" s="64" t="n">
        <f aca="false">IF(ISBLANK(K1486),"2",VLOOKUP(K1486,$BG$2:$BH$3,2,FALSE()))</f>
        <v>2</v>
      </c>
      <c r="W1486" s="66" t="str">
        <f aca="false">IF(ISBLANK(R1486),"Sin observaciones",R1486)</f>
        <v>Sin observaciones</v>
      </c>
      <c r="X1486" s="64" t="n">
        <f aca="false">IF(ISERROR(VLOOKUP(J1486,$BG$2:$BH$3,2,FALSE())),"",VLOOKUP(J1486,$BG$2:$BH$3,2,FALSE()))</f>
        <v>1</v>
      </c>
      <c r="Z1486" s="67"/>
    </row>
    <row r="1487" customFormat="false" ht="79.2" hidden="false" customHeight="false" outlineLevel="0" collapsed="false">
      <c r="A1487" s="54" t="s">
        <v>3808</v>
      </c>
      <c r="B1487" s="54" t="s">
        <v>126</v>
      </c>
      <c r="C1487" s="54" t="s">
        <v>3809</v>
      </c>
      <c r="D1487" s="82" t="n">
        <v>1</v>
      </c>
      <c r="E1487" s="56" t="n">
        <v>1804.45</v>
      </c>
      <c r="F1487" s="57" t="n">
        <v>118.05</v>
      </c>
      <c r="G1487" s="56" t="n">
        <v>1804.45</v>
      </c>
      <c r="H1487" s="56" t="n">
        <v>118.05</v>
      </c>
      <c r="I1487" s="58" t="n">
        <v>44550</v>
      </c>
      <c r="J1487" s="54" t="s">
        <v>128</v>
      </c>
      <c r="K1487" s="60" t="s">
        <v>129</v>
      </c>
      <c r="L1487" s="60"/>
      <c r="M1487" s="61"/>
      <c r="N1487" s="61"/>
      <c r="O1487" s="54" t="s">
        <v>2818</v>
      </c>
      <c r="P1487" s="54" t="s">
        <v>2819</v>
      </c>
      <c r="Q1487" s="60" t="s">
        <v>132</v>
      </c>
      <c r="R1487" s="63"/>
      <c r="S1487" s="64" t="str">
        <f aca="false">IF(ISBLANK(A1487),"",CONCATENATE($BC$5,"-",MID($BC$3,3,2),"-M_",A1487))</f>
        <v>PTUR-21-M_52021000005478</v>
      </c>
      <c r="T1487" s="65" t="e">
        <f aca="false">IF(ISBLANK(B1487),"",VLOOKUP(B1487,$BI$2:$BJ$5,2,FALSE()))</f>
        <v>#N/A</v>
      </c>
      <c r="U1487" s="66" t="str">
        <f aca="false">IF(ISBLANK(Q1487),"ES",Q1487)</f>
        <v>ES</v>
      </c>
      <c r="V1487" s="64" t="n">
        <f aca="false">IF(ISBLANK(K1487),"2",VLOOKUP(K1487,$BG$2:$BH$3,2,FALSE()))</f>
        <v>2</v>
      </c>
      <c r="W1487" s="66" t="str">
        <f aca="false">IF(ISBLANK(R1487),"Sin observaciones",R1487)</f>
        <v>Sin observaciones</v>
      </c>
      <c r="X1487" s="64" t="n">
        <f aca="false">IF(ISERROR(VLOOKUP(J1487,$BG$2:$BH$3,2,FALSE())),"",VLOOKUP(J1487,$BG$2:$BH$3,2,FALSE()))</f>
        <v>1</v>
      </c>
      <c r="Z1487" s="67"/>
    </row>
    <row r="1488" customFormat="false" ht="39.6" hidden="false" customHeight="false" outlineLevel="0" collapsed="false">
      <c r="A1488" s="54" t="s">
        <v>3810</v>
      </c>
      <c r="B1488" s="54" t="s">
        <v>126</v>
      </c>
      <c r="C1488" s="54" t="s">
        <v>545</v>
      </c>
      <c r="D1488" s="82" t="n">
        <v>1</v>
      </c>
      <c r="E1488" s="56" t="n">
        <v>220.99</v>
      </c>
      <c r="F1488" s="57" t="n">
        <v>0</v>
      </c>
      <c r="G1488" s="56" t="n">
        <v>220.99</v>
      </c>
      <c r="H1488" s="56" t="n">
        <v>0</v>
      </c>
      <c r="I1488" s="58" t="n">
        <v>44532</v>
      </c>
      <c r="J1488" s="54" t="s">
        <v>128</v>
      </c>
      <c r="K1488" s="60" t="s">
        <v>129</v>
      </c>
      <c r="L1488" s="60"/>
      <c r="M1488" s="61"/>
      <c r="N1488" s="61"/>
      <c r="O1488" s="54" t="s">
        <v>546</v>
      </c>
      <c r="P1488" s="54" t="s">
        <v>547</v>
      </c>
      <c r="Q1488" s="60" t="s">
        <v>132</v>
      </c>
      <c r="R1488" s="63"/>
      <c r="S1488" s="64" t="str">
        <f aca="false">IF(ISBLANK(A1488),"",CONCATENATE($BC$5,"-",MID($BC$3,3,2),"-M_",A1488))</f>
        <v>PTUR-21-M_520210000050 41</v>
      </c>
      <c r="T1488" s="65" t="e">
        <f aca="false">IF(ISBLANK(B1488),"",VLOOKUP(B1488,$BI$2:$BJ$5,2,FALSE()))</f>
        <v>#N/A</v>
      </c>
      <c r="U1488" s="66" t="str">
        <f aca="false">IF(ISBLANK(Q1488),"ES",Q1488)</f>
        <v>ES</v>
      </c>
      <c r="V1488" s="64" t="n">
        <f aca="false">IF(ISBLANK(K1488),"2",VLOOKUP(K1488,$BG$2:$BH$3,2,FALSE()))</f>
        <v>2</v>
      </c>
      <c r="W1488" s="66" t="str">
        <f aca="false">IF(ISBLANK(R1488),"Sin observaciones",R1488)</f>
        <v>Sin observaciones</v>
      </c>
      <c r="X1488" s="64" t="n">
        <f aca="false">IF(ISERROR(VLOOKUP(J1488,$BG$2:$BH$3,2,FALSE())),"",VLOOKUP(J1488,$BG$2:$BH$3,2,FALSE()))</f>
        <v>1</v>
      </c>
      <c r="Z1488" s="67"/>
    </row>
    <row r="1489" customFormat="false" ht="39.6" hidden="false" customHeight="false" outlineLevel="0" collapsed="false">
      <c r="A1489" s="54" t="s">
        <v>3811</v>
      </c>
      <c r="B1489" s="54" t="s">
        <v>126</v>
      </c>
      <c r="C1489" s="54" t="s">
        <v>545</v>
      </c>
      <c r="D1489" s="82" t="n">
        <v>1</v>
      </c>
      <c r="E1489" s="56" t="n">
        <v>225.37</v>
      </c>
      <c r="F1489" s="57" t="n">
        <v>14.74</v>
      </c>
      <c r="G1489" s="56" t="n">
        <v>225.37</v>
      </c>
      <c r="H1489" s="56" t="n">
        <v>14.74</v>
      </c>
      <c r="I1489" s="58" t="n">
        <v>44532</v>
      </c>
      <c r="J1489" s="54" t="s">
        <v>128</v>
      </c>
      <c r="K1489" s="60" t="s">
        <v>129</v>
      </c>
      <c r="L1489" s="60"/>
      <c r="M1489" s="61"/>
      <c r="N1489" s="61"/>
      <c r="O1489" s="54" t="s">
        <v>546</v>
      </c>
      <c r="P1489" s="54" t="s">
        <v>547</v>
      </c>
      <c r="Q1489" s="60" t="s">
        <v>132</v>
      </c>
      <c r="R1489" s="63"/>
      <c r="S1489" s="64" t="str">
        <f aca="false">IF(ISBLANK(A1489),"",CONCATENATE($BC$5,"-",MID($BC$3,3,2),"-M_",A1489))</f>
        <v>PTUR-21-M_52021000005 04 1</v>
      </c>
      <c r="T1489" s="65" t="e">
        <f aca="false">IF(ISBLANK(B1489),"",VLOOKUP(B1489,$BI$2:$BJ$5,2,FALSE()))</f>
        <v>#N/A</v>
      </c>
      <c r="U1489" s="66" t="str">
        <f aca="false">IF(ISBLANK(Q1489),"ES",Q1489)</f>
        <v>ES</v>
      </c>
      <c r="V1489" s="64" t="n">
        <f aca="false">IF(ISBLANK(K1489),"2",VLOOKUP(K1489,$BG$2:$BH$3,2,FALSE()))</f>
        <v>2</v>
      </c>
      <c r="W1489" s="66" t="str">
        <f aca="false">IF(ISBLANK(R1489),"Sin observaciones",R1489)</f>
        <v>Sin observaciones</v>
      </c>
      <c r="X1489" s="64" t="n">
        <f aca="false">IF(ISERROR(VLOOKUP(J1489,$BG$2:$BH$3,2,FALSE())),"",VLOOKUP(J1489,$BG$2:$BH$3,2,FALSE()))</f>
        <v>1</v>
      </c>
      <c r="Z1489" s="67"/>
    </row>
    <row r="1490" customFormat="false" ht="52.8" hidden="false" customHeight="false" outlineLevel="0" collapsed="false">
      <c r="A1490" s="54" t="s">
        <v>3812</v>
      </c>
      <c r="B1490" s="54" t="s">
        <v>126</v>
      </c>
      <c r="C1490" s="54" t="s">
        <v>3813</v>
      </c>
      <c r="D1490" s="82" t="n">
        <v>1</v>
      </c>
      <c r="E1490" s="56" t="n">
        <v>1098.54</v>
      </c>
      <c r="F1490" s="57" t="n">
        <v>71.87</v>
      </c>
      <c r="G1490" s="56" t="n">
        <v>1098.54</v>
      </c>
      <c r="H1490" s="56" t="n">
        <v>71.87</v>
      </c>
      <c r="I1490" s="58" t="n">
        <v>44546</v>
      </c>
      <c r="J1490" s="54" t="s">
        <v>128</v>
      </c>
      <c r="K1490" s="60" t="s">
        <v>129</v>
      </c>
      <c r="L1490" s="60"/>
      <c r="M1490" s="61"/>
      <c r="N1490" s="61"/>
      <c r="O1490" s="54" t="s">
        <v>1262</v>
      </c>
      <c r="P1490" s="54" t="s">
        <v>1263</v>
      </c>
      <c r="Q1490" s="60" t="s">
        <v>132</v>
      </c>
      <c r="R1490" s="63"/>
      <c r="S1490" s="64" t="str">
        <f aca="false">IF(ISBLANK(A1490),"",CONCATENATE($BC$5,"-",MID($BC$3,3,2),"-M_",A1490))</f>
        <v>PTUR-21-M_52021000005427</v>
      </c>
      <c r="T1490" s="65" t="e">
        <f aca="false">IF(ISBLANK(B1490),"",VLOOKUP(B1490,$BI$2:$BJ$5,2,FALSE()))</f>
        <v>#N/A</v>
      </c>
      <c r="U1490" s="66" t="str">
        <f aca="false">IF(ISBLANK(Q1490),"ES",Q1490)</f>
        <v>ES</v>
      </c>
      <c r="V1490" s="64" t="n">
        <f aca="false">IF(ISBLANK(K1490),"2",VLOOKUP(K1490,$BG$2:$BH$3,2,FALSE()))</f>
        <v>2</v>
      </c>
      <c r="W1490" s="66" t="str">
        <f aca="false">IF(ISBLANK(R1490),"Sin observaciones",R1490)</f>
        <v>Sin observaciones</v>
      </c>
      <c r="X1490" s="64" t="n">
        <f aca="false">IF(ISERROR(VLOOKUP(J1490,$BG$2:$BH$3,2,FALSE())),"",VLOOKUP(J1490,$BG$2:$BH$3,2,FALSE()))</f>
        <v>1</v>
      </c>
      <c r="Z1490" s="67"/>
    </row>
    <row r="1491" customFormat="false" ht="52.8" hidden="false" customHeight="false" outlineLevel="0" collapsed="false">
      <c r="A1491" s="54" t="s">
        <v>3814</v>
      </c>
      <c r="B1491" s="54" t="s">
        <v>126</v>
      </c>
      <c r="C1491" s="54" t="s">
        <v>3815</v>
      </c>
      <c r="D1491" s="82" t="n">
        <v>0.03</v>
      </c>
      <c r="E1491" s="56" t="n">
        <v>272.25</v>
      </c>
      <c r="F1491" s="57" t="n">
        <v>47.25</v>
      </c>
      <c r="G1491" s="56" t="n">
        <v>272.25</v>
      </c>
      <c r="H1491" s="56" t="n">
        <v>47.25</v>
      </c>
      <c r="I1491" s="58" t="n">
        <v>44553</v>
      </c>
      <c r="J1491" s="54" t="s">
        <v>128</v>
      </c>
      <c r="K1491" s="60" t="s">
        <v>129</v>
      </c>
      <c r="L1491" s="60"/>
      <c r="M1491" s="61"/>
      <c r="N1491" s="61"/>
      <c r="O1491" s="54" t="s">
        <v>3816</v>
      </c>
      <c r="P1491" s="54" t="s">
        <v>3817</v>
      </c>
      <c r="Q1491" s="60" t="s">
        <v>132</v>
      </c>
      <c r="R1491" s="63"/>
      <c r="S1491" s="64" t="str">
        <f aca="false">IF(ISBLANK(A1491),"",CONCATENATE($BC$5,"-",MID($BC$3,3,2),"-M_",A1491))</f>
        <v>PTUR-21-M_52021000005762</v>
      </c>
      <c r="T1491" s="65" t="e">
        <f aca="false">IF(ISBLANK(B1491),"",VLOOKUP(B1491,$BI$2:$BJ$5,2,FALSE()))</f>
        <v>#N/A</v>
      </c>
      <c r="U1491" s="66" t="str">
        <f aca="false">IF(ISBLANK(Q1491),"ES",Q1491)</f>
        <v>ES</v>
      </c>
      <c r="V1491" s="64" t="n">
        <f aca="false">IF(ISBLANK(K1491),"2",VLOOKUP(K1491,$BG$2:$BH$3,2,FALSE()))</f>
        <v>2</v>
      </c>
      <c r="W1491" s="66" t="str">
        <f aca="false">IF(ISBLANK(R1491),"Sin observaciones",R1491)</f>
        <v>Sin observaciones</v>
      </c>
      <c r="X1491" s="64" t="n">
        <f aca="false">IF(ISERROR(VLOOKUP(J1491,$BG$2:$BH$3,2,FALSE())),"",VLOOKUP(J1491,$BG$2:$BH$3,2,FALSE()))</f>
        <v>1</v>
      </c>
      <c r="Z1491" s="67"/>
    </row>
    <row r="1492" customFormat="false" ht="79.2" hidden="false" customHeight="false" outlineLevel="0" collapsed="false">
      <c r="A1492" s="54" t="s">
        <v>3818</v>
      </c>
      <c r="B1492" s="54" t="s">
        <v>126</v>
      </c>
      <c r="C1492" s="54" t="s">
        <v>3819</v>
      </c>
      <c r="D1492" s="82" t="n">
        <v>0.03</v>
      </c>
      <c r="E1492" s="56" t="n">
        <v>4500</v>
      </c>
      <c r="F1492" s="57" t="n">
        <v>0</v>
      </c>
      <c r="G1492" s="56" t="n">
        <v>4500</v>
      </c>
      <c r="H1492" s="56" t="n">
        <v>0</v>
      </c>
      <c r="I1492" s="58" t="n">
        <v>44532</v>
      </c>
      <c r="J1492" s="54" t="s">
        <v>128</v>
      </c>
      <c r="K1492" s="60" t="s">
        <v>129</v>
      </c>
      <c r="L1492" s="60"/>
      <c r="M1492" s="61"/>
      <c r="N1492" s="61"/>
      <c r="O1492" s="54" t="s">
        <v>2100</v>
      </c>
      <c r="P1492" s="54" t="s">
        <v>2101</v>
      </c>
      <c r="Q1492" s="60" t="s">
        <v>132</v>
      </c>
      <c r="R1492" s="63"/>
      <c r="S1492" s="64" t="str">
        <f aca="false">IF(ISBLANK(A1492),"",CONCATENATE($BC$5,"-",MID($BC$3,3,2),"-M_",A1492))</f>
        <v>PTUR-21-M_52021000005175</v>
      </c>
      <c r="T1492" s="65" t="e">
        <f aca="false">IF(ISBLANK(B1492),"",VLOOKUP(B1492,$BI$2:$BJ$5,2,FALSE()))</f>
        <v>#N/A</v>
      </c>
      <c r="U1492" s="66" t="str">
        <f aca="false">IF(ISBLANK(Q1492),"ES",Q1492)</f>
        <v>ES</v>
      </c>
      <c r="V1492" s="64" t="n">
        <f aca="false">IF(ISBLANK(K1492),"2",VLOOKUP(K1492,$BG$2:$BH$3,2,FALSE()))</f>
        <v>2</v>
      </c>
      <c r="W1492" s="66" t="str">
        <f aca="false">IF(ISBLANK(R1492),"Sin observaciones",R1492)</f>
        <v>Sin observaciones</v>
      </c>
      <c r="X1492" s="64" t="n">
        <f aca="false">IF(ISERROR(VLOOKUP(J1492,$BG$2:$BH$3,2,FALSE())),"",VLOOKUP(J1492,$BG$2:$BH$3,2,FALSE()))</f>
        <v>1</v>
      </c>
      <c r="Z1492" s="67"/>
    </row>
    <row r="1493" customFormat="false" ht="17.4" hidden="false" customHeight="false" outlineLevel="0" collapsed="false">
      <c r="A1493" s="54" t="s">
        <v>3820</v>
      </c>
      <c r="B1493" s="54" t="s">
        <v>126</v>
      </c>
      <c r="C1493" s="54" t="s">
        <v>3821</v>
      </c>
      <c r="D1493" s="82" t="n">
        <v>0.03</v>
      </c>
      <c r="E1493" s="56" t="n">
        <v>14900.05</v>
      </c>
      <c r="F1493" s="57" t="n">
        <v>2585.96</v>
      </c>
      <c r="G1493" s="56" t="n">
        <v>14900.05</v>
      </c>
      <c r="H1493" s="56" t="n">
        <v>2585.96</v>
      </c>
      <c r="I1493" s="58" t="n">
        <v>44550</v>
      </c>
      <c r="J1493" s="54" t="s">
        <v>128</v>
      </c>
      <c r="K1493" s="60" t="s">
        <v>129</v>
      </c>
      <c r="L1493" s="60"/>
      <c r="M1493" s="61"/>
      <c r="N1493" s="61"/>
      <c r="O1493" s="54" t="s">
        <v>3822</v>
      </c>
      <c r="P1493" s="54" t="s">
        <v>3823</v>
      </c>
      <c r="Q1493" s="60" t="s">
        <v>132</v>
      </c>
      <c r="R1493" s="63"/>
      <c r="S1493" s="64" t="str">
        <f aca="false">IF(ISBLANK(A1493),"",CONCATENATE($BC$5,"-",MID($BC$3,3,2),"-M_",A1493))</f>
        <v>PTUR-21-M_52021000005475</v>
      </c>
      <c r="T1493" s="65" t="e">
        <f aca="false">IF(ISBLANK(B1493),"",VLOOKUP(B1493,$BI$2:$BJ$5,2,FALSE()))</f>
        <v>#N/A</v>
      </c>
      <c r="U1493" s="66" t="str">
        <f aca="false">IF(ISBLANK(Q1493),"ES",Q1493)</f>
        <v>ES</v>
      </c>
      <c r="V1493" s="64" t="n">
        <f aca="false">IF(ISBLANK(K1493),"2",VLOOKUP(K1493,$BG$2:$BH$3,2,FALSE()))</f>
        <v>2</v>
      </c>
      <c r="W1493" s="66" t="str">
        <f aca="false">IF(ISBLANK(R1493),"Sin observaciones",R1493)</f>
        <v>Sin observaciones</v>
      </c>
      <c r="X1493" s="64" t="n">
        <f aca="false">IF(ISERROR(VLOOKUP(J1493,$BG$2:$BH$3,2,FALSE())),"",VLOOKUP(J1493,$BG$2:$BH$3,2,FALSE()))</f>
        <v>1</v>
      </c>
      <c r="Z1493" s="67"/>
    </row>
    <row r="1494" customFormat="false" ht="66" hidden="false" customHeight="false" outlineLevel="0" collapsed="false">
      <c r="A1494" s="54" t="s">
        <v>3824</v>
      </c>
      <c r="B1494" s="54" t="s">
        <v>126</v>
      </c>
      <c r="C1494" s="54" t="s">
        <v>3825</v>
      </c>
      <c r="D1494" s="82" t="n">
        <v>1</v>
      </c>
      <c r="E1494" s="56" t="n">
        <v>3103</v>
      </c>
      <c r="F1494" s="57" t="n">
        <v>203</v>
      </c>
      <c r="G1494" s="56" t="n">
        <v>3103</v>
      </c>
      <c r="H1494" s="56" t="n">
        <v>203</v>
      </c>
      <c r="I1494" s="58" t="n">
        <v>44540</v>
      </c>
      <c r="J1494" s="54" t="s">
        <v>128</v>
      </c>
      <c r="K1494" s="60" t="s">
        <v>129</v>
      </c>
      <c r="L1494" s="60"/>
      <c r="M1494" s="61"/>
      <c r="N1494" s="61"/>
      <c r="O1494" s="54" t="s">
        <v>3826</v>
      </c>
      <c r="P1494" s="54" t="s">
        <v>3827</v>
      </c>
      <c r="Q1494" s="60" t="s">
        <v>132</v>
      </c>
      <c r="R1494" s="63"/>
      <c r="S1494" s="64" t="str">
        <f aca="false">IF(ISBLANK(A1494),"",CONCATENATE($BC$5,"-",MID($BC$3,3,2),"-M_",A1494))</f>
        <v>PTUR-21-M_52021000005214</v>
      </c>
      <c r="T1494" s="65" t="e">
        <f aca="false">IF(ISBLANK(B1494),"",VLOOKUP(B1494,$BI$2:$BJ$5,2,FALSE()))</f>
        <v>#N/A</v>
      </c>
      <c r="U1494" s="66" t="str">
        <f aca="false">IF(ISBLANK(Q1494),"ES",Q1494)</f>
        <v>ES</v>
      </c>
      <c r="V1494" s="64" t="n">
        <f aca="false">IF(ISBLANK(K1494),"2",VLOOKUP(K1494,$BG$2:$BH$3,2,FALSE()))</f>
        <v>2</v>
      </c>
      <c r="W1494" s="66" t="str">
        <f aca="false">IF(ISBLANK(R1494),"Sin observaciones",R1494)</f>
        <v>Sin observaciones</v>
      </c>
      <c r="X1494" s="64" t="n">
        <f aca="false">IF(ISERROR(VLOOKUP(J1494,$BG$2:$BH$3,2,FALSE())),"",VLOOKUP(J1494,$BG$2:$BH$3,2,FALSE()))</f>
        <v>1</v>
      </c>
      <c r="Z1494" s="67"/>
    </row>
    <row r="1495" customFormat="false" ht="66" hidden="false" customHeight="false" outlineLevel="0" collapsed="false">
      <c r="A1495" s="54" t="s">
        <v>3828</v>
      </c>
      <c r="B1495" s="54" t="s">
        <v>126</v>
      </c>
      <c r="C1495" s="54" t="s">
        <v>3829</v>
      </c>
      <c r="D1495" s="82" t="n">
        <v>1</v>
      </c>
      <c r="E1495" s="56" t="n">
        <v>3103</v>
      </c>
      <c r="F1495" s="57" t="n">
        <v>203</v>
      </c>
      <c r="G1495" s="56" t="n">
        <v>3103</v>
      </c>
      <c r="H1495" s="56" t="n">
        <v>203</v>
      </c>
      <c r="I1495" s="58" t="n">
        <v>44540</v>
      </c>
      <c r="J1495" s="54" t="s">
        <v>128</v>
      </c>
      <c r="K1495" s="60" t="s">
        <v>129</v>
      </c>
      <c r="L1495" s="60"/>
      <c r="M1495" s="61"/>
      <c r="N1495" s="61"/>
      <c r="O1495" s="54" t="s">
        <v>3826</v>
      </c>
      <c r="P1495" s="54" t="s">
        <v>3827</v>
      </c>
      <c r="Q1495" s="60" t="s">
        <v>132</v>
      </c>
      <c r="R1495" s="63"/>
      <c r="S1495" s="64" t="str">
        <f aca="false">IF(ISBLANK(A1495),"",CONCATENATE($BC$5,"-",MID($BC$3,3,2),"-M_",A1495))</f>
        <v>PTUR-21-M_52021000005215</v>
      </c>
      <c r="T1495" s="65" t="e">
        <f aca="false">IF(ISBLANK(B1495),"",VLOOKUP(B1495,$BI$2:$BJ$5,2,FALSE()))</f>
        <v>#N/A</v>
      </c>
      <c r="U1495" s="66" t="str">
        <f aca="false">IF(ISBLANK(Q1495),"ES",Q1495)</f>
        <v>ES</v>
      </c>
      <c r="V1495" s="64" t="n">
        <f aca="false">IF(ISBLANK(K1495),"2",VLOOKUP(K1495,$BG$2:$BH$3,2,FALSE()))</f>
        <v>2</v>
      </c>
      <c r="W1495" s="66" t="str">
        <f aca="false">IF(ISBLANK(R1495),"Sin observaciones",R1495)</f>
        <v>Sin observaciones</v>
      </c>
      <c r="X1495" s="64" t="n">
        <f aca="false">IF(ISERROR(VLOOKUP(J1495,$BG$2:$BH$3,2,FALSE())),"",VLOOKUP(J1495,$BG$2:$BH$3,2,FALSE()))</f>
        <v>1</v>
      </c>
      <c r="Z1495" s="67"/>
    </row>
    <row r="1496" customFormat="false" ht="66" hidden="false" customHeight="false" outlineLevel="0" collapsed="false">
      <c r="A1496" s="54" t="s">
        <v>3830</v>
      </c>
      <c r="B1496" s="54" t="s">
        <v>126</v>
      </c>
      <c r="C1496" s="54" t="s">
        <v>3831</v>
      </c>
      <c r="D1496" s="82" t="n">
        <v>1</v>
      </c>
      <c r="E1496" s="56" t="n">
        <v>3103</v>
      </c>
      <c r="F1496" s="57" t="n">
        <v>203</v>
      </c>
      <c r="G1496" s="56" t="n">
        <v>3103</v>
      </c>
      <c r="H1496" s="56" t="n">
        <v>203</v>
      </c>
      <c r="I1496" s="58" t="n">
        <v>44540</v>
      </c>
      <c r="J1496" s="54" t="s">
        <v>128</v>
      </c>
      <c r="K1496" s="60" t="s">
        <v>129</v>
      </c>
      <c r="L1496" s="60"/>
      <c r="M1496" s="61"/>
      <c r="N1496" s="61"/>
      <c r="O1496" s="54" t="s">
        <v>3826</v>
      </c>
      <c r="P1496" s="54" t="s">
        <v>3827</v>
      </c>
      <c r="Q1496" s="60" t="s">
        <v>132</v>
      </c>
      <c r="R1496" s="63"/>
      <c r="S1496" s="64" t="str">
        <f aca="false">IF(ISBLANK(A1496),"",CONCATENATE($BC$5,"-",MID($BC$3,3,2),"-M_",A1496))</f>
        <v>PTUR-21-M_52021000005216</v>
      </c>
      <c r="T1496" s="65" t="e">
        <f aca="false">IF(ISBLANK(B1496),"",VLOOKUP(B1496,$BI$2:$BJ$5,2,FALSE()))</f>
        <v>#N/A</v>
      </c>
      <c r="U1496" s="66" t="str">
        <f aca="false">IF(ISBLANK(Q1496),"ES",Q1496)</f>
        <v>ES</v>
      </c>
      <c r="V1496" s="64" t="n">
        <f aca="false">IF(ISBLANK(K1496),"2",VLOOKUP(K1496,$BG$2:$BH$3,2,FALSE()))</f>
        <v>2</v>
      </c>
      <c r="W1496" s="66" t="str">
        <f aca="false">IF(ISBLANK(R1496),"Sin observaciones",R1496)</f>
        <v>Sin observaciones</v>
      </c>
      <c r="X1496" s="64" t="n">
        <f aca="false">IF(ISERROR(VLOOKUP(J1496,$BG$2:$BH$3,2,FALSE())),"",VLOOKUP(J1496,$BG$2:$BH$3,2,FALSE()))</f>
        <v>1</v>
      </c>
      <c r="Z1496" s="67"/>
    </row>
    <row r="1497" customFormat="false" ht="66" hidden="false" customHeight="false" outlineLevel="0" collapsed="false">
      <c r="A1497" s="54" t="s">
        <v>3832</v>
      </c>
      <c r="B1497" s="54" t="s">
        <v>126</v>
      </c>
      <c r="C1497" s="54" t="s">
        <v>3833</v>
      </c>
      <c r="D1497" s="82" t="n">
        <v>1</v>
      </c>
      <c r="E1497" s="56" t="n">
        <v>3103</v>
      </c>
      <c r="F1497" s="57" t="n">
        <v>203</v>
      </c>
      <c r="G1497" s="56" t="n">
        <v>3103</v>
      </c>
      <c r="H1497" s="56" t="n">
        <v>203</v>
      </c>
      <c r="I1497" s="58" t="n">
        <v>44540</v>
      </c>
      <c r="J1497" s="54" t="s">
        <v>128</v>
      </c>
      <c r="K1497" s="60" t="s">
        <v>129</v>
      </c>
      <c r="L1497" s="60"/>
      <c r="M1497" s="61"/>
      <c r="N1497" s="61"/>
      <c r="O1497" s="54" t="s">
        <v>3826</v>
      </c>
      <c r="P1497" s="54" t="s">
        <v>3827</v>
      </c>
      <c r="Q1497" s="60" t="s">
        <v>132</v>
      </c>
      <c r="R1497" s="63"/>
      <c r="S1497" s="64" t="str">
        <f aca="false">IF(ISBLANK(A1497),"",CONCATENATE($BC$5,"-",MID($BC$3,3,2),"-M_",A1497))</f>
        <v>PTUR-21-M_52021000005217</v>
      </c>
      <c r="T1497" s="65" t="e">
        <f aca="false">IF(ISBLANK(B1497),"",VLOOKUP(B1497,$BI$2:$BJ$5,2,FALSE()))</f>
        <v>#N/A</v>
      </c>
      <c r="U1497" s="66" t="str">
        <f aca="false">IF(ISBLANK(Q1497),"ES",Q1497)</f>
        <v>ES</v>
      </c>
      <c r="V1497" s="64" t="n">
        <f aca="false">IF(ISBLANK(K1497),"2",VLOOKUP(K1497,$BG$2:$BH$3,2,FALSE()))</f>
        <v>2</v>
      </c>
      <c r="W1497" s="66" t="str">
        <f aca="false">IF(ISBLANK(R1497),"Sin observaciones",R1497)</f>
        <v>Sin observaciones</v>
      </c>
      <c r="X1497" s="64" t="n">
        <f aca="false">IF(ISERROR(VLOOKUP(J1497,$BG$2:$BH$3,2,FALSE())),"",VLOOKUP(J1497,$BG$2:$BH$3,2,FALSE()))</f>
        <v>1</v>
      </c>
      <c r="Z1497" s="67"/>
    </row>
    <row r="1498" customFormat="false" ht="66" hidden="false" customHeight="false" outlineLevel="0" collapsed="false">
      <c r="A1498" s="54" t="s">
        <v>3834</v>
      </c>
      <c r="B1498" s="54" t="s">
        <v>126</v>
      </c>
      <c r="C1498" s="54" t="s">
        <v>3835</v>
      </c>
      <c r="D1498" s="82" t="n">
        <v>1</v>
      </c>
      <c r="E1498" s="56" t="n">
        <v>3103</v>
      </c>
      <c r="F1498" s="57" t="n">
        <v>203</v>
      </c>
      <c r="G1498" s="56" t="n">
        <v>3103</v>
      </c>
      <c r="H1498" s="56" t="n">
        <v>203</v>
      </c>
      <c r="I1498" s="58" t="n">
        <v>44540</v>
      </c>
      <c r="J1498" s="54" t="s">
        <v>128</v>
      </c>
      <c r="K1498" s="60" t="s">
        <v>129</v>
      </c>
      <c r="L1498" s="60"/>
      <c r="M1498" s="61"/>
      <c r="N1498" s="61"/>
      <c r="O1498" s="54" t="s">
        <v>3826</v>
      </c>
      <c r="P1498" s="54" t="s">
        <v>3827</v>
      </c>
      <c r="Q1498" s="60" t="s">
        <v>132</v>
      </c>
      <c r="R1498" s="63"/>
      <c r="S1498" s="64" t="str">
        <f aca="false">IF(ISBLANK(A1498),"",CONCATENATE($BC$5,"-",MID($BC$3,3,2),"-M_",A1498))</f>
        <v>PTUR-21-M_52021000005218</v>
      </c>
      <c r="T1498" s="65" t="e">
        <f aca="false">IF(ISBLANK(B1498),"",VLOOKUP(B1498,$BI$2:$BJ$5,2,FALSE()))</f>
        <v>#N/A</v>
      </c>
      <c r="U1498" s="66" t="str">
        <f aca="false">IF(ISBLANK(Q1498),"ES",Q1498)</f>
        <v>ES</v>
      </c>
      <c r="V1498" s="64" t="n">
        <f aca="false">IF(ISBLANK(K1498),"2",VLOOKUP(K1498,$BG$2:$BH$3,2,FALSE()))</f>
        <v>2</v>
      </c>
      <c r="W1498" s="66" t="str">
        <f aca="false">IF(ISBLANK(R1498),"Sin observaciones",R1498)</f>
        <v>Sin observaciones</v>
      </c>
      <c r="X1498" s="64" t="n">
        <f aca="false">IF(ISERROR(VLOOKUP(J1498,$BG$2:$BH$3,2,FALSE())),"",VLOOKUP(J1498,$BG$2:$BH$3,2,FALSE()))</f>
        <v>1</v>
      </c>
      <c r="Z1498" s="67"/>
    </row>
    <row r="1499" customFormat="false" ht="79.2" hidden="false" customHeight="false" outlineLevel="0" collapsed="false">
      <c r="A1499" s="54" t="s">
        <v>3836</v>
      </c>
      <c r="B1499" s="54" t="s">
        <v>126</v>
      </c>
      <c r="C1499" s="54" t="s">
        <v>3837</v>
      </c>
      <c r="D1499" s="82" t="n">
        <v>0.03</v>
      </c>
      <c r="E1499" s="56" t="n">
        <v>81.9</v>
      </c>
      <c r="F1499" s="57" t="n">
        <v>5.36</v>
      </c>
      <c r="G1499" s="56" t="n">
        <v>81.9</v>
      </c>
      <c r="H1499" s="56" t="n">
        <v>5.36</v>
      </c>
      <c r="I1499" s="58" t="n">
        <v>44540</v>
      </c>
      <c r="J1499" s="54" t="s">
        <v>128</v>
      </c>
      <c r="K1499" s="60" t="s">
        <v>129</v>
      </c>
      <c r="L1499" s="60"/>
      <c r="M1499" s="61"/>
      <c r="N1499" s="61"/>
      <c r="O1499" s="54" t="s">
        <v>1282</v>
      </c>
      <c r="P1499" s="54" t="s">
        <v>1283</v>
      </c>
      <c r="Q1499" s="60" t="s">
        <v>132</v>
      </c>
      <c r="R1499" s="63"/>
      <c r="S1499" s="64" t="str">
        <f aca="false">IF(ISBLANK(A1499),"",CONCATENATE($BC$5,"-",MID($BC$3,3,2),"-M_",A1499))</f>
        <v>PTUR-21-M_52021000005221</v>
      </c>
      <c r="T1499" s="65" t="e">
        <f aca="false">IF(ISBLANK(B1499),"",VLOOKUP(B1499,$BI$2:$BJ$5,2,FALSE()))</f>
        <v>#N/A</v>
      </c>
      <c r="U1499" s="66" t="str">
        <f aca="false">IF(ISBLANK(Q1499),"ES",Q1499)</f>
        <v>ES</v>
      </c>
      <c r="V1499" s="64" t="n">
        <f aca="false">IF(ISBLANK(K1499),"2",VLOOKUP(K1499,$BG$2:$BH$3,2,FALSE()))</f>
        <v>2</v>
      </c>
      <c r="W1499" s="66" t="str">
        <f aca="false">IF(ISBLANK(R1499),"Sin observaciones",R1499)</f>
        <v>Sin observaciones</v>
      </c>
      <c r="X1499" s="64" t="n">
        <f aca="false">IF(ISERROR(VLOOKUP(J1499,$BG$2:$BH$3,2,FALSE())),"",VLOOKUP(J1499,$BG$2:$BH$3,2,FALSE()))</f>
        <v>1</v>
      </c>
      <c r="Z1499" s="67"/>
    </row>
    <row r="1500" customFormat="false" ht="52.8" hidden="false" customHeight="false" outlineLevel="0" collapsed="false">
      <c r="A1500" s="54" t="s">
        <v>3838</v>
      </c>
      <c r="B1500" s="54" t="s">
        <v>126</v>
      </c>
      <c r="C1500" s="54" t="s">
        <v>3839</v>
      </c>
      <c r="D1500" s="82" t="n">
        <v>0.03</v>
      </c>
      <c r="E1500" s="56" t="n">
        <v>184.11</v>
      </c>
      <c r="F1500" s="57" t="n">
        <v>12.04</v>
      </c>
      <c r="G1500" s="56" t="n">
        <v>184.11</v>
      </c>
      <c r="H1500" s="56" t="n">
        <v>12.04</v>
      </c>
      <c r="I1500" s="58" t="n">
        <v>44546</v>
      </c>
      <c r="J1500" s="54" t="s">
        <v>128</v>
      </c>
      <c r="K1500" s="60" t="s">
        <v>129</v>
      </c>
      <c r="L1500" s="60"/>
      <c r="M1500" s="61"/>
      <c r="N1500" s="61"/>
      <c r="O1500" s="54" t="s">
        <v>1282</v>
      </c>
      <c r="P1500" s="54" t="s">
        <v>1283</v>
      </c>
      <c r="Q1500" s="60" t="s">
        <v>132</v>
      </c>
      <c r="R1500" s="63"/>
      <c r="S1500" s="64" t="str">
        <f aca="false">IF(ISBLANK(A1500),"",CONCATENATE($BC$5,"-",MID($BC$3,3,2),"-M_",A1500))</f>
        <v>PTUR-21-M_52021000005459</v>
      </c>
      <c r="T1500" s="65" t="e">
        <f aca="false">IF(ISBLANK(B1500),"",VLOOKUP(B1500,$BI$2:$BJ$5,2,FALSE()))</f>
        <v>#N/A</v>
      </c>
      <c r="U1500" s="66" t="str">
        <f aca="false">IF(ISBLANK(Q1500),"ES",Q1500)</f>
        <v>ES</v>
      </c>
      <c r="V1500" s="64" t="n">
        <f aca="false">IF(ISBLANK(K1500),"2",VLOOKUP(K1500,$BG$2:$BH$3,2,FALSE()))</f>
        <v>2</v>
      </c>
      <c r="W1500" s="66" t="str">
        <f aca="false">IF(ISBLANK(R1500),"Sin observaciones",R1500)</f>
        <v>Sin observaciones</v>
      </c>
      <c r="X1500" s="64" t="n">
        <f aca="false">IF(ISERROR(VLOOKUP(J1500,$BG$2:$BH$3,2,FALSE())),"",VLOOKUP(J1500,$BG$2:$BH$3,2,FALSE()))</f>
        <v>1</v>
      </c>
      <c r="Z1500" s="67"/>
    </row>
    <row r="1501" customFormat="false" ht="66" hidden="false" customHeight="false" outlineLevel="0" collapsed="false">
      <c r="A1501" s="54" t="s">
        <v>3840</v>
      </c>
      <c r="B1501" s="54" t="s">
        <v>126</v>
      </c>
      <c r="C1501" s="54" t="s">
        <v>3841</v>
      </c>
      <c r="D1501" s="82" t="n">
        <v>0.03</v>
      </c>
      <c r="E1501" s="56" t="n">
        <v>109</v>
      </c>
      <c r="F1501" s="57" t="n">
        <v>7.13</v>
      </c>
      <c r="G1501" s="56" t="n">
        <v>109</v>
      </c>
      <c r="H1501" s="56" t="n">
        <v>7.13</v>
      </c>
      <c r="I1501" s="58" t="n">
        <v>44550</v>
      </c>
      <c r="J1501" s="54" t="s">
        <v>128</v>
      </c>
      <c r="K1501" s="60" t="s">
        <v>129</v>
      </c>
      <c r="L1501" s="60"/>
      <c r="M1501" s="61"/>
      <c r="N1501" s="61"/>
      <c r="O1501" s="54" t="s">
        <v>2127</v>
      </c>
      <c r="P1501" s="54" t="s">
        <v>2128</v>
      </c>
      <c r="Q1501" s="60" t="s">
        <v>132</v>
      </c>
      <c r="R1501" s="63"/>
      <c r="S1501" s="64" t="str">
        <f aca="false">IF(ISBLANK(A1501),"",CONCATENATE($BC$5,"-",MID($BC$3,3,2),"-M_",A1501))</f>
        <v>PTUR-21-M_52021000005500</v>
      </c>
      <c r="T1501" s="65" t="e">
        <f aca="false">IF(ISBLANK(B1501),"",VLOOKUP(B1501,$BI$2:$BJ$5,2,FALSE()))</f>
        <v>#N/A</v>
      </c>
      <c r="U1501" s="66" t="str">
        <f aca="false">IF(ISBLANK(Q1501),"ES",Q1501)</f>
        <v>ES</v>
      </c>
      <c r="V1501" s="64" t="n">
        <f aca="false">IF(ISBLANK(K1501),"2",VLOOKUP(K1501,$BG$2:$BH$3,2,FALSE()))</f>
        <v>2</v>
      </c>
      <c r="W1501" s="66" t="str">
        <f aca="false">IF(ISBLANK(R1501),"Sin observaciones",R1501)</f>
        <v>Sin observaciones</v>
      </c>
      <c r="X1501" s="64" t="n">
        <f aca="false">IF(ISERROR(VLOOKUP(J1501,$BG$2:$BH$3,2,FALSE())),"",VLOOKUP(J1501,$BG$2:$BH$3,2,FALSE()))</f>
        <v>1</v>
      </c>
      <c r="Z1501" s="67"/>
    </row>
    <row r="1502" customFormat="false" ht="52.8" hidden="false" customHeight="false" outlineLevel="0" collapsed="false">
      <c r="A1502" s="54" t="s">
        <v>3842</v>
      </c>
      <c r="B1502" s="54" t="s">
        <v>126</v>
      </c>
      <c r="C1502" s="54" t="s">
        <v>3843</v>
      </c>
      <c r="D1502" s="82" t="n">
        <v>0.03</v>
      </c>
      <c r="E1502" s="56" t="n">
        <v>144</v>
      </c>
      <c r="F1502" s="57" t="n">
        <v>9.42</v>
      </c>
      <c r="G1502" s="56" t="n">
        <v>144</v>
      </c>
      <c r="H1502" s="56" t="n">
        <v>9.42</v>
      </c>
      <c r="I1502" s="58" t="n">
        <v>44550</v>
      </c>
      <c r="J1502" s="54" t="s">
        <v>128</v>
      </c>
      <c r="K1502" s="60" t="s">
        <v>129</v>
      </c>
      <c r="L1502" s="60"/>
      <c r="M1502" s="61"/>
      <c r="N1502" s="61"/>
      <c r="O1502" s="54" t="s">
        <v>2127</v>
      </c>
      <c r="P1502" s="54" t="s">
        <v>2128</v>
      </c>
      <c r="Q1502" s="60" t="s">
        <v>132</v>
      </c>
      <c r="R1502" s="63"/>
      <c r="S1502" s="64" t="str">
        <f aca="false">IF(ISBLANK(A1502),"",CONCATENATE($BC$5,"-",MID($BC$3,3,2),"-M_",A1502))</f>
        <v>PTUR-21-M_52021000005501</v>
      </c>
      <c r="T1502" s="65" t="e">
        <f aca="false">IF(ISBLANK(B1502),"",VLOOKUP(B1502,$BI$2:$BJ$5,2,FALSE()))</f>
        <v>#N/A</v>
      </c>
      <c r="U1502" s="66" t="str">
        <f aca="false">IF(ISBLANK(Q1502),"ES",Q1502)</f>
        <v>ES</v>
      </c>
      <c r="V1502" s="64" t="n">
        <f aca="false">IF(ISBLANK(K1502),"2",VLOOKUP(K1502,$BG$2:$BH$3,2,FALSE()))</f>
        <v>2</v>
      </c>
      <c r="W1502" s="66" t="str">
        <f aca="false">IF(ISBLANK(R1502),"Sin observaciones",R1502)</f>
        <v>Sin observaciones</v>
      </c>
      <c r="X1502" s="64" t="n">
        <f aca="false">IF(ISERROR(VLOOKUP(J1502,$BG$2:$BH$3,2,FALSE())),"",VLOOKUP(J1502,$BG$2:$BH$3,2,FALSE()))</f>
        <v>1</v>
      </c>
      <c r="Z1502" s="67"/>
    </row>
    <row r="1503" customFormat="false" ht="198" hidden="false" customHeight="false" outlineLevel="0" collapsed="false">
      <c r="A1503" s="54" t="s">
        <v>3844</v>
      </c>
      <c r="B1503" s="54" t="s">
        <v>126</v>
      </c>
      <c r="C1503" s="54" t="s">
        <v>3845</v>
      </c>
      <c r="D1503" s="82" t="n">
        <v>0.03</v>
      </c>
      <c r="E1503" s="56" t="n">
        <v>535</v>
      </c>
      <c r="F1503" s="57" t="n">
        <v>35</v>
      </c>
      <c r="G1503" s="56" t="n">
        <v>535</v>
      </c>
      <c r="H1503" s="56" t="n">
        <v>35</v>
      </c>
      <c r="I1503" s="58" t="n">
        <v>44550</v>
      </c>
      <c r="J1503" s="54" t="s">
        <v>128</v>
      </c>
      <c r="K1503" s="60" t="s">
        <v>129</v>
      </c>
      <c r="L1503" s="60"/>
      <c r="M1503" s="61"/>
      <c r="N1503" s="61"/>
      <c r="O1503" s="54" t="s">
        <v>569</v>
      </c>
      <c r="P1503" s="54" t="s">
        <v>570</v>
      </c>
      <c r="Q1503" s="60" t="s">
        <v>132</v>
      </c>
      <c r="R1503" s="63"/>
      <c r="S1503" s="64" t="str">
        <f aca="false">IF(ISBLANK(A1503),"",CONCATENATE($BC$5,"-",MID($BC$3,3,2),"-M_",A1503))</f>
        <v>PTUR-21-M_52021000005481</v>
      </c>
      <c r="T1503" s="65" t="e">
        <f aca="false">IF(ISBLANK(B1503),"",VLOOKUP(B1503,$BI$2:$BJ$5,2,FALSE()))</f>
        <v>#N/A</v>
      </c>
      <c r="U1503" s="66" t="str">
        <f aca="false">IF(ISBLANK(Q1503),"ES",Q1503)</f>
        <v>ES</v>
      </c>
      <c r="V1503" s="64" t="n">
        <f aca="false">IF(ISBLANK(K1503),"2",VLOOKUP(K1503,$BG$2:$BH$3,2,FALSE()))</f>
        <v>2</v>
      </c>
      <c r="W1503" s="66" t="str">
        <f aca="false">IF(ISBLANK(R1503),"Sin observaciones",R1503)</f>
        <v>Sin observaciones</v>
      </c>
      <c r="X1503" s="64" t="n">
        <f aca="false">IF(ISERROR(VLOOKUP(J1503,$BG$2:$BH$3,2,FALSE())),"",VLOOKUP(J1503,$BG$2:$BH$3,2,FALSE()))</f>
        <v>1</v>
      </c>
      <c r="Z1503" s="67"/>
    </row>
    <row r="1504" customFormat="false" ht="17.4" hidden="false" customHeight="false" outlineLevel="0" collapsed="false">
      <c r="A1504" s="54" t="s">
        <v>3846</v>
      </c>
      <c r="B1504" s="54" t="s">
        <v>126</v>
      </c>
      <c r="C1504" s="54" t="s">
        <v>3847</v>
      </c>
      <c r="D1504" s="82" t="n">
        <v>0.03</v>
      </c>
      <c r="E1504" s="56" t="n">
        <v>10000</v>
      </c>
      <c r="F1504" s="57" t="n">
        <v>654.21</v>
      </c>
      <c r="G1504" s="56" t="n">
        <v>10000</v>
      </c>
      <c r="H1504" s="56" t="n">
        <v>654.21</v>
      </c>
      <c r="I1504" s="58" t="n">
        <v>44546</v>
      </c>
      <c r="J1504" s="54" t="s">
        <v>128</v>
      </c>
      <c r="K1504" s="60" t="s">
        <v>129</v>
      </c>
      <c r="L1504" s="60"/>
      <c r="M1504" s="61"/>
      <c r="N1504" s="61"/>
      <c r="O1504" s="54" t="s">
        <v>3848</v>
      </c>
      <c r="P1504" s="54" t="s">
        <v>3849</v>
      </c>
      <c r="Q1504" s="60" t="s">
        <v>132</v>
      </c>
      <c r="R1504" s="63"/>
      <c r="S1504" s="64" t="str">
        <f aca="false">IF(ISBLANK(A1504),"",CONCATENATE($BC$5,"-",MID($BC$3,3,2),"-M_",A1504))</f>
        <v>PTUR-21-M_52021000005461</v>
      </c>
      <c r="T1504" s="65" t="e">
        <f aca="false">IF(ISBLANK(B1504),"",VLOOKUP(B1504,$BI$2:$BJ$5,2,FALSE()))</f>
        <v>#N/A</v>
      </c>
      <c r="U1504" s="66" t="str">
        <f aca="false">IF(ISBLANK(Q1504),"ES",Q1504)</f>
        <v>ES</v>
      </c>
      <c r="V1504" s="64" t="n">
        <f aca="false">IF(ISBLANK(K1504),"2",VLOOKUP(K1504,$BG$2:$BH$3,2,FALSE()))</f>
        <v>2</v>
      </c>
      <c r="W1504" s="66" t="str">
        <f aca="false">IF(ISBLANK(R1504),"Sin observaciones",R1504)</f>
        <v>Sin observaciones</v>
      </c>
      <c r="X1504" s="64" t="n">
        <f aca="false">IF(ISERROR(VLOOKUP(J1504,$BG$2:$BH$3,2,FALSE())),"",VLOOKUP(J1504,$BG$2:$BH$3,2,FALSE()))</f>
        <v>1</v>
      </c>
      <c r="Z1504" s="67"/>
    </row>
    <row r="1505" customFormat="false" ht="105.6" hidden="false" customHeight="false" outlineLevel="0" collapsed="false">
      <c r="A1505" s="54" t="s">
        <v>3850</v>
      </c>
      <c r="B1505" s="54" t="s">
        <v>126</v>
      </c>
      <c r="C1505" s="54" t="s">
        <v>3851</v>
      </c>
      <c r="D1505" s="82" t="n">
        <v>0.03</v>
      </c>
      <c r="E1505" s="56" t="n">
        <v>963</v>
      </c>
      <c r="F1505" s="57" t="n">
        <v>63</v>
      </c>
      <c r="G1505" s="56" t="n">
        <v>963</v>
      </c>
      <c r="H1505" s="56" t="n">
        <v>63</v>
      </c>
      <c r="I1505" s="58" t="n">
        <v>44540</v>
      </c>
      <c r="J1505" s="54" t="s">
        <v>128</v>
      </c>
      <c r="K1505" s="60" t="s">
        <v>129</v>
      </c>
      <c r="L1505" s="60"/>
      <c r="M1505" s="61"/>
      <c r="N1505" s="61"/>
      <c r="O1505" s="54" t="s">
        <v>2142</v>
      </c>
      <c r="P1505" s="54" t="s">
        <v>2143</v>
      </c>
      <c r="Q1505" s="60" t="s">
        <v>132</v>
      </c>
      <c r="R1505" s="63"/>
      <c r="S1505" s="64" t="str">
        <f aca="false">IF(ISBLANK(A1505),"",CONCATENATE($BC$5,"-",MID($BC$3,3,2),"-M_",A1505))</f>
        <v>PTUR-21-M_52021000005237</v>
      </c>
      <c r="T1505" s="65" t="e">
        <f aca="false">IF(ISBLANK(B1505),"",VLOOKUP(B1505,$BI$2:$BJ$5,2,FALSE()))</f>
        <v>#N/A</v>
      </c>
      <c r="U1505" s="66" t="str">
        <f aca="false">IF(ISBLANK(Q1505),"ES",Q1505)</f>
        <v>ES</v>
      </c>
      <c r="V1505" s="64" t="n">
        <f aca="false">IF(ISBLANK(K1505),"2",VLOOKUP(K1505,$BG$2:$BH$3,2,FALSE()))</f>
        <v>2</v>
      </c>
      <c r="W1505" s="66" t="str">
        <f aca="false">IF(ISBLANK(R1505),"Sin observaciones",R1505)</f>
        <v>Sin observaciones</v>
      </c>
      <c r="X1505" s="64" t="n">
        <f aca="false">IF(ISERROR(VLOOKUP(J1505,$BG$2:$BH$3,2,FALSE())),"",VLOOKUP(J1505,$BG$2:$BH$3,2,FALSE()))</f>
        <v>1</v>
      </c>
      <c r="Z1505" s="67"/>
    </row>
    <row r="1506" customFormat="false" ht="39.6" hidden="false" customHeight="false" outlineLevel="0" collapsed="false">
      <c r="A1506" s="54" t="s">
        <v>3852</v>
      </c>
      <c r="B1506" s="54" t="s">
        <v>126</v>
      </c>
      <c r="C1506" s="54" t="s">
        <v>3853</v>
      </c>
      <c r="D1506" s="82" t="n">
        <v>0.15</v>
      </c>
      <c r="E1506" s="56" t="n">
        <v>1100.01</v>
      </c>
      <c r="F1506" s="57" t="n">
        <v>71.96</v>
      </c>
      <c r="G1506" s="56" t="n">
        <v>1100.01</v>
      </c>
      <c r="H1506" s="56" t="n">
        <v>71.96</v>
      </c>
      <c r="I1506" s="58" t="n">
        <v>44540</v>
      </c>
      <c r="J1506" s="54" t="s">
        <v>128</v>
      </c>
      <c r="K1506" s="60" t="s">
        <v>129</v>
      </c>
      <c r="L1506" s="60"/>
      <c r="M1506" s="61"/>
      <c r="N1506" s="61"/>
      <c r="O1506" s="54" t="s">
        <v>2146</v>
      </c>
      <c r="P1506" s="54" t="s">
        <v>2147</v>
      </c>
      <c r="Q1506" s="60" t="s">
        <v>132</v>
      </c>
      <c r="R1506" s="63"/>
      <c r="S1506" s="64" t="str">
        <f aca="false">IF(ISBLANK(A1506),"",CONCATENATE($BC$5,"-",MID($BC$3,3,2),"-M_",A1506))</f>
        <v>PTUR-21-M_52021000005223</v>
      </c>
      <c r="T1506" s="65" t="e">
        <f aca="false">IF(ISBLANK(B1506),"",VLOOKUP(B1506,$BI$2:$BJ$5,2,FALSE()))</f>
        <v>#N/A</v>
      </c>
      <c r="U1506" s="66" t="str">
        <f aca="false">IF(ISBLANK(Q1506),"ES",Q1506)</f>
        <v>ES</v>
      </c>
      <c r="V1506" s="64" t="n">
        <f aca="false">IF(ISBLANK(K1506),"2",VLOOKUP(K1506,$BG$2:$BH$3,2,FALSE()))</f>
        <v>2</v>
      </c>
      <c r="W1506" s="66" t="str">
        <f aca="false">IF(ISBLANK(R1506),"Sin observaciones",R1506)</f>
        <v>Sin observaciones</v>
      </c>
      <c r="X1506" s="64" t="n">
        <f aca="false">IF(ISERROR(VLOOKUP(J1506,$BG$2:$BH$3,2,FALSE())),"",VLOOKUP(J1506,$BG$2:$BH$3,2,FALSE()))</f>
        <v>1</v>
      </c>
      <c r="Z1506" s="67"/>
    </row>
    <row r="1507" customFormat="false" ht="211.2" hidden="false" customHeight="false" outlineLevel="0" collapsed="false">
      <c r="A1507" s="54" t="s">
        <v>3854</v>
      </c>
      <c r="B1507" s="54" t="s">
        <v>126</v>
      </c>
      <c r="C1507" s="54" t="s">
        <v>3855</v>
      </c>
      <c r="D1507" s="82" t="n">
        <v>3</v>
      </c>
      <c r="E1507" s="56" t="n">
        <v>10700</v>
      </c>
      <c r="F1507" s="57" t="n">
        <v>700</v>
      </c>
      <c r="G1507" s="56" t="n">
        <v>10700</v>
      </c>
      <c r="H1507" s="56" t="n">
        <v>700</v>
      </c>
      <c r="I1507" s="58" t="n">
        <v>44540</v>
      </c>
      <c r="J1507" s="54" t="s">
        <v>128</v>
      </c>
      <c r="K1507" s="60" t="s">
        <v>129</v>
      </c>
      <c r="L1507" s="60"/>
      <c r="M1507" s="61"/>
      <c r="N1507" s="61"/>
      <c r="O1507" s="54" t="s">
        <v>3856</v>
      </c>
      <c r="P1507" s="54" t="s">
        <v>3857</v>
      </c>
      <c r="Q1507" s="60" t="s">
        <v>132</v>
      </c>
      <c r="R1507" s="63"/>
      <c r="S1507" s="64" t="str">
        <f aca="false">IF(ISBLANK(A1507),"",CONCATENATE($BC$5,"-",MID($BC$3,3,2),"-M_",A1507))</f>
        <v>PTUR-21-M_52021000005235</v>
      </c>
      <c r="T1507" s="65" t="e">
        <f aca="false">IF(ISBLANK(B1507),"",VLOOKUP(B1507,$BI$2:$BJ$5,2,FALSE()))</f>
        <v>#N/A</v>
      </c>
      <c r="U1507" s="66" t="str">
        <f aca="false">IF(ISBLANK(Q1507),"ES",Q1507)</f>
        <v>ES</v>
      </c>
      <c r="V1507" s="64" t="n">
        <f aca="false">IF(ISBLANK(K1507),"2",VLOOKUP(K1507,$BG$2:$BH$3,2,FALSE()))</f>
        <v>2</v>
      </c>
      <c r="W1507" s="66" t="str">
        <f aca="false">IF(ISBLANK(R1507),"Sin observaciones",R1507)</f>
        <v>Sin observaciones</v>
      </c>
      <c r="X1507" s="64" t="n">
        <f aca="false">IF(ISERROR(VLOOKUP(J1507,$BG$2:$BH$3,2,FALSE())),"",VLOOKUP(J1507,$BG$2:$BH$3,2,FALSE()))</f>
        <v>1</v>
      </c>
      <c r="Z1507" s="67"/>
    </row>
    <row r="1508" customFormat="false" ht="39.6" hidden="false" customHeight="false" outlineLevel="0" collapsed="false">
      <c r="A1508" s="54" t="s">
        <v>3858</v>
      </c>
      <c r="B1508" s="54" t="s">
        <v>126</v>
      </c>
      <c r="C1508" s="54" t="s">
        <v>3859</v>
      </c>
      <c r="D1508" s="82" t="n">
        <v>1</v>
      </c>
      <c r="E1508" s="56" t="n">
        <v>96.3</v>
      </c>
      <c r="F1508" s="57" t="n">
        <v>6.3</v>
      </c>
      <c r="G1508" s="56" t="n">
        <v>96.3</v>
      </c>
      <c r="H1508" s="56" t="n">
        <v>6.3</v>
      </c>
      <c r="I1508" s="58" t="n">
        <v>44550</v>
      </c>
      <c r="J1508" s="54" t="s">
        <v>128</v>
      </c>
      <c r="K1508" s="60" t="s">
        <v>129</v>
      </c>
      <c r="L1508" s="60"/>
      <c r="M1508" s="61"/>
      <c r="N1508" s="61"/>
      <c r="O1508" s="54" t="s">
        <v>587</v>
      </c>
      <c r="P1508" s="54" t="s">
        <v>588</v>
      </c>
      <c r="Q1508" s="60" t="s">
        <v>132</v>
      </c>
      <c r="R1508" s="63"/>
      <c r="S1508" s="64" t="str">
        <f aca="false">IF(ISBLANK(A1508),"",CONCATENATE($BC$5,"-",MID($BC$3,3,2),"-M_",A1508))</f>
        <v>PTUR-21-M_52021000005497</v>
      </c>
      <c r="T1508" s="65" t="e">
        <f aca="false">IF(ISBLANK(B1508),"",VLOOKUP(B1508,$BI$2:$BJ$5,2,FALSE()))</f>
        <v>#N/A</v>
      </c>
      <c r="U1508" s="66" t="str">
        <f aca="false">IF(ISBLANK(Q1508),"ES",Q1508)</f>
        <v>ES</v>
      </c>
      <c r="V1508" s="64" t="n">
        <f aca="false">IF(ISBLANK(K1508),"2",VLOOKUP(K1508,$BG$2:$BH$3,2,FALSE()))</f>
        <v>2</v>
      </c>
      <c r="W1508" s="66" t="str">
        <f aca="false">IF(ISBLANK(R1508),"Sin observaciones",R1508)</f>
        <v>Sin observaciones</v>
      </c>
      <c r="X1508" s="64" t="n">
        <f aca="false">IF(ISERROR(VLOOKUP(J1508,$BG$2:$BH$3,2,FALSE())),"",VLOOKUP(J1508,$BG$2:$BH$3,2,FALSE()))</f>
        <v>1</v>
      </c>
      <c r="Z1508" s="67"/>
    </row>
    <row r="1509" customFormat="false" ht="26.4" hidden="false" customHeight="false" outlineLevel="0" collapsed="false">
      <c r="A1509" s="54" t="s">
        <v>3860</v>
      </c>
      <c r="B1509" s="54" t="s">
        <v>126</v>
      </c>
      <c r="C1509" s="54" t="s">
        <v>3354</v>
      </c>
      <c r="D1509" s="82" t="n">
        <v>1</v>
      </c>
      <c r="E1509" s="56" t="n">
        <v>642</v>
      </c>
      <c r="F1509" s="57" t="n">
        <v>42</v>
      </c>
      <c r="G1509" s="56" t="n">
        <v>642</v>
      </c>
      <c r="H1509" s="56" t="n">
        <v>42</v>
      </c>
      <c r="I1509" s="58" t="n">
        <v>44532</v>
      </c>
      <c r="J1509" s="54" t="s">
        <v>128</v>
      </c>
      <c r="K1509" s="60" t="s">
        <v>129</v>
      </c>
      <c r="L1509" s="60"/>
      <c r="M1509" s="61"/>
      <c r="N1509" s="61"/>
      <c r="O1509" s="54" t="s">
        <v>603</v>
      </c>
      <c r="P1509" s="54" t="s">
        <v>604</v>
      </c>
      <c r="Q1509" s="60" t="s">
        <v>132</v>
      </c>
      <c r="R1509" s="63"/>
      <c r="S1509" s="64" t="str">
        <f aca="false">IF(ISBLANK(A1509),"",CONCATENATE($BC$5,"-",MID($BC$3,3,2),"-M_",A1509))</f>
        <v>PTUR-21-M_5202100000504 3</v>
      </c>
      <c r="T1509" s="65" t="e">
        <f aca="false">IF(ISBLANK(B1509),"",VLOOKUP(B1509,$BI$2:$BJ$5,2,FALSE()))</f>
        <v>#N/A</v>
      </c>
      <c r="U1509" s="66" t="str">
        <f aca="false">IF(ISBLANK(Q1509),"ES",Q1509)</f>
        <v>ES</v>
      </c>
      <c r="V1509" s="64" t="n">
        <f aca="false">IF(ISBLANK(K1509),"2",VLOOKUP(K1509,$BG$2:$BH$3,2,FALSE()))</f>
        <v>2</v>
      </c>
      <c r="W1509" s="66" t="str">
        <f aca="false">IF(ISBLANK(R1509),"Sin observaciones",R1509)</f>
        <v>Sin observaciones</v>
      </c>
      <c r="X1509" s="64" t="n">
        <f aca="false">IF(ISERROR(VLOOKUP(J1509,$BG$2:$BH$3,2,FALSE())),"",VLOOKUP(J1509,$BG$2:$BH$3,2,FALSE()))</f>
        <v>1</v>
      </c>
      <c r="Z1509" s="67"/>
    </row>
    <row r="1510" customFormat="false" ht="26.4" hidden="false" customHeight="false" outlineLevel="0" collapsed="false">
      <c r="A1510" s="54" t="s">
        <v>3861</v>
      </c>
      <c r="B1510" s="54" t="s">
        <v>126</v>
      </c>
      <c r="C1510" s="54" t="s">
        <v>3356</v>
      </c>
      <c r="D1510" s="82" t="n">
        <v>1</v>
      </c>
      <c r="E1510" s="56" t="n">
        <v>401.25</v>
      </c>
      <c r="F1510" s="57" t="n">
        <v>26.25</v>
      </c>
      <c r="G1510" s="56" t="n">
        <v>401.25</v>
      </c>
      <c r="H1510" s="56" t="n">
        <v>26.25</v>
      </c>
      <c r="I1510" s="58" t="n">
        <v>44532</v>
      </c>
      <c r="J1510" s="54" t="s">
        <v>128</v>
      </c>
      <c r="K1510" s="60" t="s">
        <v>129</v>
      </c>
      <c r="L1510" s="60"/>
      <c r="M1510" s="61"/>
      <c r="N1510" s="61"/>
      <c r="O1510" s="54" t="s">
        <v>603</v>
      </c>
      <c r="P1510" s="54" t="s">
        <v>604</v>
      </c>
      <c r="Q1510" s="60" t="s">
        <v>132</v>
      </c>
      <c r="R1510" s="63"/>
      <c r="S1510" s="64" t="str">
        <f aca="false">IF(ISBLANK(A1510),"",CONCATENATE($BC$5,"-",MID($BC$3,3,2),"-M_",A1510))</f>
        <v>PTUR-21-M_5202100000504 4</v>
      </c>
      <c r="T1510" s="65" t="e">
        <f aca="false">IF(ISBLANK(B1510),"",VLOOKUP(B1510,$BI$2:$BJ$5,2,FALSE()))</f>
        <v>#N/A</v>
      </c>
      <c r="U1510" s="66" t="str">
        <f aca="false">IF(ISBLANK(Q1510),"ES",Q1510)</f>
        <v>ES</v>
      </c>
      <c r="V1510" s="64" t="n">
        <f aca="false">IF(ISBLANK(K1510),"2",VLOOKUP(K1510,$BG$2:$BH$3,2,FALSE()))</f>
        <v>2</v>
      </c>
      <c r="W1510" s="66" t="str">
        <f aca="false">IF(ISBLANK(R1510),"Sin observaciones",R1510)</f>
        <v>Sin observaciones</v>
      </c>
      <c r="X1510" s="64" t="n">
        <f aca="false">IF(ISERROR(VLOOKUP(J1510,$BG$2:$BH$3,2,FALSE())),"",VLOOKUP(J1510,$BG$2:$BH$3,2,FALSE()))</f>
        <v>1</v>
      </c>
      <c r="Z1510" s="67"/>
    </row>
    <row r="1511" customFormat="false" ht="26.4" hidden="false" customHeight="false" outlineLevel="0" collapsed="false">
      <c r="A1511" s="54" t="s">
        <v>3862</v>
      </c>
      <c r="B1511" s="54" t="s">
        <v>126</v>
      </c>
      <c r="C1511" s="54" t="s">
        <v>3863</v>
      </c>
      <c r="D1511" s="82" t="n">
        <v>1</v>
      </c>
      <c r="E1511" s="56" t="n">
        <v>642</v>
      </c>
      <c r="F1511" s="57" t="n">
        <v>42</v>
      </c>
      <c r="G1511" s="56" t="n">
        <v>642</v>
      </c>
      <c r="H1511" s="56" t="n">
        <v>42</v>
      </c>
      <c r="I1511" s="58" t="n">
        <v>44553</v>
      </c>
      <c r="J1511" s="54" t="s">
        <v>128</v>
      </c>
      <c r="K1511" s="60" t="s">
        <v>129</v>
      </c>
      <c r="L1511" s="60"/>
      <c r="M1511" s="61"/>
      <c r="N1511" s="61"/>
      <c r="O1511" s="54" t="s">
        <v>603</v>
      </c>
      <c r="P1511" s="54" t="s">
        <v>604</v>
      </c>
      <c r="Q1511" s="60" t="s">
        <v>132</v>
      </c>
      <c r="R1511" s="63"/>
      <c r="S1511" s="64" t="str">
        <f aca="false">IF(ISBLANK(A1511),"",CONCATENATE($BC$5,"-",MID($BC$3,3,2),"-M_",A1511))</f>
        <v>PTUR-21-M_52021000005690</v>
      </c>
      <c r="T1511" s="65" t="e">
        <f aca="false">IF(ISBLANK(B1511),"",VLOOKUP(B1511,$BI$2:$BJ$5,2,FALSE()))</f>
        <v>#N/A</v>
      </c>
      <c r="U1511" s="66" t="str">
        <f aca="false">IF(ISBLANK(Q1511),"ES",Q1511)</f>
        <v>ES</v>
      </c>
      <c r="V1511" s="64" t="n">
        <f aca="false">IF(ISBLANK(K1511),"2",VLOOKUP(K1511,$BG$2:$BH$3,2,FALSE()))</f>
        <v>2</v>
      </c>
      <c r="W1511" s="66" t="str">
        <f aca="false">IF(ISBLANK(R1511),"Sin observaciones",R1511)</f>
        <v>Sin observaciones</v>
      </c>
      <c r="X1511" s="64" t="n">
        <f aca="false">IF(ISERROR(VLOOKUP(J1511,$BG$2:$BH$3,2,FALSE())),"",VLOOKUP(J1511,$BG$2:$BH$3,2,FALSE()))</f>
        <v>1</v>
      </c>
      <c r="Z1511" s="67"/>
    </row>
    <row r="1512" customFormat="false" ht="26.4" hidden="false" customHeight="false" outlineLevel="0" collapsed="false">
      <c r="A1512" s="54" t="s">
        <v>3864</v>
      </c>
      <c r="B1512" s="54" t="s">
        <v>126</v>
      </c>
      <c r="C1512" s="54" t="s">
        <v>3865</v>
      </c>
      <c r="D1512" s="82" t="n">
        <v>1</v>
      </c>
      <c r="E1512" s="56" t="n">
        <v>401.25</v>
      </c>
      <c r="F1512" s="57" t="n">
        <v>26.25</v>
      </c>
      <c r="G1512" s="56" t="n">
        <v>401.25</v>
      </c>
      <c r="H1512" s="56" t="n">
        <v>26.25</v>
      </c>
      <c r="I1512" s="58" t="n">
        <v>44553</v>
      </c>
      <c r="J1512" s="54" t="s">
        <v>128</v>
      </c>
      <c r="K1512" s="60" t="s">
        <v>129</v>
      </c>
      <c r="L1512" s="60"/>
      <c r="M1512" s="61"/>
      <c r="N1512" s="61"/>
      <c r="O1512" s="54" t="s">
        <v>603</v>
      </c>
      <c r="P1512" s="54" t="s">
        <v>604</v>
      </c>
      <c r="Q1512" s="60" t="s">
        <v>132</v>
      </c>
      <c r="R1512" s="63"/>
      <c r="S1512" s="64" t="str">
        <f aca="false">IF(ISBLANK(A1512),"",CONCATENATE($BC$5,"-",MID($BC$3,3,2),"-M_",A1512))</f>
        <v>PTUR-21-M_52021000005691</v>
      </c>
      <c r="T1512" s="65" t="e">
        <f aca="false">IF(ISBLANK(B1512),"",VLOOKUP(B1512,$BI$2:$BJ$5,2,FALSE()))</f>
        <v>#N/A</v>
      </c>
      <c r="U1512" s="66" t="str">
        <f aca="false">IF(ISBLANK(Q1512),"ES",Q1512)</f>
        <v>ES</v>
      </c>
      <c r="V1512" s="64" t="n">
        <f aca="false">IF(ISBLANK(K1512),"2",VLOOKUP(K1512,$BG$2:$BH$3,2,FALSE()))</f>
        <v>2</v>
      </c>
      <c r="W1512" s="66" t="str">
        <f aca="false">IF(ISBLANK(R1512),"Sin observaciones",R1512)</f>
        <v>Sin observaciones</v>
      </c>
      <c r="X1512" s="64" t="n">
        <f aca="false">IF(ISERROR(VLOOKUP(J1512,$BG$2:$BH$3,2,FALSE())),"",VLOOKUP(J1512,$BG$2:$BH$3,2,FALSE()))</f>
        <v>1</v>
      </c>
      <c r="Z1512" s="67"/>
    </row>
    <row r="1513" customFormat="false" ht="26.4" hidden="false" customHeight="false" outlineLevel="0" collapsed="false">
      <c r="A1513" s="54" t="s">
        <v>3866</v>
      </c>
      <c r="B1513" s="54" t="s">
        <v>126</v>
      </c>
      <c r="C1513" s="54" t="s">
        <v>3867</v>
      </c>
      <c r="D1513" s="82" t="n">
        <v>0.03</v>
      </c>
      <c r="E1513" s="56" t="n">
        <v>287.83</v>
      </c>
      <c r="F1513" s="57" t="n">
        <v>18.83</v>
      </c>
      <c r="G1513" s="56" t="n">
        <v>287.83</v>
      </c>
      <c r="H1513" s="56" t="n">
        <v>18.83</v>
      </c>
      <c r="I1513" s="58" t="n">
        <v>44553</v>
      </c>
      <c r="J1513" s="54" t="s">
        <v>128</v>
      </c>
      <c r="K1513" s="60" t="s">
        <v>129</v>
      </c>
      <c r="L1513" s="60"/>
      <c r="M1513" s="61"/>
      <c r="N1513" s="61"/>
      <c r="O1513" s="54" t="s">
        <v>613</v>
      </c>
      <c r="P1513" s="54" t="s">
        <v>614</v>
      </c>
      <c r="Q1513" s="60" t="s">
        <v>132</v>
      </c>
      <c r="R1513" s="63"/>
      <c r="S1513" s="64" t="str">
        <f aca="false">IF(ISBLANK(A1513),"",CONCATENATE($BC$5,"-",MID($BC$3,3,2),"-M_",A1513))</f>
        <v>PTUR-21-M_52021000005621</v>
      </c>
      <c r="T1513" s="65" t="e">
        <f aca="false">IF(ISBLANK(B1513),"",VLOOKUP(B1513,$BI$2:$BJ$5,2,FALSE()))</f>
        <v>#N/A</v>
      </c>
      <c r="U1513" s="66" t="str">
        <f aca="false">IF(ISBLANK(Q1513),"ES",Q1513)</f>
        <v>ES</v>
      </c>
      <c r="V1513" s="64" t="n">
        <f aca="false">IF(ISBLANK(K1513),"2",VLOOKUP(K1513,$BG$2:$BH$3,2,FALSE()))</f>
        <v>2</v>
      </c>
      <c r="W1513" s="66" t="str">
        <f aca="false">IF(ISBLANK(R1513),"Sin observaciones",R1513)</f>
        <v>Sin observaciones</v>
      </c>
      <c r="X1513" s="64" t="n">
        <f aca="false">IF(ISERROR(VLOOKUP(J1513,$BG$2:$BH$3,2,FALSE())),"",VLOOKUP(J1513,$BG$2:$BH$3,2,FALSE()))</f>
        <v>1</v>
      </c>
      <c r="Z1513" s="67"/>
    </row>
    <row r="1514" customFormat="false" ht="79.2" hidden="false" customHeight="false" outlineLevel="0" collapsed="false">
      <c r="A1514" s="54" t="s">
        <v>3868</v>
      </c>
      <c r="B1514" s="54" t="s">
        <v>126</v>
      </c>
      <c r="C1514" s="54" t="s">
        <v>3869</v>
      </c>
      <c r="D1514" s="82" t="n">
        <v>0.03</v>
      </c>
      <c r="E1514" s="56" t="n">
        <v>129.27</v>
      </c>
      <c r="F1514" s="57" t="n">
        <v>8.46</v>
      </c>
      <c r="G1514" s="56" t="n">
        <v>129.27</v>
      </c>
      <c r="H1514" s="56" t="n">
        <v>8.46</v>
      </c>
      <c r="I1514" s="58" t="n">
        <v>44540</v>
      </c>
      <c r="J1514" s="54" t="s">
        <v>128</v>
      </c>
      <c r="K1514" s="60" t="s">
        <v>129</v>
      </c>
      <c r="L1514" s="60"/>
      <c r="M1514" s="61"/>
      <c r="N1514" s="61"/>
      <c r="O1514" s="54" t="s">
        <v>1338</v>
      </c>
      <c r="P1514" s="54" t="s">
        <v>1339</v>
      </c>
      <c r="Q1514" s="60" t="s">
        <v>132</v>
      </c>
      <c r="R1514" s="63"/>
      <c r="S1514" s="64" t="str">
        <f aca="false">IF(ISBLANK(A1514),"",CONCATENATE($BC$5,"-",MID($BC$3,3,2),"-M_",A1514))</f>
        <v>PTUR-21-M_52021000005222</v>
      </c>
      <c r="T1514" s="65" t="e">
        <f aca="false">IF(ISBLANK(B1514),"",VLOOKUP(B1514,$BI$2:$BJ$5,2,FALSE()))</f>
        <v>#N/A</v>
      </c>
      <c r="U1514" s="66" t="str">
        <f aca="false">IF(ISBLANK(Q1514),"ES",Q1514)</f>
        <v>ES</v>
      </c>
      <c r="V1514" s="64" t="n">
        <f aca="false">IF(ISBLANK(K1514),"2",VLOOKUP(K1514,$BG$2:$BH$3,2,FALSE()))</f>
        <v>2</v>
      </c>
      <c r="W1514" s="66" t="str">
        <f aca="false">IF(ISBLANK(R1514),"Sin observaciones",R1514)</f>
        <v>Sin observaciones</v>
      </c>
      <c r="X1514" s="64" t="n">
        <f aca="false">IF(ISERROR(VLOOKUP(J1514,$BG$2:$BH$3,2,FALSE())),"",VLOOKUP(J1514,$BG$2:$BH$3,2,FALSE()))</f>
        <v>1</v>
      </c>
      <c r="Z1514" s="67"/>
    </row>
    <row r="1515" customFormat="false" ht="66" hidden="false" customHeight="false" outlineLevel="0" collapsed="false">
      <c r="A1515" s="54" t="s">
        <v>3870</v>
      </c>
      <c r="B1515" s="54" t="s">
        <v>126</v>
      </c>
      <c r="C1515" s="54" t="s">
        <v>3871</v>
      </c>
      <c r="D1515" s="82" t="n">
        <v>0.03</v>
      </c>
      <c r="E1515" s="56" t="n">
        <v>162.07</v>
      </c>
      <c r="F1515" s="57" t="n">
        <v>10.6</v>
      </c>
      <c r="G1515" s="56" t="n">
        <v>162.07</v>
      </c>
      <c r="H1515" s="56" t="n">
        <v>10.6</v>
      </c>
      <c r="I1515" s="58" t="n">
        <v>44546</v>
      </c>
      <c r="J1515" s="54" t="s">
        <v>128</v>
      </c>
      <c r="K1515" s="60" t="s">
        <v>129</v>
      </c>
      <c r="L1515" s="60"/>
      <c r="M1515" s="61"/>
      <c r="N1515" s="61"/>
      <c r="O1515" s="54" t="s">
        <v>1338</v>
      </c>
      <c r="P1515" s="54" t="s">
        <v>1339</v>
      </c>
      <c r="Q1515" s="60" t="s">
        <v>132</v>
      </c>
      <c r="R1515" s="63"/>
      <c r="S1515" s="64" t="str">
        <f aca="false">IF(ISBLANK(A1515),"",CONCATENATE($BC$5,"-",MID($BC$3,3,2),"-M_",A1515))</f>
        <v>PTUR-21-M_52021000005443</v>
      </c>
      <c r="T1515" s="65" t="e">
        <f aca="false">IF(ISBLANK(B1515),"",VLOOKUP(B1515,$BI$2:$BJ$5,2,FALSE()))</f>
        <v>#N/A</v>
      </c>
      <c r="U1515" s="66" t="str">
        <f aca="false">IF(ISBLANK(Q1515),"ES",Q1515)</f>
        <v>ES</v>
      </c>
      <c r="V1515" s="64" t="n">
        <f aca="false">IF(ISBLANK(K1515),"2",VLOOKUP(K1515,$BG$2:$BH$3,2,FALSE()))</f>
        <v>2</v>
      </c>
      <c r="W1515" s="66" t="str">
        <f aca="false">IF(ISBLANK(R1515),"Sin observaciones",R1515)</f>
        <v>Sin observaciones</v>
      </c>
      <c r="X1515" s="64" t="n">
        <f aca="false">IF(ISERROR(VLOOKUP(J1515,$BG$2:$BH$3,2,FALSE())),"",VLOOKUP(J1515,$BG$2:$BH$3,2,FALSE()))</f>
        <v>1</v>
      </c>
      <c r="Z1515" s="67"/>
    </row>
    <row r="1516" customFormat="false" ht="105.6" hidden="false" customHeight="false" outlineLevel="0" collapsed="false">
      <c r="A1516" s="54" t="s">
        <v>3872</v>
      </c>
      <c r="B1516" s="54" t="s">
        <v>126</v>
      </c>
      <c r="C1516" s="54" t="s">
        <v>3873</v>
      </c>
      <c r="D1516" s="82" t="n">
        <v>0.03</v>
      </c>
      <c r="E1516" s="56" t="n">
        <v>3473.22</v>
      </c>
      <c r="F1516" s="57" t="n">
        <v>227.22</v>
      </c>
      <c r="G1516" s="56" t="n">
        <v>3473.22</v>
      </c>
      <c r="H1516" s="56" t="n">
        <v>227.22</v>
      </c>
      <c r="I1516" s="58" t="n">
        <v>44550</v>
      </c>
      <c r="J1516" s="54" t="s">
        <v>128</v>
      </c>
      <c r="K1516" s="60" t="s">
        <v>129</v>
      </c>
      <c r="L1516" s="60"/>
      <c r="M1516" s="61"/>
      <c r="N1516" s="61"/>
      <c r="O1516" s="54" t="s">
        <v>3363</v>
      </c>
      <c r="P1516" s="54" t="s">
        <v>3364</v>
      </c>
      <c r="Q1516" s="60" t="s">
        <v>132</v>
      </c>
      <c r="R1516" s="63"/>
      <c r="S1516" s="64" t="str">
        <f aca="false">IF(ISBLANK(A1516),"",CONCATENATE($BC$5,"-",MID($BC$3,3,2),"-M_",A1516))</f>
        <v>PTUR-21-M_52021000005486</v>
      </c>
      <c r="T1516" s="65" t="e">
        <f aca="false">IF(ISBLANK(B1516),"",VLOOKUP(B1516,$BI$2:$BJ$5,2,FALSE()))</f>
        <v>#N/A</v>
      </c>
      <c r="U1516" s="66" t="str">
        <f aca="false">IF(ISBLANK(Q1516),"ES",Q1516)</f>
        <v>ES</v>
      </c>
      <c r="V1516" s="64" t="n">
        <f aca="false">IF(ISBLANK(K1516),"2",VLOOKUP(K1516,$BG$2:$BH$3,2,FALSE()))</f>
        <v>2</v>
      </c>
      <c r="W1516" s="66" t="str">
        <f aca="false">IF(ISBLANK(R1516),"Sin observaciones",R1516)</f>
        <v>Sin observaciones</v>
      </c>
      <c r="X1516" s="64" t="n">
        <f aca="false">IF(ISERROR(VLOOKUP(J1516,$BG$2:$BH$3,2,FALSE())),"",VLOOKUP(J1516,$BG$2:$BH$3,2,FALSE()))</f>
        <v>1</v>
      </c>
      <c r="Z1516" s="67"/>
    </row>
    <row r="1517" customFormat="false" ht="26.4" hidden="false" customHeight="false" outlineLevel="0" collapsed="false">
      <c r="A1517" s="54" t="s">
        <v>3874</v>
      </c>
      <c r="B1517" s="54" t="s">
        <v>126</v>
      </c>
      <c r="C1517" s="54" t="s">
        <v>3875</v>
      </c>
      <c r="D1517" s="82" t="n">
        <v>0.03</v>
      </c>
      <c r="E1517" s="56" t="n">
        <v>8560</v>
      </c>
      <c r="F1517" s="57" t="n">
        <v>560</v>
      </c>
      <c r="G1517" s="56" t="n">
        <v>8560</v>
      </c>
      <c r="H1517" s="56" t="n">
        <v>560</v>
      </c>
      <c r="I1517" s="58" t="n">
        <v>44544</v>
      </c>
      <c r="J1517" s="54" t="s">
        <v>128</v>
      </c>
      <c r="K1517" s="60" t="s">
        <v>129</v>
      </c>
      <c r="L1517" s="60"/>
      <c r="M1517" s="61"/>
      <c r="N1517" s="61"/>
      <c r="O1517" s="54" t="s">
        <v>3876</v>
      </c>
      <c r="P1517" s="54" t="s">
        <v>3877</v>
      </c>
      <c r="Q1517" s="60" t="s">
        <v>132</v>
      </c>
      <c r="R1517" s="63"/>
      <c r="S1517" s="64" t="str">
        <f aca="false">IF(ISBLANK(A1517),"",CONCATENATE($BC$5,"-",MID($BC$3,3,2),"-M_",A1517))</f>
        <v>PTUR-21-M_52021000005331</v>
      </c>
      <c r="T1517" s="65" t="e">
        <f aca="false">IF(ISBLANK(B1517),"",VLOOKUP(B1517,$BI$2:$BJ$5,2,FALSE()))</f>
        <v>#N/A</v>
      </c>
      <c r="U1517" s="66" t="str">
        <f aca="false">IF(ISBLANK(Q1517),"ES",Q1517)</f>
        <v>ES</v>
      </c>
      <c r="V1517" s="64" t="n">
        <f aca="false">IF(ISBLANK(K1517),"2",VLOOKUP(K1517,$BG$2:$BH$3,2,FALSE()))</f>
        <v>2</v>
      </c>
      <c r="W1517" s="66" t="str">
        <f aca="false">IF(ISBLANK(R1517),"Sin observaciones",R1517)</f>
        <v>Sin observaciones</v>
      </c>
      <c r="X1517" s="64" t="n">
        <f aca="false">IF(ISERROR(VLOOKUP(J1517,$BG$2:$BH$3,2,FALSE())),"",VLOOKUP(J1517,$BG$2:$BH$3,2,FALSE()))</f>
        <v>1</v>
      </c>
      <c r="Z1517" s="67"/>
    </row>
    <row r="1518" customFormat="false" ht="26.4" hidden="false" customHeight="false" outlineLevel="0" collapsed="false">
      <c r="A1518" s="54" t="s">
        <v>3878</v>
      </c>
      <c r="B1518" s="54" t="s">
        <v>126</v>
      </c>
      <c r="C1518" s="54" t="s">
        <v>3879</v>
      </c>
      <c r="D1518" s="82" t="n">
        <v>0.03</v>
      </c>
      <c r="E1518" s="56" t="n">
        <v>17.12</v>
      </c>
      <c r="F1518" s="57" t="n">
        <v>1.12</v>
      </c>
      <c r="G1518" s="56" t="n">
        <v>17.12</v>
      </c>
      <c r="H1518" s="56" t="n">
        <v>1.12</v>
      </c>
      <c r="I1518" s="58" t="n">
        <v>44546</v>
      </c>
      <c r="J1518" s="54" t="s">
        <v>128</v>
      </c>
      <c r="K1518" s="60" t="s">
        <v>129</v>
      </c>
      <c r="L1518" s="60"/>
      <c r="M1518" s="61"/>
      <c r="N1518" s="61"/>
      <c r="O1518" s="54" t="s">
        <v>634</v>
      </c>
      <c r="P1518" s="54" t="s">
        <v>635</v>
      </c>
      <c r="Q1518" s="60" t="s">
        <v>132</v>
      </c>
      <c r="R1518" s="63"/>
      <c r="S1518" s="64" t="str">
        <f aca="false">IF(ISBLANK(A1518),"",CONCATENATE($BC$5,"-",MID($BC$3,3,2),"-M_",A1518))</f>
        <v>PTUR-21-M_52021000005426</v>
      </c>
      <c r="T1518" s="65" t="e">
        <f aca="false">IF(ISBLANK(B1518),"",VLOOKUP(B1518,$BI$2:$BJ$5,2,FALSE()))</f>
        <v>#N/A</v>
      </c>
      <c r="U1518" s="66" t="str">
        <f aca="false">IF(ISBLANK(Q1518),"ES",Q1518)</f>
        <v>ES</v>
      </c>
      <c r="V1518" s="64" t="n">
        <f aca="false">IF(ISBLANK(K1518),"2",VLOOKUP(K1518,$BG$2:$BH$3,2,FALSE()))</f>
        <v>2</v>
      </c>
      <c r="W1518" s="66" t="str">
        <f aca="false">IF(ISBLANK(R1518),"Sin observaciones",R1518)</f>
        <v>Sin observaciones</v>
      </c>
      <c r="X1518" s="64" t="n">
        <f aca="false">IF(ISERROR(VLOOKUP(J1518,$BG$2:$BH$3,2,FALSE())),"",VLOOKUP(J1518,$BG$2:$BH$3,2,FALSE()))</f>
        <v>1</v>
      </c>
      <c r="Z1518" s="67"/>
    </row>
    <row r="1519" customFormat="false" ht="105.6" hidden="false" customHeight="false" outlineLevel="0" collapsed="false">
      <c r="A1519" s="54" t="s">
        <v>3880</v>
      </c>
      <c r="B1519" s="54" t="s">
        <v>126</v>
      </c>
      <c r="C1519" s="54" t="s">
        <v>640</v>
      </c>
      <c r="D1519" s="82" t="n">
        <v>1</v>
      </c>
      <c r="E1519" s="56" t="n">
        <v>156.61</v>
      </c>
      <c r="F1519" s="57" t="n">
        <v>10.25</v>
      </c>
      <c r="G1519" s="56" t="n">
        <v>156.61</v>
      </c>
      <c r="H1519" s="56" t="n">
        <v>10.25</v>
      </c>
      <c r="I1519" s="58" t="n">
        <v>44546</v>
      </c>
      <c r="J1519" s="54" t="s">
        <v>128</v>
      </c>
      <c r="K1519" s="60" t="s">
        <v>129</v>
      </c>
      <c r="L1519" s="60"/>
      <c r="M1519" s="61"/>
      <c r="N1519" s="61"/>
      <c r="O1519" s="54" t="s">
        <v>634</v>
      </c>
      <c r="P1519" s="54" t="s">
        <v>635</v>
      </c>
      <c r="Q1519" s="60" t="s">
        <v>132</v>
      </c>
      <c r="R1519" s="63"/>
      <c r="S1519" s="64" t="str">
        <f aca="false">IF(ISBLANK(A1519),"",CONCATENATE($BC$5,"-",MID($BC$3,3,2),"-M_",A1519))</f>
        <v>PTUR-21-M_52021000005448</v>
      </c>
      <c r="T1519" s="65" t="e">
        <f aca="false">IF(ISBLANK(B1519),"",VLOOKUP(B1519,$BI$2:$BJ$5,2,FALSE()))</f>
        <v>#N/A</v>
      </c>
      <c r="U1519" s="66" t="str">
        <f aca="false">IF(ISBLANK(Q1519),"ES",Q1519)</f>
        <v>ES</v>
      </c>
      <c r="V1519" s="64" t="n">
        <f aca="false">IF(ISBLANK(K1519),"2",VLOOKUP(K1519,$BG$2:$BH$3,2,FALSE()))</f>
        <v>2</v>
      </c>
      <c r="W1519" s="66" t="str">
        <f aca="false">IF(ISBLANK(R1519),"Sin observaciones",R1519)</f>
        <v>Sin observaciones</v>
      </c>
      <c r="X1519" s="64" t="n">
        <f aca="false">IF(ISERROR(VLOOKUP(J1519,$BG$2:$BH$3,2,FALSE())),"",VLOOKUP(J1519,$BG$2:$BH$3,2,FALSE()))</f>
        <v>1</v>
      </c>
      <c r="Z1519" s="67"/>
    </row>
    <row r="1520" customFormat="false" ht="26.4" hidden="false" customHeight="false" outlineLevel="0" collapsed="false">
      <c r="A1520" s="54" t="s">
        <v>3881</v>
      </c>
      <c r="B1520" s="54" t="s">
        <v>126</v>
      </c>
      <c r="C1520" s="54" t="s">
        <v>644</v>
      </c>
      <c r="D1520" s="82" t="n">
        <v>1</v>
      </c>
      <c r="E1520" s="56" t="n">
        <v>1326.8</v>
      </c>
      <c r="F1520" s="57" t="n">
        <v>86.8</v>
      </c>
      <c r="G1520" s="56" t="n">
        <v>1326.8</v>
      </c>
      <c r="H1520" s="56" t="n">
        <v>86.8</v>
      </c>
      <c r="I1520" s="58" t="n">
        <v>44546</v>
      </c>
      <c r="J1520" s="54" t="s">
        <v>128</v>
      </c>
      <c r="K1520" s="60" t="s">
        <v>129</v>
      </c>
      <c r="L1520" s="60"/>
      <c r="M1520" s="61"/>
      <c r="N1520" s="61"/>
      <c r="O1520" s="54" t="s">
        <v>645</v>
      </c>
      <c r="P1520" s="54" t="s">
        <v>646</v>
      </c>
      <c r="Q1520" s="60" t="s">
        <v>132</v>
      </c>
      <c r="R1520" s="63"/>
      <c r="S1520" s="64" t="str">
        <f aca="false">IF(ISBLANK(A1520),"",CONCATENATE($BC$5,"-",MID($BC$3,3,2),"-M_",A1520))</f>
        <v>PTUR-21-M_52021000005433</v>
      </c>
      <c r="T1520" s="65" t="e">
        <f aca="false">IF(ISBLANK(B1520),"",VLOOKUP(B1520,$BI$2:$BJ$5,2,FALSE()))</f>
        <v>#N/A</v>
      </c>
      <c r="U1520" s="66" t="str">
        <f aca="false">IF(ISBLANK(Q1520),"ES",Q1520)</f>
        <v>ES</v>
      </c>
      <c r="V1520" s="64" t="n">
        <f aca="false">IF(ISBLANK(K1520),"2",VLOOKUP(K1520,$BG$2:$BH$3,2,FALSE()))</f>
        <v>2</v>
      </c>
      <c r="W1520" s="66" t="str">
        <f aca="false">IF(ISBLANK(R1520),"Sin observaciones",R1520)</f>
        <v>Sin observaciones</v>
      </c>
      <c r="X1520" s="64" t="n">
        <f aca="false">IF(ISERROR(VLOOKUP(J1520,$BG$2:$BH$3,2,FALSE())),"",VLOOKUP(J1520,$BG$2:$BH$3,2,FALSE()))</f>
        <v>1</v>
      </c>
      <c r="Z1520" s="67"/>
    </row>
    <row r="1521" customFormat="false" ht="26.4" hidden="false" customHeight="false" outlineLevel="0" collapsed="false">
      <c r="A1521" s="54" t="s">
        <v>3882</v>
      </c>
      <c r="B1521" s="54" t="s">
        <v>126</v>
      </c>
      <c r="C1521" s="54" t="s">
        <v>3368</v>
      </c>
      <c r="D1521" s="82" t="n">
        <v>0.06</v>
      </c>
      <c r="E1521" s="56" t="n">
        <v>152.08</v>
      </c>
      <c r="F1521" s="57" t="n">
        <v>9.95</v>
      </c>
      <c r="G1521" s="56" t="n">
        <v>152.08</v>
      </c>
      <c r="H1521" s="56" t="n">
        <v>9.95</v>
      </c>
      <c r="I1521" s="58" t="n">
        <v>44532</v>
      </c>
      <c r="J1521" s="54" t="s">
        <v>128</v>
      </c>
      <c r="K1521" s="60" t="s">
        <v>129</v>
      </c>
      <c r="L1521" s="60"/>
      <c r="M1521" s="61"/>
      <c r="N1521" s="61"/>
      <c r="O1521" s="54" t="s">
        <v>1378</v>
      </c>
      <c r="P1521" s="54" t="s">
        <v>1379</v>
      </c>
      <c r="Q1521" s="60" t="s">
        <v>132</v>
      </c>
      <c r="R1521" s="63"/>
      <c r="S1521" s="64" t="str">
        <f aca="false">IF(ISBLANK(A1521),"",CONCATENATE($BC$5,"-",MID($BC$3,3,2),"-M_",A1521))</f>
        <v>PTUR-21-M_5202100000505 3</v>
      </c>
      <c r="T1521" s="65" t="e">
        <f aca="false">IF(ISBLANK(B1521),"",VLOOKUP(B1521,$BI$2:$BJ$5,2,FALSE()))</f>
        <v>#N/A</v>
      </c>
      <c r="U1521" s="66" t="str">
        <f aca="false">IF(ISBLANK(Q1521),"ES",Q1521)</f>
        <v>ES</v>
      </c>
      <c r="V1521" s="64" t="n">
        <f aca="false">IF(ISBLANK(K1521),"2",VLOOKUP(K1521,$BG$2:$BH$3,2,FALSE()))</f>
        <v>2</v>
      </c>
      <c r="W1521" s="66" t="str">
        <f aca="false">IF(ISBLANK(R1521),"Sin observaciones",R1521)</f>
        <v>Sin observaciones</v>
      </c>
      <c r="X1521" s="64" t="n">
        <f aca="false">IF(ISERROR(VLOOKUP(J1521,$BG$2:$BH$3,2,FALSE())),"",VLOOKUP(J1521,$BG$2:$BH$3,2,FALSE()))</f>
        <v>1</v>
      </c>
      <c r="Z1521" s="67"/>
    </row>
    <row r="1522" customFormat="false" ht="79.2" hidden="false" customHeight="false" outlineLevel="0" collapsed="false">
      <c r="A1522" s="54" t="s">
        <v>3883</v>
      </c>
      <c r="B1522" s="54" t="s">
        <v>143</v>
      </c>
      <c r="C1522" s="54" t="s">
        <v>3884</v>
      </c>
      <c r="D1522" s="82" t="n">
        <v>0.03</v>
      </c>
      <c r="E1522" s="56" t="n">
        <v>2262.37</v>
      </c>
      <c r="F1522" s="57" t="n">
        <v>148.01</v>
      </c>
      <c r="G1522" s="56" t="n">
        <v>2262.37</v>
      </c>
      <c r="H1522" s="56" t="n">
        <v>148.01</v>
      </c>
      <c r="I1522" s="58" t="n">
        <v>44532</v>
      </c>
      <c r="J1522" s="54" t="s">
        <v>128</v>
      </c>
      <c r="K1522" s="60" t="s">
        <v>129</v>
      </c>
      <c r="L1522" s="60"/>
      <c r="M1522" s="61"/>
      <c r="N1522" s="61"/>
      <c r="O1522" s="54" t="s">
        <v>3885</v>
      </c>
      <c r="P1522" s="54" t="s">
        <v>3886</v>
      </c>
      <c r="Q1522" s="60" t="s">
        <v>132</v>
      </c>
      <c r="R1522" s="63"/>
      <c r="S1522" s="64" t="str">
        <f aca="false">IF(ISBLANK(A1522),"",CONCATENATE($BC$5,"-",MID($BC$3,3,2),"-M_",A1522))</f>
        <v>PTUR-21-M_52021000005171</v>
      </c>
      <c r="T1522" s="65" t="str">
        <f aca="false">IF(ISBLANK(B1522),"",VLOOKUP(B1522,$BI$2:$BJ$5,2,FALSE()))</f>
        <v>C</v>
      </c>
      <c r="U1522" s="66" t="str">
        <f aca="false">IF(ISBLANK(Q1522),"ES",Q1522)</f>
        <v>ES</v>
      </c>
      <c r="V1522" s="64" t="n">
        <f aca="false">IF(ISBLANK(K1522),"2",VLOOKUP(K1522,$BG$2:$BH$3,2,FALSE()))</f>
        <v>2</v>
      </c>
      <c r="W1522" s="66" t="str">
        <f aca="false">IF(ISBLANK(R1522),"Sin observaciones",R1522)</f>
        <v>Sin observaciones</v>
      </c>
      <c r="X1522" s="64" t="n">
        <f aca="false">IF(ISERROR(VLOOKUP(J1522,$BG$2:$BH$3,2,FALSE())),"",VLOOKUP(J1522,$BG$2:$BH$3,2,FALSE()))</f>
        <v>1</v>
      </c>
      <c r="Z1522" s="67"/>
    </row>
    <row r="1523" customFormat="false" ht="264" hidden="false" customHeight="false" outlineLevel="0" collapsed="false">
      <c r="A1523" s="54" t="s">
        <v>3887</v>
      </c>
      <c r="B1523" s="54" t="s">
        <v>126</v>
      </c>
      <c r="C1523" s="54" t="s">
        <v>3888</v>
      </c>
      <c r="D1523" s="82" t="n">
        <v>0.03</v>
      </c>
      <c r="E1523" s="56" t="n">
        <v>1070</v>
      </c>
      <c r="F1523" s="57" t="n">
        <v>70</v>
      </c>
      <c r="G1523" s="56" t="n">
        <v>1070</v>
      </c>
      <c r="H1523" s="56" t="n">
        <v>70</v>
      </c>
      <c r="I1523" s="58" t="n">
        <v>44553</v>
      </c>
      <c r="J1523" s="54" t="s">
        <v>128</v>
      </c>
      <c r="K1523" s="60" t="s">
        <v>129</v>
      </c>
      <c r="L1523" s="60"/>
      <c r="M1523" s="61"/>
      <c r="N1523" s="61"/>
      <c r="O1523" s="54" t="s">
        <v>651</v>
      </c>
      <c r="P1523" s="54" t="s">
        <v>652</v>
      </c>
      <c r="Q1523" s="60" t="s">
        <v>132</v>
      </c>
      <c r="R1523" s="63"/>
      <c r="S1523" s="64" t="str">
        <f aca="false">IF(ISBLANK(A1523),"",CONCATENATE($BC$5,"-",MID($BC$3,3,2),"-M_",A1523))</f>
        <v>PTUR-21-M_52021000005710</v>
      </c>
      <c r="T1523" s="65" t="e">
        <f aca="false">IF(ISBLANK(B1523),"",VLOOKUP(B1523,$BI$2:$BJ$5,2,FALSE()))</f>
        <v>#N/A</v>
      </c>
      <c r="U1523" s="66" t="str">
        <f aca="false">IF(ISBLANK(Q1523),"ES",Q1523)</f>
        <v>ES</v>
      </c>
      <c r="V1523" s="64" t="n">
        <f aca="false">IF(ISBLANK(K1523),"2",VLOOKUP(K1523,$BG$2:$BH$3,2,FALSE()))</f>
        <v>2</v>
      </c>
      <c r="W1523" s="66" t="str">
        <f aca="false">IF(ISBLANK(R1523),"Sin observaciones",R1523)</f>
        <v>Sin observaciones</v>
      </c>
      <c r="X1523" s="64" t="n">
        <f aca="false">IF(ISERROR(VLOOKUP(J1523,$BG$2:$BH$3,2,FALSE())),"",VLOOKUP(J1523,$BG$2:$BH$3,2,FALSE()))</f>
        <v>1</v>
      </c>
      <c r="Z1523" s="67"/>
    </row>
    <row r="1524" customFormat="false" ht="39.6" hidden="false" customHeight="false" outlineLevel="0" collapsed="false">
      <c r="A1524" s="54" t="s">
        <v>3889</v>
      </c>
      <c r="B1524" s="54" t="s">
        <v>126</v>
      </c>
      <c r="C1524" s="54" t="s">
        <v>3890</v>
      </c>
      <c r="D1524" s="82" t="n">
        <v>0.03</v>
      </c>
      <c r="E1524" s="56" t="n">
        <v>1926</v>
      </c>
      <c r="F1524" s="57" t="n">
        <v>126</v>
      </c>
      <c r="G1524" s="56" t="n">
        <v>1926</v>
      </c>
      <c r="H1524" s="56" t="n">
        <v>126</v>
      </c>
      <c r="I1524" s="58" t="n">
        <v>44532</v>
      </c>
      <c r="J1524" s="54" t="s">
        <v>128</v>
      </c>
      <c r="K1524" s="60" t="s">
        <v>129</v>
      </c>
      <c r="L1524" s="60"/>
      <c r="M1524" s="61"/>
      <c r="N1524" s="61"/>
      <c r="O1524" s="54" t="s">
        <v>663</v>
      </c>
      <c r="P1524" s="54" t="s">
        <v>664</v>
      </c>
      <c r="Q1524" s="60" t="s">
        <v>132</v>
      </c>
      <c r="R1524" s="63"/>
      <c r="S1524" s="64" t="str">
        <f aca="false">IF(ISBLANK(A1524),"",CONCATENATE($BC$5,"-",MID($BC$3,3,2),"-M_",A1524))</f>
        <v>PTUR-21-M_52021000005167</v>
      </c>
      <c r="T1524" s="65" t="e">
        <f aca="false">IF(ISBLANK(B1524),"",VLOOKUP(B1524,$BI$2:$BJ$5,2,FALSE()))</f>
        <v>#N/A</v>
      </c>
      <c r="U1524" s="66" t="str">
        <f aca="false">IF(ISBLANK(Q1524),"ES",Q1524)</f>
        <v>ES</v>
      </c>
      <c r="V1524" s="64" t="n">
        <f aca="false">IF(ISBLANK(K1524),"2",VLOOKUP(K1524,$BG$2:$BH$3,2,FALSE()))</f>
        <v>2</v>
      </c>
      <c r="W1524" s="66" t="str">
        <f aca="false">IF(ISBLANK(R1524),"Sin observaciones",R1524)</f>
        <v>Sin observaciones</v>
      </c>
      <c r="X1524" s="64" t="n">
        <f aca="false">IF(ISERROR(VLOOKUP(J1524,$BG$2:$BH$3,2,FALSE())),"",VLOOKUP(J1524,$BG$2:$BH$3,2,FALSE()))</f>
        <v>1</v>
      </c>
      <c r="Z1524" s="67"/>
    </row>
    <row r="1525" customFormat="false" ht="26.4" hidden="false" customHeight="false" outlineLevel="0" collapsed="false">
      <c r="A1525" s="54" t="s">
        <v>3891</v>
      </c>
      <c r="B1525" s="54" t="s">
        <v>126</v>
      </c>
      <c r="C1525" s="54" t="s">
        <v>3892</v>
      </c>
      <c r="D1525" s="82" t="n">
        <v>1</v>
      </c>
      <c r="E1525" s="56" t="n">
        <v>1177</v>
      </c>
      <c r="F1525" s="57" t="n">
        <v>77</v>
      </c>
      <c r="G1525" s="56" t="n">
        <v>1177</v>
      </c>
      <c r="H1525" s="56" t="n">
        <v>77</v>
      </c>
      <c r="I1525" s="58" t="n">
        <v>44544</v>
      </c>
      <c r="J1525" s="54" t="s">
        <v>128</v>
      </c>
      <c r="K1525" s="60" t="s">
        <v>129</v>
      </c>
      <c r="L1525" s="60"/>
      <c r="M1525" s="61"/>
      <c r="N1525" s="61"/>
      <c r="O1525" s="54" t="s">
        <v>1404</v>
      </c>
      <c r="P1525" s="54" t="s">
        <v>1405</v>
      </c>
      <c r="Q1525" s="60" t="s">
        <v>132</v>
      </c>
      <c r="R1525" s="63"/>
      <c r="S1525" s="64" t="str">
        <f aca="false">IF(ISBLANK(A1525),"",CONCATENATE($BC$5,"-",MID($BC$3,3,2),"-M_",A1525))</f>
        <v>PTUR-21-M_52021000005257</v>
      </c>
      <c r="T1525" s="65" t="e">
        <f aca="false">IF(ISBLANK(B1525),"",VLOOKUP(B1525,$BI$2:$BJ$5,2,FALSE()))</f>
        <v>#N/A</v>
      </c>
      <c r="U1525" s="66" t="str">
        <f aca="false">IF(ISBLANK(Q1525),"ES",Q1525)</f>
        <v>ES</v>
      </c>
      <c r="V1525" s="64" t="n">
        <f aca="false">IF(ISBLANK(K1525),"2",VLOOKUP(K1525,$BG$2:$BH$3,2,FALSE()))</f>
        <v>2</v>
      </c>
      <c r="W1525" s="66" t="str">
        <f aca="false">IF(ISBLANK(R1525),"Sin observaciones",R1525)</f>
        <v>Sin observaciones</v>
      </c>
      <c r="X1525" s="64" t="n">
        <f aca="false">IF(ISERROR(VLOOKUP(J1525,$BG$2:$BH$3,2,FALSE())),"",VLOOKUP(J1525,$BG$2:$BH$3,2,FALSE()))</f>
        <v>1</v>
      </c>
      <c r="Z1525" s="67"/>
    </row>
    <row r="1526" customFormat="false" ht="26.4" hidden="false" customHeight="false" outlineLevel="0" collapsed="false">
      <c r="A1526" s="54" t="s">
        <v>3893</v>
      </c>
      <c r="B1526" s="54" t="s">
        <v>126</v>
      </c>
      <c r="C1526" s="54" t="s">
        <v>3894</v>
      </c>
      <c r="D1526" s="82" t="n">
        <v>0.09</v>
      </c>
      <c r="E1526" s="56" t="n">
        <v>280.36</v>
      </c>
      <c r="F1526" s="57" t="n">
        <v>18.34</v>
      </c>
      <c r="G1526" s="56" t="n">
        <v>280.36</v>
      </c>
      <c r="H1526" s="56" t="n">
        <v>18.34</v>
      </c>
      <c r="I1526" s="58" t="n">
        <v>44544</v>
      </c>
      <c r="J1526" s="54" t="s">
        <v>128</v>
      </c>
      <c r="K1526" s="60" t="s">
        <v>129</v>
      </c>
      <c r="L1526" s="60"/>
      <c r="M1526" s="61"/>
      <c r="N1526" s="61"/>
      <c r="O1526" s="54" t="s">
        <v>3895</v>
      </c>
      <c r="P1526" s="54" t="s">
        <v>3896</v>
      </c>
      <c r="Q1526" s="60" t="s">
        <v>132</v>
      </c>
      <c r="R1526" s="63"/>
      <c r="S1526" s="64" t="str">
        <f aca="false">IF(ISBLANK(A1526),"",CONCATENATE($BC$5,"-",MID($BC$3,3,2),"-M_",A1526))</f>
        <v>PTUR-21-M_52021000005348</v>
      </c>
      <c r="T1526" s="65" t="e">
        <f aca="false">IF(ISBLANK(B1526),"",VLOOKUP(B1526,$BI$2:$BJ$5,2,FALSE()))</f>
        <v>#N/A</v>
      </c>
      <c r="U1526" s="66" t="str">
        <f aca="false">IF(ISBLANK(Q1526),"ES",Q1526)</f>
        <v>ES</v>
      </c>
      <c r="V1526" s="64" t="n">
        <f aca="false">IF(ISBLANK(K1526),"2",VLOOKUP(K1526,$BG$2:$BH$3,2,FALSE()))</f>
        <v>2</v>
      </c>
      <c r="W1526" s="66" t="str">
        <f aca="false">IF(ISBLANK(R1526),"Sin observaciones",R1526)</f>
        <v>Sin observaciones</v>
      </c>
      <c r="X1526" s="64" t="n">
        <f aca="false">IF(ISERROR(VLOOKUP(J1526,$BG$2:$BH$3,2,FALSE())),"",VLOOKUP(J1526,$BG$2:$BH$3,2,FALSE()))</f>
        <v>1</v>
      </c>
      <c r="Z1526" s="67"/>
    </row>
    <row r="1527" customFormat="false" ht="26.4" hidden="false" customHeight="false" outlineLevel="0" collapsed="false">
      <c r="A1527" s="54" t="s">
        <v>3897</v>
      </c>
      <c r="B1527" s="54" t="s">
        <v>126</v>
      </c>
      <c r="C1527" s="54" t="s">
        <v>3898</v>
      </c>
      <c r="D1527" s="82" t="n">
        <v>0.03</v>
      </c>
      <c r="E1527" s="56" t="n">
        <v>668.75</v>
      </c>
      <c r="F1527" s="57" t="n">
        <v>43.75</v>
      </c>
      <c r="G1527" s="56" t="n">
        <v>668.75</v>
      </c>
      <c r="H1527" s="56" t="n">
        <v>43.75</v>
      </c>
      <c r="I1527" s="58" t="n">
        <v>44553</v>
      </c>
      <c r="J1527" s="54" t="s">
        <v>128</v>
      </c>
      <c r="K1527" s="60" t="s">
        <v>129</v>
      </c>
      <c r="L1527" s="60"/>
      <c r="M1527" s="61"/>
      <c r="N1527" s="61"/>
      <c r="O1527" s="54" t="s">
        <v>3899</v>
      </c>
      <c r="P1527" s="54" t="s">
        <v>3900</v>
      </c>
      <c r="Q1527" s="60" t="s">
        <v>132</v>
      </c>
      <c r="R1527" s="63"/>
      <c r="S1527" s="64" t="str">
        <f aca="false">IF(ISBLANK(A1527),"",CONCATENATE($BC$5,"-",MID($BC$3,3,2),"-M_",A1527))</f>
        <v>PTUR-21-M_52021000005749</v>
      </c>
      <c r="T1527" s="65" t="e">
        <f aca="false">IF(ISBLANK(B1527),"",VLOOKUP(B1527,$BI$2:$BJ$5,2,FALSE()))</f>
        <v>#N/A</v>
      </c>
      <c r="U1527" s="66" t="str">
        <f aca="false">IF(ISBLANK(Q1527),"ES",Q1527)</f>
        <v>ES</v>
      </c>
      <c r="V1527" s="64" t="n">
        <f aca="false">IF(ISBLANK(K1527),"2",VLOOKUP(K1527,$BG$2:$BH$3,2,FALSE()))</f>
        <v>2</v>
      </c>
      <c r="W1527" s="66" t="str">
        <f aca="false">IF(ISBLANK(R1527),"Sin observaciones",R1527)</f>
        <v>Sin observaciones</v>
      </c>
      <c r="X1527" s="64" t="n">
        <f aca="false">IF(ISERROR(VLOOKUP(J1527,$BG$2:$BH$3,2,FALSE())),"",VLOOKUP(J1527,$BG$2:$BH$3,2,FALSE()))</f>
        <v>1</v>
      </c>
      <c r="Z1527" s="67"/>
    </row>
    <row r="1528" customFormat="false" ht="52.8" hidden="false" customHeight="false" outlineLevel="0" collapsed="false">
      <c r="A1528" s="54" t="s">
        <v>3901</v>
      </c>
      <c r="B1528" s="54" t="s">
        <v>126</v>
      </c>
      <c r="C1528" s="54" t="s">
        <v>3388</v>
      </c>
      <c r="D1528" s="82" t="n">
        <v>0.03</v>
      </c>
      <c r="E1528" s="56" t="n">
        <v>12000</v>
      </c>
      <c r="F1528" s="57" t="n">
        <v>0</v>
      </c>
      <c r="G1528" s="56" t="n">
        <v>12000</v>
      </c>
      <c r="H1528" s="56" t="n">
        <v>0</v>
      </c>
      <c r="I1528" s="58" t="n">
        <v>44532</v>
      </c>
      <c r="J1528" s="54" t="s">
        <v>128</v>
      </c>
      <c r="K1528" s="60" t="s">
        <v>129</v>
      </c>
      <c r="L1528" s="60"/>
      <c r="M1528" s="61"/>
      <c r="N1528" s="61"/>
      <c r="O1528" s="54" t="s">
        <v>3389</v>
      </c>
      <c r="P1528" s="54" t="s">
        <v>3390</v>
      </c>
      <c r="Q1528" s="60" t="s">
        <v>132</v>
      </c>
      <c r="R1528" s="63"/>
      <c r="S1528" s="64" t="str">
        <f aca="false">IF(ISBLANK(A1528),"",CONCATENATE($BC$5,"-",MID($BC$3,3,2),"-M_",A1528))</f>
        <v>PTUR-21-M_5202100000506 5</v>
      </c>
      <c r="T1528" s="65" t="e">
        <f aca="false">IF(ISBLANK(B1528),"",VLOOKUP(B1528,$BI$2:$BJ$5,2,FALSE()))</f>
        <v>#N/A</v>
      </c>
      <c r="U1528" s="66" t="str">
        <f aca="false">IF(ISBLANK(Q1528),"ES",Q1528)</f>
        <v>ES</v>
      </c>
      <c r="V1528" s="64" t="n">
        <f aca="false">IF(ISBLANK(K1528),"2",VLOOKUP(K1528,$BG$2:$BH$3,2,FALSE()))</f>
        <v>2</v>
      </c>
      <c r="W1528" s="66" t="str">
        <f aca="false">IF(ISBLANK(R1528),"Sin observaciones",R1528)</f>
        <v>Sin observaciones</v>
      </c>
      <c r="X1528" s="64" t="n">
        <f aca="false">IF(ISERROR(VLOOKUP(J1528,$BG$2:$BH$3,2,FALSE())),"",VLOOKUP(J1528,$BG$2:$BH$3,2,FALSE()))</f>
        <v>1</v>
      </c>
      <c r="Z1528" s="67"/>
    </row>
    <row r="1529" customFormat="false" ht="66" hidden="false" customHeight="false" outlineLevel="0" collapsed="false">
      <c r="A1529" s="54" t="s">
        <v>3902</v>
      </c>
      <c r="B1529" s="54" t="s">
        <v>126</v>
      </c>
      <c r="C1529" s="54" t="s">
        <v>3903</v>
      </c>
      <c r="D1529" s="82" t="n">
        <v>0.03</v>
      </c>
      <c r="E1529" s="56" t="n">
        <v>11520</v>
      </c>
      <c r="F1529" s="57" t="n">
        <v>0</v>
      </c>
      <c r="G1529" s="56" t="n">
        <v>11520</v>
      </c>
      <c r="H1529" s="56" t="n">
        <v>0</v>
      </c>
      <c r="I1529" s="58" t="n">
        <v>44546</v>
      </c>
      <c r="J1529" s="54" t="s">
        <v>128</v>
      </c>
      <c r="K1529" s="60" t="s">
        <v>129</v>
      </c>
      <c r="L1529" s="60"/>
      <c r="M1529" s="61"/>
      <c r="N1529" s="61"/>
      <c r="O1529" s="54" t="s">
        <v>1416</v>
      </c>
      <c r="P1529" s="54" t="s">
        <v>1417</v>
      </c>
      <c r="Q1529" s="60" t="s">
        <v>132</v>
      </c>
      <c r="R1529" s="63"/>
      <c r="S1529" s="64" t="str">
        <f aca="false">IF(ISBLANK(A1529),"",CONCATENATE($BC$5,"-",MID($BC$3,3,2),"-M_",A1529))</f>
        <v>PTUR-21-M_52021000005415</v>
      </c>
      <c r="T1529" s="65" t="e">
        <f aca="false">IF(ISBLANK(B1529),"",VLOOKUP(B1529,$BI$2:$BJ$5,2,FALSE()))</f>
        <v>#N/A</v>
      </c>
      <c r="U1529" s="66" t="str">
        <f aca="false">IF(ISBLANK(Q1529),"ES",Q1529)</f>
        <v>ES</v>
      </c>
      <c r="V1529" s="64" t="n">
        <f aca="false">IF(ISBLANK(K1529),"2",VLOOKUP(K1529,$BG$2:$BH$3,2,FALSE()))</f>
        <v>2</v>
      </c>
      <c r="W1529" s="66" t="str">
        <f aca="false">IF(ISBLANK(R1529),"Sin observaciones",R1529)</f>
        <v>Sin observaciones</v>
      </c>
      <c r="X1529" s="64" t="n">
        <f aca="false">IF(ISERROR(VLOOKUP(J1529,$BG$2:$BH$3,2,FALSE())),"",VLOOKUP(J1529,$BG$2:$BH$3,2,FALSE()))</f>
        <v>1</v>
      </c>
      <c r="Z1529" s="67"/>
    </row>
    <row r="1530" customFormat="false" ht="26.4" hidden="false" customHeight="false" outlineLevel="0" collapsed="false">
      <c r="A1530" s="54" t="s">
        <v>3904</v>
      </c>
      <c r="B1530" s="54" t="s">
        <v>126</v>
      </c>
      <c r="C1530" s="54" t="s">
        <v>3905</v>
      </c>
      <c r="D1530" s="82" t="n">
        <v>0.03</v>
      </c>
      <c r="E1530" s="56" t="n">
        <v>7000</v>
      </c>
      <c r="F1530" s="57" t="n">
        <v>0</v>
      </c>
      <c r="G1530" s="56" t="n">
        <v>7000</v>
      </c>
      <c r="H1530" s="56" t="n">
        <v>0</v>
      </c>
      <c r="I1530" s="58" t="n">
        <v>44532</v>
      </c>
      <c r="J1530" s="54" t="s">
        <v>128</v>
      </c>
      <c r="K1530" s="60" t="s">
        <v>129</v>
      </c>
      <c r="L1530" s="60"/>
      <c r="M1530" s="61"/>
      <c r="N1530" s="61"/>
      <c r="O1530" s="54" t="s">
        <v>3906</v>
      </c>
      <c r="P1530" s="54" t="s">
        <v>3907</v>
      </c>
      <c r="Q1530" s="60" t="s">
        <v>132</v>
      </c>
      <c r="R1530" s="63"/>
      <c r="S1530" s="64" t="str">
        <f aca="false">IF(ISBLANK(A1530),"",CONCATENATE($BC$5,"-",MID($BC$3,3,2),"-M_",A1530))</f>
        <v>PTUR-21-M_52021000005173</v>
      </c>
      <c r="T1530" s="65" t="e">
        <f aca="false">IF(ISBLANK(B1530),"",VLOOKUP(B1530,$BI$2:$BJ$5,2,FALSE()))</f>
        <v>#N/A</v>
      </c>
      <c r="U1530" s="66" t="str">
        <f aca="false">IF(ISBLANK(Q1530),"ES",Q1530)</f>
        <v>ES</v>
      </c>
      <c r="V1530" s="64" t="n">
        <f aca="false">IF(ISBLANK(K1530),"2",VLOOKUP(K1530,$BG$2:$BH$3,2,FALSE()))</f>
        <v>2</v>
      </c>
      <c r="W1530" s="66" t="str">
        <f aca="false">IF(ISBLANK(R1530),"Sin observaciones",R1530)</f>
        <v>Sin observaciones</v>
      </c>
      <c r="X1530" s="64" t="n">
        <f aca="false">IF(ISERROR(VLOOKUP(J1530,$BG$2:$BH$3,2,FALSE())),"",VLOOKUP(J1530,$BG$2:$BH$3,2,FALSE()))</f>
        <v>1</v>
      </c>
      <c r="Z1530" s="67"/>
    </row>
    <row r="1531" customFormat="false" ht="26.4" hidden="false" customHeight="false" outlineLevel="0" collapsed="false">
      <c r="A1531" s="54" t="s">
        <v>3908</v>
      </c>
      <c r="B1531" s="54" t="s">
        <v>126</v>
      </c>
      <c r="C1531" s="54" t="s">
        <v>3905</v>
      </c>
      <c r="D1531" s="82" t="n">
        <v>0.03</v>
      </c>
      <c r="E1531" s="56" t="n">
        <v>7000</v>
      </c>
      <c r="F1531" s="57" t="n">
        <v>0</v>
      </c>
      <c r="G1531" s="56" t="n">
        <v>7000</v>
      </c>
      <c r="H1531" s="56" t="n">
        <v>0</v>
      </c>
      <c r="I1531" s="58" t="n">
        <v>44550</v>
      </c>
      <c r="J1531" s="54" t="s">
        <v>128</v>
      </c>
      <c r="K1531" s="60" t="s">
        <v>129</v>
      </c>
      <c r="L1531" s="60"/>
      <c r="M1531" s="61"/>
      <c r="N1531" s="61"/>
      <c r="O1531" s="54" t="s">
        <v>3906</v>
      </c>
      <c r="P1531" s="54" t="s">
        <v>3907</v>
      </c>
      <c r="Q1531" s="60" t="s">
        <v>132</v>
      </c>
      <c r="R1531" s="63"/>
      <c r="S1531" s="64" t="str">
        <f aca="false">IF(ISBLANK(A1531),"",CONCATENATE($BC$5,"-",MID($BC$3,3,2),"-M_",A1531))</f>
        <v>PTUR-21-M_52021000005480</v>
      </c>
      <c r="T1531" s="65" t="e">
        <f aca="false">IF(ISBLANK(B1531),"",VLOOKUP(B1531,$BI$2:$BJ$5,2,FALSE()))</f>
        <v>#N/A</v>
      </c>
      <c r="U1531" s="66" t="str">
        <f aca="false">IF(ISBLANK(Q1531),"ES",Q1531)</f>
        <v>ES</v>
      </c>
      <c r="V1531" s="64" t="n">
        <f aca="false">IF(ISBLANK(K1531),"2",VLOOKUP(K1531,$BG$2:$BH$3,2,FALSE()))</f>
        <v>2</v>
      </c>
      <c r="W1531" s="66" t="str">
        <f aca="false">IF(ISBLANK(R1531),"Sin observaciones",R1531)</f>
        <v>Sin observaciones</v>
      </c>
      <c r="X1531" s="64" t="n">
        <f aca="false">IF(ISERROR(VLOOKUP(J1531,$BG$2:$BH$3,2,FALSE())),"",VLOOKUP(J1531,$BG$2:$BH$3,2,FALSE()))</f>
        <v>1</v>
      </c>
      <c r="Z1531" s="67"/>
    </row>
    <row r="1532" customFormat="false" ht="17.4" hidden="false" customHeight="false" outlineLevel="0" collapsed="false">
      <c r="A1532" s="54" t="s">
        <v>3909</v>
      </c>
      <c r="B1532" s="54" t="s">
        <v>126</v>
      </c>
      <c r="C1532" s="54" t="s">
        <v>3910</v>
      </c>
      <c r="D1532" s="82" t="n">
        <v>1</v>
      </c>
      <c r="E1532" s="56" t="n">
        <v>5243</v>
      </c>
      <c r="F1532" s="57" t="n">
        <v>343</v>
      </c>
      <c r="G1532" s="56" t="n">
        <v>5243</v>
      </c>
      <c r="H1532" s="56" t="n">
        <v>343</v>
      </c>
      <c r="I1532" s="58" t="n">
        <v>44540</v>
      </c>
      <c r="J1532" s="54" t="s">
        <v>128</v>
      </c>
      <c r="K1532" s="60" t="s">
        <v>129</v>
      </c>
      <c r="L1532" s="60"/>
      <c r="M1532" s="61"/>
      <c r="N1532" s="61"/>
      <c r="O1532" s="54" t="s">
        <v>3911</v>
      </c>
      <c r="P1532" s="54" t="s">
        <v>3912</v>
      </c>
      <c r="Q1532" s="60" t="s">
        <v>132</v>
      </c>
      <c r="R1532" s="63"/>
      <c r="S1532" s="64" t="str">
        <f aca="false">IF(ISBLANK(A1532),"",CONCATENATE($BC$5,"-",MID($BC$3,3,2),"-M_",A1532))</f>
        <v>PTUR-21-M_52021000005244</v>
      </c>
      <c r="T1532" s="65" t="e">
        <f aca="false">IF(ISBLANK(B1532),"",VLOOKUP(B1532,$BI$2:$BJ$5,2,FALSE()))</f>
        <v>#N/A</v>
      </c>
      <c r="U1532" s="66" t="str">
        <f aca="false">IF(ISBLANK(Q1532),"ES",Q1532)</f>
        <v>ES</v>
      </c>
      <c r="V1532" s="64" t="n">
        <f aca="false">IF(ISBLANK(K1532),"2",VLOOKUP(K1532,$BG$2:$BH$3,2,FALSE()))</f>
        <v>2</v>
      </c>
      <c r="W1532" s="66" t="str">
        <f aca="false">IF(ISBLANK(R1532),"Sin observaciones",R1532)</f>
        <v>Sin observaciones</v>
      </c>
      <c r="X1532" s="64" t="n">
        <f aca="false">IF(ISERROR(VLOOKUP(J1532,$BG$2:$BH$3,2,FALSE())),"",VLOOKUP(J1532,$BG$2:$BH$3,2,FALSE()))</f>
        <v>1</v>
      </c>
      <c r="Z1532" s="67"/>
    </row>
    <row r="1533" customFormat="false" ht="118.8" hidden="false" customHeight="false" outlineLevel="0" collapsed="false">
      <c r="A1533" s="54" t="s">
        <v>3913</v>
      </c>
      <c r="B1533" s="54" t="s">
        <v>126</v>
      </c>
      <c r="C1533" s="54" t="s">
        <v>3914</v>
      </c>
      <c r="D1533" s="82" t="n">
        <v>0.09</v>
      </c>
      <c r="E1533" s="56" t="n">
        <v>217.26</v>
      </c>
      <c r="F1533" s="57" t="n">
        <v>14.21</v>
      </c>
      <c r="G1533" s="56" t="n">
        <v>217.26</v>
      </c>
      <c r="H1533" s="56" t="n">
        <v>14.21</v>
      </c>
      <c r="I1533" s="58" t="n">
        <v>44553</v>
      </c>
      <c r="J1533" s="54" t="s">
        <v>128</v>
      </c>
      <c r="K1533" s="60" t="s">
        <v>129</v>
      </c>
      <c r="L1533" s="60"/>
      <c r="M1533" s="61"/>
      <c r="N1533" s="61"/>
      <c r="O1533" s="54" t="s">
        <v>3393</v>
      </c>
      <c r="P1533" s="54" t="s">
        <v>3394</v>
      </c>
      <c r="Q1533" s="60" t="s">
        <v>132</v>
      </c>
      <c r="R1533" s="63"/>
      <c r="S1533" s="64" t="str">
        <f aca="false">IF(ISBLANK(A1533),"",CONCATENATE($BC$5,"-",MID($BC$3,3,2),"-M_",A1533))</f>
        <v>PTUR-21-M_52021000005746</v>
      </c>
      <c r="T1533" s="65" t="e">
        <f aca="false">IF(ISBLANK(B1533),"",VLOOKUP(B1533,$BI$2:$BJ$5,2,FALSE()))</f>
        <v>#N/A</v>
      </c>
      <c r="U1533" s="66" t="str">
        <f aca="false">IF(ISBLANK(Q1533),"ES",Q1533)</f>
        <v>ES</v>
      </c>
      <c r="V1533" s="64" t="n">
        <f aca="false">IF(ISBLANK(K1533),"2",VLOOKUP(K1533,$BG$2:$BH$3,2,FALSE()))</f>
        <v>2</v>
      </c>
      <c r="W1533" s="66" t="str">
        <f aca="false">IF(ISBLANK(R1533),"Sin observaciones",R1533)</f>
        <v>Sin observaciones</v>
      </c>
      <c r="X1533" s="64" t="n">
        <f aca="false">IF(ISERROR(VLOOKUP(J1533,$BG$2:$BH$3,2,FALSE())),"",VLOOKUP(J1533,$BG$2:$BH$3,2,FALSE()))</f>
        <v>1</v>
      </c>
      <c r="Z1533" s="67"/>
    </row>
    <row r="1534" customFormat="false" ht="92.4" hidden="false" customHeight="false" outlineLevel="0" collapsed="false">
      <c r="A1534" s="54" t="s">
        <v>3915</v>
      </c>
      <c r="B1534" s="54" t="s">
        <v>126</v>
      </c>
      <c r="C1534" s="54" t="s">
        <v>3916</v>
      </c>
      <c r="D1534" s="82" t="n">
        <v>0.03</v>
      </c>
      <c r="E1534" s="56" t="n">
        <v>304.95</v>
      </c>
      <c r="F1534" s="57" t="n">
        <v>19.95</v>
      </c>
      <c r="G1534" s="56" t="n">
        <v>304.95</v>
      </c>
      <c r="H1534" s="56" t="n">
        <v>19.95</v>
      </c>
      <c r="I1534" s="58" t="n">
        <v>44546</v>
      </c>
      <c r="J1534" s="54" t="s">
        <v>128</v>
      </c>
      <c r="K1534" s="60" t="s">
        <v>129</v>
      </c>
      <c r="L1534" s="60"/>
      <c r="M1534" s="61"/>
      <c r="N1534" s="61"/>
      <c r="O1534" s="54" t="s">
        <v>1436</v>
      </c>
      <c r="P1534" s="54" t="s">
        <v>1437</v>
      </c>
      <c r="Q1534" s="60" t="s">
        <v>132</v>
      </c>
      <c r="R1534" s="63"/>
      <c r="S1534" s="64" t="str">
        <f aca="false">IF(ISBLANK(A1534),"",CONCATENATE($BC$5,"-",MID($BC$3,3,2),"-M_",A1534))</f>
        <v>PTUR-21-M_52021000005446</v>
      </c>
      <c r="T1534" s="65" t="e">
        <f aca="false">IF(ISBLANK(B1534),"",VLOOKUP(B1534,$BI$2:$BJ$5,2,FALSE()))</f>
        <v>#N/A</v>
      </c>
      <c r="U1534" s="66" t="str">
        <f aca="false">IF(ISBLANK(Q1534),"ES",Q1534)</f>
        <v>ES</v>
      </c>
      <c r="V1534" s="64" t="n">
        <f aca="false">IF(ISBLANK(K1534),"2",VLOOKUP(K1534,$BG$2:$BH$3,2,FALSE()))</f>
        <v>2</v>
      </c>
      <c r="W1534" s="66" t="str">
        <f aca="false">IF(ISBLANK(R1534),"Sin observaciones",R1534)</f>
        <v>Sin observaciones</v>
      </c>
      <c r="X1534" s="64" t="n">
        <f aca="false">IF(ISERROR(VLOOKUP(J1534,$BG$2:$BH$3,2,FALSE())),"",VLOOKUP(J1534,$BG$2:$BH$3,2,FALSE()))</f>
        <v>1</v>
      </c>
      <c r="Z1534" s="67"/>
    </row>
    <row r="1535" customFormat="false" ht="158.4" hidden="false" customHeight="false" outlineLevel="0" collapsed="false">
      <c r="A1535" s="54" t="s">
        <v>3917</v>
      </c>
      <c r="B1535" s="54" t="s">
        <v>126</v>
      </c>
      <c r="C1535" s="54" t="s">
        <v>3918</v>
      </c>
      <c r="D1535" s="82" t="n">
        <v>0.15</v>
      </c>
      <c r="E1535" s="56" t="n">
        <v>1016.61</v>
      </c>
      <c r="F1535" s="57" t="n">
        <v>66.51</v>
      </c>
      <c r="G1535" s="56" t="n">
        <v>1016.61</v>
      </c>
      <c r="H1535" s="56" t="n">
        <v>66.51</v>
      </c>
      <c r="I1535" s="58" t="n">
        <v>44553</v>
      </c>
      <c r="J1535" s="54" t="s">
        <v>128</v>
      </c>
      <c r="K1535" s="60" t="s">
        <v>129</v>
      </c>
      <c r="L1535" s="60"/>
      <c r="M1535" s="61"/>
      <c r="N1535" s="61"/>
      <c r="O1535" s="54" t="s">
        <v>1436</v>
      </c>
      <c r="P1535" s="54" t="s">
        <v>1437</v>
      </c>
      <c r="Q1535" s="60" t="s">
        <v>132</v>
      </c>
      <c r="R1535" s="63"/>
      <c r="S1535" s="64" t="str">
        <f aca="false">IF(ISBLANK(A1535),"",CONCATENATE($BC$5,"-",MID($BC$3,3,2),"-M_",A1535))</f>
        <v>PTUR-21-M_52021000005709</v>
      </c>
      <c r="T1535" s="65" t="e">
        <f aca="false">IF(ISBLANK(B1535),"",VLOOKUP(B1535,$BI$2:$BJ$5,2,FALSE()))</f>
        <v>#N/A</v>
      </c>
      <c r="U1535" s="66" t="str">
        <f aca="false">IF(ISBLANK(Q1535),"ES",Q1535)</f>
        <v>ES</v>
      </c>
      <c r="V1535" s="64" t="n">
        <f aca="false">IF(ISBLANK(K1535),"2",VLOOKUP(K1535,$BG$2:$BH$3,2,FALSE()))</f>
        <v>2</v>
      </c>
      <c r="W1535" s="66" t="str">
        <f aca="false">IF(ISBLANK(R1535),"Sin observaciones",R1535)</f>
        <v>Sin observaciones</v>
      </c>
      <c r="X1535" s="64" t="n">
        <f aca="false">IF(ISERROR(VLOOKUP(J1535,$BG$2:$BH$3,2,FALSE())),"",VLOOKUP(J1535,$BG$2:$BH$3,2,FALSE()))</f>
        <v>1</v>
      </c>
      <c r="Z1535" s="67"/>
    </row>
    <row r="1536" customFormat="false" ht="92.4" hidden="false" customHeight="false" outlineLevel="0" collapsed="false">
      <c r="A1536" s="54" t="s">
        <v>3919</v>
      </c>
      <c r="B1536" s="54" t="s">
        <v>126</v>
      </c>
      <c r="C1536" s="54" t="s">
        <v>3920</v>
      </c>
      <c r="D1536" s="82" t="n">
        <v>0.03</v>
      </c>
      <c r="E1536" s="56" t="n">
        <v>1916.64</v>
      </c>
      <c r="F1536" s="57" t="n">
        <v>332.64</v>
      </c>
      <c r="G1536" s="56" t="n">
        <v>1916.64</v>
      </c>
      <c r="H1536" s="56" t="n">
        <v>332.64</v>
      </c>
      <c r="I1536" s="58" t="n">
        <v>44544</v>
      </c>
      <c r="J1536" s="54" t="s">
        <v>128</v>
      </c>
      <c r="K1536" s="60" t="s">
        <v>129</v>
      </c>
      <c r="L1536" s="60"/>
      <c r="M1536" s="61"/>
      <c r="N1536" s="61"/>
      <c r="O1536" s="54" t="s">
        <v>1442</v>
      </c>
      <c r="P1536" s="54" t="s">
        <v>1443</v>
      </c>
      <c r="Q1536" s="60" t="s">
        <v>132</v>
      </c>
      <c r="R1536" s="63"/>
      <c r="S1536" s="64" t="str">
        <f aca="false">IF(ISBLANK(A1536),"",CONCATENATE($BC$5,"-",MID($BC$3,3,2),"-M_",A1536))</f>
        <v>PTUR-21-M_52021000005358</v>
      </c>
      <c r="T1536" s="65" t="e">
        <f aca="false">IF(ISBLANK(B1536),"",VLOOKUP(B1536,$BI$2:$BJ$5,2,FALSE()))</f>
        <v>#N/A</v>
      </c>
      <c r="U1536" s="66" t="str">
        <f aca="false">IF(ISBLANK(Q1536),"ES",Q1536)</f>
        <v>ES</v>
      </c>
      <c r="V1536" s="64" t="n">
        <f aca="false">IF(ISBLANK(K1536),"2",VLOOKUP(K1536,$BG$2:$BH$3,2,FALSE()))</f>
        <v>2</v>
      </c>
      <c r="W1536" s="66" t="str">
        <f aca="false">IF(ISBLANK(R1536),"Sin observaciones",R1536)</f>
        <v>Sin observaciones</v>
      </c>
      <c r="X1536" s="64" t="n">
        <f aca="false">IF(ISERROR(VLOOKUP(J1536,$BG$2:$BH$3,2,FALSE())),"",VLOOKUP(J1536,$BG$2:$BH$3,2,FALSE()))</f>
        <v>1</v>
      </c>
      <c r="Z1536" s="67"/>
    </row>
    <row r="1537" customFormat="false" ht="26.4" hidden="false" customHeight="false" outlineLevel="0" collapsed="false">
      <c r="A1537" s="54" t="s">
        <v>3921</v>
      </c>
      <c r="B1537" s="54" t="s">
        <v>126</v>
      </c>
      <c r="C1537" s="54" t="s">
        <v>3922</v>
      </c>
      <c r="D1537" s="82" t="n">
        <v>1</v>
      </c>
      <c r="E1537" s="56" t="n">
        <v>519.6</v>
      </c>
      <c r="F1537" s="57" t="n">
        <v>0</v>
      </c>
      <c r="G1537" s="56" t="n">
        <v>519.6</v>
      </c>
      <c r="H1537" s="56" t="n">
        <v>0</v>
      </c>
      <c r="I1537" s="58" t="n">
        <v>44546</v>
      </c>
      <c r="J1537" s="54" t="s">
        <v>128</v>
      </c>
      <c r="K1537" s="60" t="s">
        <v>129</v>
      </c>
      <c r="L1537" s="60"/>
      <c r="M1537" s="61"/>
      <c r="N1537" s="61"/>
      <c r="O1537" s="54" t="s">
        <v>687</v>
      </c>
      <c r="P1537" s="54" t="s">
        <v>688</v>
      </c>
      <c r="Q1537" s="60" t="s">
        <v>132</v>
      </c>
      <c r="R1537" s="63"/>
      <c r="S1537" s="64" t="str">
        <f aca="false">IF(ISBLANK(A1537),"",CONCATENATE($BC$5,"-",MID($BC$3,3,2),"-M_",A1537))</f>
        <v>PTUR-21-M_52021000005467</v>
      </c>
      <c r="T1537" s="65" t="e">
        <f aca="false">IF(ISBLANK(B1537),"",VLOOKUP(B1537,$BI$2:$BJ$5,2,FALSE()))</f>
        <v>#N/A</v>
      </c>
      <c r="U1537" s="66" t="str">
        <f aca="false">IF(ISBLANK(Q1537),"ES",Q1537)</f>
        <v>ES</v>
      </c>
      <c r="V1537" s="64" t="n">
        <f aca="false">IF(ISBLANK(K1537),"2",VLOOKUP(K1537,$BG$2:$BH$3,2,FALSE()))</f>
        <v>2</v>
      </c>
      <c r="W1537" s="66" t="str">
        <f aca="false">IF(ISBLANK(R1537),"Sin observaciones",R1537)</f>
        <v>Sin observaciones</v>
      </c>
      <c r="X1537" s="64" t="n">
        <f aca="false">IF(ISERROR(VLOOKUP(J1537,$BG$2:$BH$3,2,FALSE())),"",VLOOKUP(J1537,$BG$2:$BH$3,2,FALSE()))</f>
        <v>1</v>
      </c>
      <c r="Z1537" s="67"/>
    </row>
    <row r="1538" customFormat="false" ht="17.4" hidden="false" customHeight="false" outlineLevel="0" collapsed="false">
      <c r="A1538" s="54" t="s">
        <v>3923</v>
      </c>
      <c r="B1538" s="54" t="s">
        <v>126</v>
      </c>
      <c r="C1538" s="54" t="s">
        <v>2339</v>
      </c>
      <c r="D1538" s="82" t="n">
        <v>0.03</v>
      </c>
      <c r="E1538" s="56" t="n">
        <v>4999.98</v>
      </c>
      <c r="F1538" s="57" t="n">
        <v>454.54</v>
      </c>
      <c r="G1538" s="56" t="n">
        <v>4999.98</v>
      </c>
      <c r="H1538" s="56" t="n">
        <v>454.54</v>
      </c>
      <c r="I1538" s="58" t="n">
        <v>44546</v>
      </c>
      <c r="J1538" s="54" t="s">
        <v>128</v>
      </c>
      <c r="K1538" s="60" t="s">
        <v>129</v>
      </c>
      <c r="L1538" s="60"/>
      <c r="M1538" s="61"/>
      <c r="N1538" s="61"/>
      <c r="O1538" s="54" t="s">
        <v>3924</v>
      </c>
      <c r="P1538" s="54" t="s">
        <v>3925</v>
      </c>
      <c r="Q1538" s="60" t="s">
        <v>132</v>
      </c>
      <c r="R1538" s="63"/>
      <c r="S1538" s="64" t="str">
        <f aca="false">IF(ISBLANK(A1538),"",CONCATENATE($BC$5,"-",MID($BC$3,3,2),"-M_",A1538))</f>
        <v>PTUR-21-M_52021000005457</v>
      </c>
      <c r="T1538" s="65" t="e">
        <f aca="false">IF(ISBLANK(B1538),"",VLOOKUP(B1538,$BI$2:$BJ$5,2,FALSE()))</f>
        <v>#N/A</v>
      </c>
      <c r="U1538" s="66" t="str">
        <f aca="false">IF(ISBLANK(Q1538),"ES",Q1538)</f>
        <v>ES</v>
      </c>
      <c r="V1538" s="64" t="n">
        <f aca="false">IF(ISBLANK(K1538),"2",VLOOKUP(K1538,$BG$2:$BH$3,2,FALSE()))</f>
        <v>2</v>
      </c>
      <c r="W1538" s="66" t="str">
        <f aca="false">IF(ISBLANK(R1538),"Sin observaciones",R1538)</f>
        <v>Sin observaciones</v>
      </c>
      <c r="X1538" s="64" t="n">
        <f aca="false">IF(ISERROR(VLOOKUP(J1538,$BG$2:$BH$3,2,FALSE())),"",VLOOKUP(J1538,$BG$2:$BH$3,2,FALSE()))</f>
        <v>1</v>
      </c>
      <c r="Z1538" s="67"/>
    </row>
    <row r="1539" customFormat="false" ht="26.4" hidden="false" customHeight="false" outlineLevel="0" collapsed="false">
      <c r="A1539" s="54" t="s">
        <v>3926</v>
      </c>
      <c r="B1539" s="54" t="s">
        <v>143</v>
      </c>
      <c r="C1539" s="54" t="s">
        <v>3927</v>
      </c>
      <c r="D1539" s="82" t="n">
        <v>0.03</v>
      </c>
      <c r="E1539" s="56" t="n">
        <v>4280</v>
      </c>
      <c r="F1539" s="57" t="n">
        <v>280</v>
      </c>
      <c r="G1539" s="56" t="n">
        <v>4280</v>
      </c>
      <c r="H1539" s="56" t="n">
        <v>280</v>
      </c>
      <c r="I1539" s="58" t="n">
        <v>44546</v>
      </c>
      <c r="J1539" s="54" t="s">
        <v>128</v>
      </c>
      <c r="K1539" s="60" t="s">
        <v>129</v>
      </c>
      <c r="L1539" s="60"/>
      <c r="M1539" s="61"/>
      <c r="N1539" s="61"/>
      <c r="O1539" s="54" t="s">
        <v>2912</v>
      </c>
      <c r="P1539" s="54" t="s">
        <v>2913</v>
      </c>
      <c r="Q1539" s="60" t="s">
        <v>132</v>
      </c>
      <c r="R1539" s="63"/>
      <c r="S1539" s="64" t="str">
        <f aca="false">IF(ISBLANK(A1539),"",CONCATENATE($BC$5,"-",MID($BC$3,3,2),"-M_",A1539))</f>
        <v>PTUR-21-M_52021000005469</v>
      </c>
      <c r="T1539" s="65" t="str">
        <f aca="false">IF(ISBLANK(B1539),"",VLOOKUP(B1539,$BI$2:$BJ$5,2,FALSE()))</f>
        <v>C</v>
      </c>
      <c r="U1539" s="66" t="str">
        <f aca="false">IF(ISBLANK(Q1539),"ES",Q1539)</f>
        <v>ES</v>
      </c>
      <c r="V1539" s="64" t="n">
        <f aca="false">IF(ISBLANK(K1539),"2",VLOOKUP(K1539,$BG$2:$BH$3,2,FALSE()))</f>
        <v>2</v>
      </c>
      <c r="W1539" s="66" t="str">
        <f aca="false">IF(ISBLANK(R1539),"Sin observaciones",R1539)</f>
        <v>Sin observaciones</v>
      </c>
      <c r="X1539" s="64" t="n">
        <f aca="false">IF(ISERROR(VLOOKUP(J1539,$BG$2:$BH$3,2,FALSE())),"",VLOOKUP(J1539,$BG$2:$BH$3,2,FALSE()))</f>
        <v>1</v>
      </c>
      <c r="Z1539" s="67"/>
    </row>
    <row r="1540" customFormat="false" ht="52.8" hidden="false" customHeight="false" outlineLevel="0" collapsed="false">
      <c r="A1540" s="54" t="s">
        <v>3928</v>
      </c>
      <c r="B1540" s="54" t="s">
        <v>126</v>
      </c>
      <c r="C1540" s="54" t="s">
        <v>3929</v>
      </c>
      <c r="D1540" s="82" t="n">
        <v>0.03</v>
      </c>
      <c r="E1540" s="56" t="n">
        <v>2000</v>
      </c>
      <c r="F1540" s="57" t="n">
        <v>130.84</v>
      </c>
      <c r="G1540" s="56" t="n">
        <v>2000</v>
      </c>
      <c r="H1540" s="56" t="n">
        <v>130.84</v>
      </c>
      <c r="I1540" s="58" t="n">
        <v>44540</v>
      </c>
      <c r="J1540" s="54" t="s">
        <v>128</v>
      </c>
      <c r="K1540" s="60" t="s">
        <v>129</v>
      </c>
      <c r="L1540" s="60"/>
      <c r="M1540" s="61"/>
      <c r="N1540" s="61"/>
      <c r="O1540" s="54" t="s">
        <v>3930</v>
      </c>
      <c r="P1540" s="54" t="s">
        <v>3931</v>
      </c>
      <c r="Q1540" s="60" t="s">
        <v>132</v>
      </c>
      <c r="R1540" s="63"/>
      <c r="S1540" s="64" t="str">
        <f aca="false">IF(ISBLANK(A1540),"",CONCATENATE($BC$5,"-",MID($BC$3,3,2),"-M_",A1540))</f>
        <v>PTUR-21-M_52021000005248</v>
      </c>
      <c r="T1540" s="65" t="e">
        <f aca="false">IF(ISBLANK(B1540),"",VLOOKUP(B1540,$BI$2:$BJ$5,2,FALSE()))</f>
        <v>#N/A</v>
      </c>
      <c r="U1540" s="66" t="str">
        <f aca="false">IF(ISBLANK(Q1540),"ES",Q1540)</f>
        <v>ES</v>
      </c>
      <c r="V1540" s="64" t="n">
        <f aca="false">IF(ISBLANK(K1540),"2",VLOOKUP(K1540,$BG$2:$BH$3,2,FALSE()))</f>
        <v>2</v>
      </c>
      <c r="W1540" s="66" t="str">
        <f aca="false">IF(ISBLANK(R1540),"Sin observaciones",R1540)</f>
        <v>Sin observaciones</v>
      </c>
      <c r="X1540" s="64" t="n">
        <f aca="false">IF(ISERROR(VLOOKUP(J1540,$BG$2:$BH$3,2,FALSE())),"",VLOOKUP(J1540,$BG$2:$BH$3,2,FALSE()))</f>
        <v>1</v>
      </c>
      <c r="Z1540" s="67"/>
    </row>
    <row r="1541" customFormat="false" ht="26.4" hidden="false" customHeight="false" outlineLevel="0" collapsed="false">
      <c r="A1541" s="54" t="s">
        <v>3932</v>
      </c>
      <c r="B1541" s="54" t="s">
        <v>126</v>
      </c>
      <c r="C1541" s="54" t="s">
        <v>3415</v>
      </c>
      <c r="D1541" s="82" t="n">
        <v>0.03</v>
      </c>
      <c r="E1541" s="56" t="n">
        <v>14999</v>
      </c>
      <c r="F1541" s="57" t="n">
        <v>981.24</v>
      </c>
      <c r="G1541" s="56" t="n">
        <v>14999</v>
      </c>
      <c r="H1541" s="56" t="n">
        <v>981.24</v>
      </c>
      <c r="I1541" s="58" t="n">
        <v>44532</v>
      </c>
      <c r="J1541" s="54" t="s">
        <v>128</v>
      </c>
      <c r="K1541" s="60" t="s">
        <v>129</v>
      </c>
      <c r="L1541" s="60"/>
      <c r="M1541" s="61"/>
      <c r="N1541" s="61"/>
      <c r="O1541" s="54" t="s">
        <v>3416</v>
      </c>
      <c r="P1541" s="54" t="s">
        <v>3417</v>
      </c>
      <c r="Q1541" s="60" t="s">
        <v>132</v>
      </c>
      <c r="R1541" s="63"/>
      <c r="S1541" s="64" t="str">
        <f aca="false">IF(ISBLANK(A1541),"",CONCATENATE($BC$5,"-",MID($BC$3,3,2),"-M_",A1541))</f>
        <v>PTUR-21-M_5202100000505 7</v>
      </c>
      <c r="T1541" s="65" t="e">
        <f aca="false">IF(ISBLANK(B1541),"",VLOOKUP(B1541,$BI$2:$BJ$5,2,FALSE()))</f>
        <v>#N/A</v>
      </c>
      <c r="U1541" s="66" t="str">
        <f aca="false">IF(ISBLANK(Q1541),"ES",Q1541)</f>
        <v>ES</v>
      </c>
      <c r="V1541" s="64" t="n">
        <f aca="false">IF(ISBLANK(K1541),"2",VLOOKUP(K1541,$BG$2:$BH$3,2,FALSE()))</f>
        <v>2</v>
      </c>
      <c r="W1541" s="66" t="str">
        <f aca="false">IF(ISBLANK(R1541),"Sin observaciones",R1541)</f>
        <v>Sin observaciones</v>
      </c>
      <c r="X1541" s="64" t="n">
        <f aca="false">IF(ISERROR(VLOOKUP(J1541,$BG$2:$BH$3,2,FALSE())),"",VLOOKUP(J1541,$BG$2:$BH$3,2,FALSE()))</f>
        <v>1</v>
      </c>
      <c r="Z1541" s="67"/>
    </row>
    <row r="1542" customFormat="false" ht="79.2" hidden="false" customHeight="false" outlineLevel="0" collapsed="false">
      <c r="A1542" s="54" t="s">
        <v>3933</v>
      </c>
      <c r="B1542" s="54" t="s">
        <v>126</v>
      </c>
      <c r="C1542" s="54" t="s">
        <v>3934</v>
      </c>
      <c r="D1542" s="82" t="n">
        <v>0.09</v>
      </c>
      <c r="E1542" s="56" t="n">
        <v>296.42</v>
      </c>
      <c r="F1542" s="57" t="n">
        <v>38.66</v>
      </c>
      <c r="G1542" s="56" t="n">
        <v>296.42</v>
      </c>
      <c r="H1542" s="56" t="n">
        <v>38.66</v>
      </c>
      <c r="I1542" s="58" t="n">
        <v>44532</v>
      </c>
      <c r="J1542" s="54" t="s">
        <v>128</v>
      </c>
      <c r="K1542" s="60" t="s">
        <v>129</v>
      </c>
      <c r="L1542" s="60"/>
      <c r="M1542" s="61"/>
      <c r="N1542" s="61"/>
      <c r="O1542" s="54" t="s">
        <v>705</v>
      </c>
      <c r="P1542" s="54" t="s">
        <v>706</v>
      </c>
      <c r="Q1542" s="60" t="s">
        <v>132</v>
      </c>
      <c r="R1542" s="63"/>
      <c r="S1542" s="64" t="str">
        <f aca="false">IF(ISBLANK(A1542),"",CONCATENATE($BC$5,"-",MID($BC$3,3,2),"-M_",A1542))</f>
        <v>PTUR-21-M_52021000005172</v>
      </c>
      <c r="T1542" s="65" t="e">
        <f aca="false">IF(ISBLANK(B1542),"",VLOOKUP(B1542,$BI$2:$BJ$5,2,FALSE()))</f>
        <v>#N/A</v>
      </c>
      <c r="U1542" s="66" t="str">
        <f aca="false">IF(ISBLANK(Q1542),"ES",Q1542)</f>
        <v>ES</v>
      </c>
      <c r="V1542" s="64" t="n">
        <f aca="false">IF(ISBLANK(K1542),"2",VLOOKUP(K1542,$BG$2:$BH$3,2,FALSE()))</f>
        <v>2</v>
      </c>
      <c r="W1542" s="66" t="str">
        <f aca="false">IF(ISBLANK(R1542),"Sin observaciones",R1542)</f>
        <v>Sin observaciones</v>
      </c>
      <c r="X1542" s="64" t="n">
        <f aca="false">IF(ISERROR(VLOOKUP(J1542,$BG$2:$BH$3,2,FALSE())),"",VLOOKUP(J1542,$BG$2:$BH$3,2,FALSE()))</f>
        <v>1</v>
      </c>
      <c r="Z1542" s="67"/>
    </row>
    <row r="1543" customFormat="false" ht="66" hidden="false" customHeight="false" outlineLevel="0" collapsed="false">
      <c r="A1543" s="54" t="s">
        <v>3935</v>
      </c>
      <c r="B1543" s="54" t="s">
        <v>126</v>
      </c>
      <c r="C1543" s="54" t="s">
        <v>3936</v>
      </c>
      <c r="D1543" s="82" t="n">
        <v>0.15</v>
      </c>
      <c r="E1543" s="56" t="n">
        <v>362.25</v>
      </c>
      <c r="F1543" s="57" t="n">
        <v>47.25</v>
      </c>
      <c r="G1543" s="56" t="n">
        <v>362.25</v>
      </c>
      <c r="H1543" s="56" t="n">
        <v>47.25</v>
      </c>
      <c r="I1543" s="58" t="n">
        <v>44540</v>
      </c>
      <c r="J1543" s="54" t="s">
        <v>128</v>
      </c>
      <c r="K1543" s="60" t="s">
        <v>129</v>
      </c>
      <c r="L1543" s="60"/>
      <c r="M1543" s="61"/>
      <c r="N1543" s="61"/>
      <c r="O1543" s="54" t="s">
        <v>705</v>
      </c>
      <c r="P1543" s="54" t="s">
        <v>706</v>
      </c>
      <c r="Q1543" s="60" t="s">
        <v>132</v>
      </c>
      <c r="R1543" s="63"/>
      <c r="S1543" s="64" t="str">
        <f aca="false">IF(ISBLANK(A1543),"",CONCATENATE($BC$5,"-",MID($BC$3,3,2),"-M_",A1543))</f>
        <v>PTUR-21-M_52021000005246</v>
      </c>
      <c r="T1543" s="65" t="e">
        <f aca="false">IF(ISBLANK(B1543),"",VLOOKUP(B1543,$BI$2:$BJ$5,2,FALSE()))</f>
        <v>#N/A</v>
      </c>
      <c r="U1543" s="66" t="str">
        <f aca="false">IF(ISBLANK(Q1543),"ES",Q1543)</f>
        <v>ES</v>
      </c>
      <c r="V1543" s="64" t="n">
        <f aca="false">IF(ISBLANK(K1543),"2",VLOOKUP(K1543,$BG$2:$BH$3,2,FALSE()))</f>
        <v>2</v>
      </c>
      <c r="W1543" s="66" t="str">
        <f aca="false">IF(ISBLANK(R1543),"Sin observaciones",R1543)</f>
        <v>Sin observaciones</v>
      </c>
      <c r="X1543" s="64" t="n">
        <f aca="false">IF(ISERROR(VLOOKUP(J1543,$BG$2:$BH$3,2,FALSE())),"",VLOOKUP(J1543,$BG$2:$BH$3,2,FALSE()))</f>
        <v>1</v>
      </c>
      <c r="Z1543" s="67"/>
    </row>
    <row r="1544" customFormat="false" ht="52.8" hidden="false" customHeight="false" outlineLevel="0" collapsed="false">
      <c r="A1544" s="54" t="s">
        <v>3937</v>
      </c>
      <c r="B1544" s="54" t="s">
        <v>126</v>
      </c>
      <c r="C1544" s="54" t="s">
        <v>3938</v>
      </c>
      <c r="D1544" s="82" t="n">
        <v>0.57</v>
      </c>
      <c r="E1544" s="56" t="n">
        <v>1037.9</v>
      </c>
      <c r="F1544" s="57" t="n">
        <v>67.9</v>
      </c>
      <c r="G1544" s="56" t="n">
        <v>1037.9</v>
      </c>
      <c r="H1544" s="56" t="n">
        <v>67.9</v>
      </c>
      <c r="I1544" s="58" t="n">
        <v>44540</v>
      </c>
      <c r="J1544" s="54" t="s">
        <v>128</v>
      </c>
      <c r="K1544" s="60" t="s">
        <v>129</v>
      </c>
      <c r="L1544" s="60"/>
      <c r="M1544" s="61"/>
      <c r="N1544" s="61"/>
      <c r="O1544" s="54" t="s">
        <v>705</v>
      </c>
      <c r="P1544" s="54" t="s">
        <v>706</v>
      </c>
      <c r="Q1544" s="60" t="s">
        <v>132</v>
      </c>
      <c r="R1544" s="63"/>
      <c r="S1544" s="64" t="str">
        <f aca="false">IF(ISBLANK(A1544),"",CONCATENATE($BC$5,"-",MID($BC$3,3,2),"-M_",A1544))</f>
        <v>PTUR-21-M_52021000005247</v>
      </c>
      <c r="T1544" s="65" t="e">
        <f aca="false">IF(ISBLANK(B1544),"",VLOOKUP(B1544,$BI$2:$BJ$5,2,FALSE()))</f>
        <v>#N/A</v>
      </c>
      <c r="U1544" s="66" t="str">
        <f aca="false">IF(ISBLANK(Q1544),"ES",Q1544)</f>
        <v>ES</v>
      </c>
      <c r="V1544" s="64" t="n">
        <f aca="false">IF(ISBLANK(K1544),"2",VLOOKUP(K1544,$BG$2:$BH$3,2,FALSE()))</f>
        <v>2</v>
      </c>
      <c r="W1544" s="66" t="str">
        <f aca="false">IF(ISBLANK(R1544),"Sin observaciones",R1544)</f>
        <v>Sin observaciones</v>
      </c>
      <c r="X1544" s="64" t="n">
        <f aca="false">IF(ISERROR(VLOOKUP(J1544,$BG$2:$BH$3,2,FALSE())),"",VLOOKUP(J1544,$BG$2:$BH$3,2,FALSE()))</f>
        <v>1</v>
      </c>
      <c r="Z1544" s="67"/>
    </row>
    <row r="1545" customFormat="false" ht="92.4" hidden="false" customHeight="false" outlineLevel="0" collapsed="false">
      <c r="A1545" s="54" t="s">
        <v>3939</v>
      </c>
      <c r="B1545" s="54" t="s">
        <v>126</v>
      </c>
      <c r="C1545" s="54" t="s">
        <v>3940</v>
      </c>
      <c r="D1545" s="82" t="n">
        <v>0.15</v>
      </c>
      <c r="E1545" s="56" t="n">
        <v>1391</v>
      </c>
      <c r="F1545" s="57" t="n">
        <v>91</v>
      </c>
      <c r="G1545" s="56" t="n">
        <v>1391</v>
      </c>
      <c r="H1545" s="56" t="n">
        <v>91</v>
      </c>
      <c r="I1545" s="58" t="n">
        <v>44544</v>
      </c>
      <c r="J1545" s="54" t="s">
        <v>128</v>
      </c>
      <c r="K1545" s="60" t="s">
        <v>129</v>
      </c>
      <c r="L1545" s="60"/>
      <c r="M1545" s="61"/>
      <c r="N1545" s="61"/>
      <c r="O1545" s="54" t="s">
        <v>705</v>
      </c>
      <c r="P1545" s="54" t="s">
        <v>706</v>
      </c>
      <c r="Q1545" s="60" t="s">
        <v>132</v>
      </c>
      <c r="R1545" s="63"/>
      <c r="S1545" s="64" t="str">
        <f aca="false">IF(ISBLANK(A1545),"",CONCATENATE($BC$5,"-",MID($BC$3,3,2),"-M_",A1545))</f>
        <v>PTUR-21-M_52021000005263</v>
      </c>
      <c r="T1545" s="65" t="e">
        <f aca="false">IF(ISBLANK(B1545),"",VLOOKUP(B1545,$BI$2:$BJ$5,2,FALSE()))</f>
        <v>#N/A</v>
      </c>
      <c r="U1545" s="66" t="str">
        <f aca="false">IF(ISBLANK(Q1545),"ES",Q1545)</f>
        <v>ES</v>
      </c>
      <c r="V1545" s="64" t="n">
        <f aca="false">IF(ISBLANK(K1545),"2",VLOOKUP(K1545,$BG$2:$BH$3,2,FALSE()))</f>
        <v>2</v>
      </c>
      <c r="W1545" s="66" t="str">
        <f aca="false">IF(ISBLANK(R1545),"Sin observaciones",R1545)</f>
        <v>Sin observaciones</v>
      </c>
      <c r="X1545" s="64" t="n">
        <f aca="false">IF(ISERROR(VLOOKUP(J1545,$BG$2:$BH$3,2,FALSE())),"",VLOOKUP(J1545,$BG$2:$BH$3,2,FALSE()))</f>
        <v>1</v>
      </c>
      <c r="Z1545" s="67"/>
    </row>
    <row r="1546" customFormat="false" ht="79.2" hidden="false" customHeight="false" outlineLevel="0" collapsed="false">
      <c r="A1546" s="54" t="s">
        <v>3941</v>
      </c>
      <c r="B1546" s="54" t="s">
        <v>126</v>
      </c>
      <c r="C1546" s="54" t="s">
        <v>3942</v>
      </c>
      <c r="D1546" s="82" t="n">
        <v>0.3</v>
      </c>
      <c r="E1546" s="56" t="n">
        <v>1027.2</v>
      </c>
      <c r="F1546" s="57" t="n">
        <v>67.2</v>
      </c>
      <c r="G1546" s="56" t="n">
        <v>1027.2</v>
      </c>
      <c r="H1546" s="56" t="n">
        <v>67.2</v>
      </c>
      <c r="I1546" s="58" t="n">
        <v>44546</v>
      </c>
      <c r="J1546" s="54" t="s">
        <v>128</v>
      </c>
      <c r="K1546" s="60" t="s">
        <v>129</v>
      </c>
      <c r="L1546" s="60"/>
      <c r="M1546" s="61"/>
      <c r="N1546" s="61"/>
      <c r="O1546" s="54" t="s">
        <v>705</v>
      </c>
      <c r="P1546" s="54" t="s">
        <v>706</v>
      </c>
      <c r="Q1546" s="60" t="s">
        <v>132</v>
      </c>
      <c r="R1546" s="63"/>
      <c r="S1546" s="64" t="str">
        <f aca="false">IF(ISBLANK(A1546),"",CONCATENATE($BC$5,"-",MID($BC$3,3,2),"-M_",A1546))</f>
        <v>PTUR-21-M_52021000005431</v>
      </c>
      <c r="T1546" s="65" t="e">
        <f aca="false">IF(ISBLANK(B1546),"",VLOOKUP(B1546,$BI$2:$BJ$5,2,FALSE()))</f>
        <v>#N/A</v>
      </c>
      <c r="U1546" s="66" t="str">
        <f aca="false">IF(ISBLANK(Q1546),"ES",Q1546)</f>
        <v>ES</v>
      </c>
      <c r="V1546" s="64" t="n">
        <f aca="false">IF(ISBLANK(K1546),"2",VLOOKUP(K1546,$BG$2:$BH$3,2,FALSE()))</f>
        <v>2</v>
      </c>
      <c r="W1546" s="66" t="str">
        <f aca="false">IF(ISBLANK(R1546),"Sin observaciones",R1546)</f>
        <v>Sin observaciones</v>
      </c>
      <c r="X1546" s="64" t="n">
        <f aca="false">IF(ISERROR(VLOOKUP(J1546,$BG$2:$BH$3,2,FALSE())),"",VLOOKUP(J1546,$BG$2:$BH$3,2,FALSE()))</f>
        <v>1</v>
      </c>
      <c r="Z1546" s="67"/>
    </row>
    <row r="1547" customFormat="false" ht="52.8" hidden="false" customHeight="false" outlineLevel="0" collapsed="false">
      <c r="A1547" s="54" t="s">
        <v>3943</v>
      </c>
      <c r="B1547" s="54" t="s">
        <v>126</v>
      </c>
      <c r="C1547" s="54" t="s">
        <v>3944</v>
      </c>
      <c r="D1547" s="82" t="n">
        <v>0.18</v>
      </c>
      <c r="E1547" s="56" t="n">
        <v>299.6</v>
      </c>
      <c r="F1547" s="57" t="n">
        <v>19.6</v>
      </c>
      <c r="G1547" s="56" t="n">
        <v>299.6</v>
      </c>
      <c r="H1547" s="56" t="n">
        <v>19.6</v>
      </c>
      <c r="I1547" s="58" t="n">
        <v>44546</v>
      </c>
      <c r="J1547" s="54" t="s">
        <v>128</v>
      </c>
      <c r="K1547" s="60" t="s">
        <v>129</v>
      </c>
      <c r="L1547" s="60"/>
      <c r="M1547" s="61"/>
      <c r="N1547" s="61"/>
      <c r="O1547" s="54" t="s">
        <v>705</v>
      </c>
      <c r="P1547" s="54" t="s">
        <v>706</v>
      </c>
      <c r="Q1547" s="60" t="s">
        <v>132</v>
      </c>
      <c r="R1547" s="63"/>
      <c r="S1547" s="64" t="str">
        <f aca="false">IF(ISBLANK(A1547),"",CONCATENATE($BC$5,"-",MID($BC$3,3,2),"-M_",A1547))</f>
        <v>PTUR-21-M_52021000005432</v>
      </c>
      <c r="T1547" s="65" t="e">
        <f aca="false">IF(ISBLANK(B1547),"",VLOOKUP(B1547,$BI$2:$BJ$5,2,FALSE()))</f>
        <v>#N/A</v>
      </c>
      <c r="U1547" s="66" t="str">
        <f aca="false">IF(ISBLANK(Q1547),"ES",Q1547)</f>
        <v>ES</v>
      </c>
      <c r="V1547" s="64" t="n">
        <f aca="false">IF(ISBLANK(K1547),"2",VLOOKUP(K1547,$BG$2:$BH$3,2,FALSE()))</f>
        <v>2</v>
      </c>
      <c r="W1547" s="66" t="str">
        <f aca="false">IF(ISBLANK(R1547),"Sin observaciones",R1547)</f>
        <v>Sin observaciones</v>
      </c>
      <c r="X1547" s="64" t="n">
        <f aca="false">IF(ISERROR(VLOOKUP(J1547,$BG$2:$BH$3,2,FALSE())),"",VLOOKUP(J1547,$BG$2:$BH$3,2,FALSE()))</f>
        <v>1</v>
      </c>
      <c r="Z1547" s="67"/>
    </row>
    <row r="1548" customFormat="false" ht="79.2" hidden="false" customHeight="false" outlineLevel="0" collapsed="false">
      <c r="A1548" s="54" t="s">
        <v>3945</v>
      </c>
      <c r="B1548" s="54" t="s">
        <v>126</v>
      </c>
      <c r="C1548" s="54" t="s">
        <v>3946</v>
      </c>
      <c r="D1548" s="82" t="n">
        <v>0.12</v>
      </c>
      <c r="E1548" s="56" t="n">
        <v>353.1</v>
      </c>
      <c r="F1548" s="57" t="n">
        <v>23.1</v>
      </c>
      <c r="G1548" s="56" t="n">
        <v>353.1</v>
      </c>
      <c r="H1548" s="56" t="n">
        <v>23.1</v>
      </c>
      <c r="I1548" s="58" t="n">
        <v>44553</v>
      </c>
      <c r="J1548" s="54" t="s">
        <v>128</v>
      </c>
      <c r="K1548" s="60" t="s">
        <v>129</v>
      </c>
      <c r="L1548" s="60"/>
      <c r="M1548" s="61"/>
      <c r="N1548" s="61"/>
      <c r="O1548" s="54" t="s">
        <v>705</v>
      </c>
      <c r="P1548" s="54" t="s">
        <v>706</v>
      </c>
      <c r="Q1548" s="60" t="s">
        <v>132</v>
      </c>
      <c r="R1548" s="63"/>
      <c r="S1548" s="64" t="str">
        <f aca="false">IF(ISBLANK(A1548),"",CONCATENATE($BC$5,"-",MID($BC$3,3,2),"-M_",A1548))</f>
        <v>PTUR-21-M_52021000005748</v>
      </c>
      <c r="T1548" s="65" t="e">
        <f aca="false">IF(ISBLANK(B1548),"",VLOOKUP(B1548,$BI$2:$BJ$5,2,FALSE()))</f>
        <v>#N/A</v>
      </c>
      <c r="U1548" s="66" t="str">
        <f aca="false">IF(ISBLANK(Q1548),"ES",Q1548)</f>
        <v>ES</v>
      </c>
      <c r="V1548" s="64" t="n">
        <f aca="false">IF(ISBLANK(K1548),"2",VLOOKUP(K1548,$BG$2:$BH$3,2,FALSE()))</f>
        <v>2</v>
      </c>
      <c r="W1548" s="66" t="str">
        <f aca="false">IF(ISBLANK(R1548),"Sin observaciones",R1548)</f>
        <v>Sin observaciones</v>
      </c>
      <c r="X1548" s="64" t="n">
        <f aca="false">IF(ISERROR(VLOOKUP(J1548,$BG$2:$BH$3,2,FALSE())),"",VLOOKUP(J1548,$BG$2:$BH$3,2,FALSE()))</f>
        <v>1</v>
      </c>
      <c r="Z1548" s="67"/>
    </row>
    <row r="1549" customFormat="false" ht="184.8" hidden="false" customHeight="false" outlineLevel="0" collapsed="false">
      <c r="A1549" s="54" t="s">
        <v>3947</v>
      </c>
      <c r="B1549" s="54" t="s">
        <v>143</v>
      </c>
      <c r="C1549" s="54" t="s">
        <v>3948</v>
      </c>
      <c r="D1549" s="82" t="n">
        <v>0.03</v>
      </c>
      <c r="E1549" s="56" t="n">
        <v>7670.49</v>
      </c>
      <c r="F1549" s="57" t="n">
        <v>223.44</v>
      </c>
      <c r="G1549" s="56" t="n">
        <v>7670.49</v>
      </c>
      <c r="H1549" s="56" t="n">
        <v>223.44</v>
      </c>
      <c r="I1549" s="58" t="n">
        <v>44532</v>
      </c>
      <c r="J1549" s="54" t="s">
        <v>128</v>
      </c>
      <c r="K1549" s="60" t="s">
        <v>129</v>
      </c>
      <c r="L1549" s="60"/>
      <c r="M1549" s="61"/>
      <c r="N1549" s="61"/>
      <c r="O1549" s="54" t="s">
        <v>3949</v>
      </c>
      <c r="P1549" s="54" t="s">
        <v>3950</v>
      </c>
      <c r="Q1549" s="60" t="s">
        <v>132</v>
      </c>
      <c r="R1549" s="63"/>
      <c r="S1549" s="64" t="str">
        <f aca="false">IF(ISBLANK(A1549),"",CONCATENATE($BC$5,"-",MID($BC$3,3,2),"-M_",A1549))</f>
        <v>PTUR-21-M_52021000005047</v>
      </c>
      <c r="T1549" s="65" t="str">
        <f aca="false">IF(ISBLANK(B1549),"",VLOOKUP(B1549,$BI$2:$BJ$5,2,FALSE()))</f>
        <v>C</v>
      </c>
      <c r="U1549" s="66" t="str">
        <f aca="false">IF(ISBLANK(Q1549),"ES",Q1549)</f>
        <v>ES</v>
      </c>
      <c r="V1549" s="64" t="n">
        <f aca="false">IF(ISBLANK(K1549),"2",VLOOKUP(K1549,$BG$2:$BH$3,2,FALSE()))</f>
        <v>2</v>
      </c>
      <c r="W1549" s="66" t="str">
        <f aca="false">IF(ISBLANK(R1549),"Sin observaciones",R1549)</f>
        <v>Sin observaciones</v>
      </c>
      <c r="X1549" s="64" t="n">
        <f aca="false">IF(ISERROR(VLOOKUP(J1549,$BG$2:$BH$3,2,FALSE())),"",VLOOKUP(J1549,$BG$2:$BH$3,2,FALSE()))</f>
        <v>1</v>
      </c>
      <c r="Z1549" s="67"/>
    </row>
    <row r="1550" customFormat="false" ht="26.4" hidden="false" customHeight="false" outlineLevel="0" collapsed="false">
      <c r="A1550" s="54" t="s">
        <v>3951</v>
      </c>
      <c r="B1550" s="54" t="s">
        <v>126</v>
      </c>
      <c r="C1550" s="54" t="s">
        <v>3952</v>
      </c>
      <c r="D1550" s="82" t="n">
        <v>0.03</v>
      </c>
      <c r="E1550" s="56" t="n">
        <v>360</v>
      </c>
      <c r="F1550" s="57" t="n">
        <v>23.55</v>
      </c>
      <c r="G1550" s="56" t="n">
        <v>360</v>
      </c>
      <c r="H1550" s="56" t="n">
        <v>23.55</v>
      </c>
      <c r="I1550" s="58" t="n">
        <v>44544</v>
      </c>
      <c r="J1550" s="54" t="s">
        <v>128</v>
      </c>
      <c r="K1550" s="60" t="s">
        <v>129</v>
      </c>
      <c r="L1550" s="60"/>
      <c r="M1550" s="61"/>
      <c r="N1550" s="61"/>
      <c r="O1550" s="54" t="s">
        <v>3953</v>
      </c>
      <c r="P1550" s="54" t="s">
        <v>3954</v>
      </c>
      <c r="Q1550" s="60" t="s">
        <v>132</v>
      </c>
      <c r="R1550" s="63"/>
      <c r="S1550" s="64" t="str">
        <f aca="false">IF(ISBLANK(A1550),"",CONCATENATE($BC$5,"-",MID($BC$3,3,2),"-M_",A1550))</f>
        <v>PTUR-21-M_52021000005264</v>
      </c>
      <c r="T1550" s="65" t="e">
        <f aca="false">IF(ISBLANK(B1550),"",VLOOKUP(B1550,$BI$2:$BJ$5,2,FALSE()))</f>
        <v>#N/A</v>
      </c>
      <c r="U1550" s="66" t="str">
        <f aca="false">IF(ISBLANK(Q1550),"ES",Q1550)</f>
        <v>ES</v>
      </c>
      <c r="V1550" s="64" t="n">
        <f aca="false">IF(ISBLANK(K1550),"2",VLOOKUP(K1550,$BG$2:$BH$3,2,FALSE()))</f>
        <v>2</v>
      </c>
      <c r="W1550" s="66" t="str">
        <f aca="false">IF(ISBLANK(R1550),"Sin observaciones",R1550)</f>
        <v>Sin observaciones</v>
      </c>
      <c r="X1550" s="64" t="n">
        <f aca="false">IF(ISERROR(VLOOKUP(J1550,$BG$2:$BH$3,2,FALSE())),"",VLOOKUP(J1550,$BG$2:$BH$3,2,FALSE()))</f>
        <v>1</v>
      </c>
      <c r="Z1550" s="67"/>
    </row>
    <row r="1551" customFormat="false" ht="26.4" hidden="false" customHeight="false" outlineLevel="0" collapsed="false">
      <c r="A1551" s="54" t="s">
        <v>3955</v>
      </c>
      <c r="B1551" s="54" t="s">
        <v>126</v>
      </c>
      <c r="C1551" s="54" t="s">
        <v>3952</v>
      </c>
      <c r="D1551" s="82" t="n">
        <v>0.03</v>
      </c>
      <c r="E1551" s="56" t="n">
        <v>200</v>
      </c>
      <c r="F1551" s="57" t="n">
        <v>13.08</v>
      </c>
      <c r="G1551" s="56" t="n">
        <v>200</v>
      </c>
      <c r="H1551" s="56" t="n">
        <v>13.08</v>
      </c>
      <c r="I1551" s="58" t="n">
        <v>44546</v>
      </c>
      <c r="J1551" s="54" t="s">
        <v>128</v>
      </c>
      <c r="K1551" s="60" t="s">
        <v>129</v>
      </c>
      <c r="L1551" s="60"/>
      <c r="M1551" s="61"/>
      <c r="N1551" s="61"/>
      <c r="O1551" s="54" t="s">
        <v>3953</v>
      </c>
      <c r="P1551" s="54" t="s">
        <v>3954</v>
      </c>
      <c r="Q1551" s="60" t="s">
        <v>132</v>
      </c>
      <c r="R1551" s="63"/>
      <c r="S1551" s="64" t="str">
        <f aca="false">IF(ISBLANK(A1551),"",CONCATENATE($BC$5,"-",MID($BC$3,3,2),"-M_",A1551))</f>
        <v>PTUR-21-M_52021000005418</v>
      </c>
      <c r="T1551" s="65" t="e">
        <f aca="false">IF(ISBLANK(B1551),"",VLOOKUP(B1551,$BI$2:$BJ$5,2,FALSE()))</f>
        <v>#N/A</v>
      </c>
      <c r="U1551" s="66" t="str">
        <f aca="false">IF(ISBLANK(Q1551),"ES",Q1551)</f>
        <v>ES</v>
      </c>
      <c r="V1551" s="64" t="n">
        <f aca="false">IF(ISBLANK(K1551),"2",VLOOKUP(K1551,$BG$2:$BH$3,2,FALSE()))</f>
        <v>2</v>
      </c>
      <c r="W1551" s="66" t="str">
        <f aca="false">IF(ISBLANK(R1551),"Sin observaciones",R1551)</f>
        <v>Sin observaciones</v>
      </c>
      <c r="X1551" s="64" t="n">
        <f aca="false">IF(ISERROR(VLOOKUP(J1551,$BG$2:$BH$3,2,FALSE())),"",VLOOKUP(J1551,$BG$2:$BH$3,2,FALSE()))</f>
        <v>1</v>
      </c>
      <c r="Z1551" s="67"/>
    </row>
    <row r="1552" customFormat="false" ht="26.4" hidden="false" customHeight="false" outlineLevel="0" collapsed="false">
      <c r="A1552" s="54" t="s">
        <v>3956</v>
      </c>
      <c r="B1552" s="54" t="s">
        <v>126</v>
      </c>
      <c r="C1552" s="54" t="s">
        <v>3957</v>
      </c>
      <c r="D1552" s="82" t="n">
        <v>0.03</v>
      </c>
      <c r="E1552" s="56" t="n">
        <v>152.39</v>
      </c>
      <c r="F1552" s="57" t="n">
        <v>0</v>
      </c>
      <c r="G1552" s="56" t="n">
        <v>152.39</v>
      </c>
      <c r="H1552" s="56" t="n">
        <v>0</v>
      </c>
      <c r="I1552" s="58" t="n">
        <v>44540</v>
      </c>
      <c r="J1552" s="54" t="s">
        <v>128</v>
      </c>
      <c r="K1552" s="60" t="s">
        <v>129</v>
      </c>
      <c r="L1552" s="60"/>
      <c r="M1552" s="61"/>
      <c r="N1552" s="61"/>
      <c r="O1552" s="54" t="s">
        <v>2947</v>
      </c>
      <c r="P1552" s="54" t="s">
        <v>2948</v>
      </c>
      <c r="Q1552" s="60" t="s">
        <v>132</v>
      </c>
      <c r="R1552" s="63"/>
      <c r="S1552" s="64" t="str">
        <f aca="false">IF(ISBLANK(A1552),"",CONCATENATE($BC$5,"-",MID($BC$3,3,2),"-M_",A1552))</f>
        <v>PTUR-21-M_52021000005232</v>
      </c>
      <c r="T1552" s="65" t="e">
        <f aca="false">IF(ISBLANK(B1552),"",VLOOKUP(B1552,$BI$2:$BJ$5,2,FALSE()))</f>
        <v>#N/A</v>
      </c>
      <c r="U1552" s="66" t="str">
        <f aca="false">IF(ISBLANK(Q1552),"ES",Q1552)</f>
        <v>ES</v>
      </c>
      <c r="V1552" s="64" t="n">
        <f aca="false">IF(ISBLANK(K1552),"2",VLOOKUP(K1552,$BG$2:$BH$3,2,FALSE()))</f>
        <v>2</v>
      </c>
      <c r="W1552" s="66" t="str">
        <f aca="false">IF(ISBLANK(R1552),"Sin observaciones",R1552)</f>
        <v>Sin observaciones</v>
      </c>
      <c r="X1552" s="64" t="n">
        <f aca="false">IF(ISERROR(VLOOKUP(J1552,$BG$2:$BH$3,2,FALSE())),"",VLOOKUP(J1552,$BG$2:$BH$3,2,FALSE()))</f>
        <v>1</v>
      </c>
      <c r="Z1552" s="67"/>
    </row>
    <row r="1553" customFormat="false" ht="17.4" hidden="false" customHeight="false" outlineLevel="0" collapsed="false">
      <c r="A1553" s="54" t="s">
        <v>3958</v>
      </c>
      <c r="B1553" s="54" t="s">
        <v>126</v>
      </c>
      <c r="C1553" s="54" t="s">
        <v>3959</v>
      </c>
      <c r="D1553" s="82" t="n">
        <v>0.03</v>
      </c>
      <c r="E1553" s="56" t="n">
        <v>92.41</v>
      </c>
      <c r="F1553" s="57" t="n">
        <v>0</v>
      </c>
      <c r="G1553" s="56" t="n">
        <v>92.41</v>
      </c>
      <c r="H1553" s="56" t="n">
        <v>0</v>
      </c>
      <c r="I1553" s="58" t="n">
        <v>44553</v>
      </c>
      <c r="J1553" s="54" t="s">
        <v>128</v>
      </c>
      <c r="K1553" s="60" t="s">
        <v>129</v>
      </c>
      <c r="L1553" s="60"/>
      <c r="M1553" s="61"/>
      <c r="N1553" s="61"/>
      <c r="O1553" s="54" t="s">
        <v>2947</v>
      </c>
      <c r="P1553" s="54" t="s">
        <v>2948</v>
      </c>
      <c r="Q1553" s="60" t="s">
        <v>132</v>
      </c>
      <c r="R1553" s="63"/>
      <c r="S1553" s="64" t="str">
        <f aca="false">IF(ISBLANK(A1553),"",CONCATENATE($BC$5,"-",MID($BC$3,3,2),"-M_",A1553))</f>
        <v>PTUR-21-M_52021000005686</v>
      </c>
      <c r="T1553" s="65" t="e">
        <f aca="false">IF(ISBLANK(B1553),"",VLOOKUP(B1553,$BI$2:$BJ$5,2,FALSE()))</f>
        <v>#N/A</v>
      </c>
      <c r="U1553" s="66" t="str">
        <f aca="false">IF(ISBLANK(Q1553),"ES",Q1553)</f>
        <v>ES</v>
      </c>
      <c r="V1553" s="64" t="n">
        <f aca="false">IF(ISBLANK(K1553),"2",VLOOKUP(K1553,$BG$2:$BH$3,2,FALSE()))</f>
        <v>2</v>
      </c>
      <c r="W1553" s="66" t="str">
        <f aca="false">IF(ISBLANK(R1553),"Sin observaciones",R1553)</f>
        <v>Sin observaciones</v>
      </c>
      <c r="X1553" s="64" t="n">
        <f aca="false">IF(ISERROR(VLOOKUP(J1553,$BG$2:$BH$3,2,FALSE())),"",VLOOKUP(J1553,$BG$2:$BH$3,2,FALSE()))</f>
        <v>1</v>
      </c>
      <c r="Z1553" s="67"/>
    </row>
    <row r="1554" customFormat="false" ht="26.4" hidden="false" customHeight="false" outlineLevel="0" collapsed="false">
      <c r="A1554" s="54" t="s">
        <v>3960</v>
      </c>
      <c r="B1554" s="54" t="s">
        <v>126</v>
      </c>
      <c r="C1554" s="54" t="s">
        <v>3961</v>
      </c>
      <c r="D1554" s="82" t="n">
        <v>0.03</v>
      </c>
      <c r="E1554" s="56" t="n">
        <v>111.22</v>
      </c>
      <c r="F1554" s="57" t="n">
        <v>0</v>
      </c>
      <c r="G1554" s="56" t="n">
        <v>111.22</v>
      </c>
      <c r="H1554" s="56" t="n">
        <v>0</v>
      </c>
      <c r="I1554" s="58" t="n">
        <v>44553</v>
      </c>
      <c r="J1554" s="54" t="s">
        <v>128</v>
      </c>
      <c r="K1554" s="60" t="s">
        <v>129</v>
      </c>
      <c r="L1554" s="60"/>
      <c r="M1554" s="61"/>
      <c r="N1554" s="61"/>
      <c r="O1554" s="54" t="s">
        <v>2947</v>
      </c>
      <c r="P1554" s="54" t="s">
        <v>2948</v>
      </c>
      <c r="Q1554" s="60" t="s">
        <v>132</v>
      </c>
      <c r="R1554" s="63"/>
      <c r="S1554" s="64" t="str">
        <f aca="false">IF(ISBLANK(A1554),"",CONCATENATE($BC$5,"-",MID($BC$3,3,2),"-M_",A1554))</f>
        <v>PTUR-21-M_52021000005713</v>
      </c>
      <c r="T1554" s="65" t="e">
        <f aca="false">IF(ISBLANK(B1554),"",VLOOKUP(B1554,$BI$2:$BJ$5,2,FALSE()))</f>
        <v>#N/A</v>
      </c>
      <c r="U1554" s="66" t="str">
        <f aca="false">IF(ISBLANK(Q1554),"ES",Q1554)</f>
        <v>ES</v>
      </c>
      <c r="V1554" s="64" t="n">
        <f aca="false">IF(ISBLANK(K1554),"2",VLOOKUP(K1554,$BG$2:$BH$3,2,FALSE()))</f>
        <v>2</v>
      </c>
      <c r="W1554" s="66" t="str">
        <f aca="false">IF(ISBLANK(R1554),"Sin observaciones",R1554)</f>
        <v>Sin observaciones</v>
      </c>
      <c r="X1554" s="64" t="n">
        <f aca="false">IF(ISERROR(VLOOKUP(J1554,$BG$2:$BH$3,2,FALSE())),"",VLOOKUP(J1554,$BG$2:$BH$3,2,FALSE()))</f>
        <v>1</v>
      </c>
      <c r="Z1554" s="67"/>
    </row>
    <row r="1555" customFormat="false" ht="26.4" hidden="false" customHeight="false" outlineLevel="0" collapsed="false">
      <c r="A1555" s="54" t="s">
        <v>3962</v>
      </c>
      <c r="B1555" s="54" t="s">
        <v>126</v>
      </c>
      <c r="C1555" s="54" t="s">
        <v>3963</v>
      </c>
      <c r="D1555" s="82" t="n">
        <v>0.03</v>
      </c>
      <c r="E1555" s="56" t="n">
        <v>135.72</v>
      </c>
      <c r="F1555" s="57" t="n">
        <v>0</v>
      </c>
      <c r="G1555" s="56" t="n">
        <v>135.72</v>
      </c>
      <c r="H1555" s="56" t="n">
        <v>0</v>
      </c>
      <c r="I1555" s="58" t="n">
        <v>44553</v>
      </c>
      <c r="J1555" s="54" t="s">
        <v>128</v>
      </c>
      <c r="K1555" s="60" t="s">
        <v>129</v>
      </c>
      <c r="L1555" s="60"/>
      <c r="M1555" s="61"/>
      <c r="N1555" s="61"/>
      <c r="O1555" s="54" t="s">
        <v>2947</v>
      </c>
      <c r="P1555" s="54" t="s">
        <v>2948</v>
      </c>
      <c r="Q1555" s="60" t="s">
        <v>132</v>
      </c>
      <c r="R1555" s="63"/>
      <c r="S1555" s="64" t="str">
        <f aca="false">IF(ISBLANK(A1555),"",CONCATENATE($BC$5,"-",MID($BC$3,3,2),"-M_",A1555))</f>
        <v>PTUR-21-M_52021000005714</v>
      </c>
      <c r="T1555" s="65" t="e">
        <f aca="false">IF(ISBLANK(B1555),"",VLOOKUP(B1555,$BI$2:$BJ$5,2,FALSE()))</f>
        <v>#N/A</v>
      </c>
      <c r="U1555" s="66" t="str">
        <f aca="false">IF(ISBLANK(Q1555),"ES",Q1555)</f>
        <v>ES</v>
      </c>
      <c r="V1555" s="64" t="n">
        <f aca="false">IF(ISBLANK(K1555),"2",VLOOKUP(K1555,$BG$2:$BH$3,2,FALSE()))</f>
        <v>2</v>
      </c>
      <c r="W1555" s="66" t="str">
        <f aca="false">IF(ISBLANK(R1555),"Sin observaciones",R1555)</f>
        <v>Sin observaciones</v>
      </c>
      <c r="X1555" s="64" t="n">
        <f aca="false">IF(ISERROR(VLOOKUP(J1555,$BG$2:$BH$3,2,FALSE())),"",VLOOKUP(J1555,$BG$2:$BH$3,2,FALSE()))</f>
        <v>1</v>
      </c>
      <c r="Z1555" s="67"/>
    </row>
    <row r="1556" customFormat="false" ht="52.8" hidden="false" customHeight="false" outlineLevel="0" collapsed="false">
      <c r="A1556" s="54" t="s">
        <v>3964</v>
      </c>
      <c r="B1556" s="54" t="s">
        <v>126</v>
      </c>
      <c r="C1556" s="54" t="s">
        <v>3965</v>
      </c>
      <c r="D1556" s="82" t="n">
        <v>0.03</v>
      </c>
      <c r="E1556" s="56" t="n">
        <v>53.1</v>
      </c>
      <c r="F1556" s="57" t="n">
        <v>0</v>
      </c>
      <c r="G1556" s="56" t="n">
        <v>53.1</v>
      </c>
      <c r="H1556" s="56" t="n">
        <v>0</v>
      </c>
      <c r="I1556" s="58" t="n">
        <v>44553</v>
      </c>
      <c r="J1556" s="54" t="s">
        <v>128</v>
      </c>
      <c r="K1556" s="60" t="s">
        <v>129</v>
      </c>
      <c r="L1556" s="60"/>
      <c r="M1556" s="61"/>
      <c r="N1556" s="61"/>
      <c r="O1556" s="54" t="s">
        <v>2947</v>
      </c>
      <c r="P1556" s="54" t="s">
        <v>2948</v>
      </c>
      <c r="Q1556" s="60" t="s">
        <v>132</v>
      </c>
      <c r="R1556" s="63"/>
      <c r="S1556" s="64" t="str">
        <f aca="false">IF(ISBLANK(A1556),"",CONCATENATE($BC$5,"-",MID($BC$3,3,2),"-M_",A1556))</f>
        <v>PTUR-21-M_52021000005727</v>
      </c>
      <c r="T1556" s="65" t="e">
        <f aca="false">IF(ISBLANK(B1556),"",VLOOKUP(B1556,$BI$2:$BJ$5,2,FALSE()))</f>
        <v>#N/A</v>
      </c>
      <c r="U1556" s="66" t="str">
        <f aca="false">IF(ISBLANK(Q1556),"ES",Q1556)</f>
        <v>ES</v>
      </c>
      <c r="V1556" s="64" t="n">
        <f aca="false">IF(ISBLANK(K1556),"2",VLOOKUP(K1556,$BG$2:$BH$3,2,FALSE()))</f>
        <v>2</v>
      </c>
      <c r="W1556" s="66" t="str">
        <f aca="false">IF(ISBLANK(R1556),"Sin observaciones",R1556)</f>
        <v>Sin observaciones</v>
      </c>
      <c r="X1556" s="64" t="n">
        <f aca="false">IF(ISERROR(VLOOKUP(J1556,$BG$2:$BH$3,2,FALSE())),"",VLOOKUP(J1556,$BG$2:$BH$3,2,FALSE()))</f>
        <v>1</v>
      </c>
      <c r="Z1556" s="67"/>
    </row>
    <row r="1557" customFormat="false" ht="26.4" hidden="false" customHeight="false" outlineLevel="0" collapsed="false">
      <c r="A1557" s="54" t="s">
        <v>3966</v>
      </c>
      <c r="B1557" s="54" t="s">
        <v>126</v>
      </c>
      <c r="C1557" s="54" t="s">
        <v>3967</v>
      </c>
      <c r="D1557" s="82" t="n">
        <v>0.03</v>
      </c>
      <c r="E1557" s="56" t="n">
        <v>1001.52</v>
      </c>
      <c r="F1557" s="57" t="n">
        <v>65.52</v>
      </c>
      <c r="G1557" s="56" t="n">
        <v>1001.52</v>
      </c>
      <c r="H1557" s="56" t="n">
        <v>65.52</v>
      </c>
      <c r="I1557" s="58" t="n">
        <v>44550</v>
      </c>
      <c r="J1557" s="54" t="s">
        <v>128</v>
      </c>
      <c r="K1557" s="60" t="s">
        <v>129</v>
      </c>
      <c r="L1557" s="60"/>
      <c r="M1557" s="61"/>
      <c r="N1557" s="61"/>
      <c r="O1557" s="54" t="s">
        <v>2394</v>
      </c>
      <c r="P1557" s="54" t="s">
        <v>2395</v>
      </c>
      <c r="Q1557" s="60" t="s">
        <v>132</v>
      </c>
      <c r="R1557" s="63"/>
      <c r="S1557" s="64" t="str">
        <f aca="false">IF(ISBLANK(A1557),"",CONCATENATE($BC$5,"-",MID($BC$3,3,2),"-M_",A1557))</f>
        <v>PTUR-21-M_52021000005491</v>
      </c>
      <c r="T1557" s="65" t="e">
        <f aca="false">IF(ISBLANK(B1557),"",VLOOKUP(B1557,$BI$2:$BJ$5,2,FALSE()))</f>
        <v>#N/A</v>
      </c>
      <c r="U1557" s="66" t="str">
        <f aca="false">IF(ISBLANK(Q1557),"ES",Q1557)</f>
        <v>ES</v>
      </c>
      <c r="V1557" s="64" t="n">
        <f aca="false">IF(ISBLANK(K1557),"2",VLOOKUP(K1557,$BG$2:$BH$3,2,FALSE()))</f>
        <v>2</v>
      </c>
      <c r="W1557" s="66" t="str">
        <f aca="false">IF(ISBLANK(R1557),"Sin observaciones",R1557)</f>
        <v>Sin observaciones</v>
      </c>
      <c r="X1557" s="64" t="n">
        <f aca="false">IF(ISERROR(VLOOKUP(J1557,$BG$2:$BH$3,2,FALSE())),"",VLOOKUP(J1557,$BG$2:$BH$3,2,FALSE()))</f>
        <v>1</v>
      </c>
      <c r="Z1557" s="67"/>
    </row>
    <row r="1558" customFormat="false" ht="39.6" hidden="false" customHeight="false" outlineLevel="0" collapsed="false">
      <c r="A1558" s="54" t="s">
        <v>3968</v>
      </c>
      <c r="B1558" s="54" t="s">
        <v>126</v>
      </c>
      <c r="C1558" s="54" t="s">
        <v>3969</v>
      </c>
      <c r="D1558" s="82" t="n">
        <v>0.03</v>
      </c>
      <c r="E1558" s="56" t="n">
        <v>245.68</v>
      </c>
      <c r="F1558" s="57" t="n">
        <v>0</v>
      </c>
      <c r="G1558" s="56" t="n">
        <v>245.68</v>
      </c>
      <c r="H1558" s="56" t="n">
        <v>0</v>
      </c>
      <c r="I1558" s="58" t="n">
        <v>44540</v>
      </c>
      <c r="J1558" s="54" t="s">
        <v>128</v>
      </c>
      <c r="K1558" s="60" t="s">
        <v>129</v>
      </c>
      <c r="L1558" s="60"/>
      <c r="M1558" s="61"/>
      <c r="N1558" s="61"/>
      <c r="O1558" s="54" t="s">
        <v>1516</v>
      </c>
      <c r="P1558" s="54" t="s">
        <v>1517</v>
      </c>
      <c r="Q1558" s="60" t="s">
        <v>132</v>
      </c>
      <c r="R1558" s="63"/>
      <c r="S1558" s="64" t="str">
        <f aca="false">IF(ISBLANK(A1558),"",CONCATENATE($BC$5,"-",MID($BC$3,3,2),"-M_",A1558))</f>
        <v>PTUR-21-M_52021000005243</v>
      </c>
      <c r="T1558" s="65" t="e">
        <f aca="false">IF(ISBLANK(B1558),"",VLOOKUP(B1558,$BI$2:$BJ$5,2,FALSE()))</f>
        <v>#N/A</v>
      </c>
      <c r="U1558" s="66" t="str">
        <f aca="false">IF(ISBLANK(Q1558),"ES",Q1558)</f>
        <v>ES</v>
      </c>
      <c r="V1558" s="64" t="n">
        <f aca="false">IF(ISBLANK(K1558),"2",VLOOKUP(K1558,$BG$2:$BH$3,2,FALSE()))</f>
        <v>2</v>
      </c>
      <c r="W1558" s="66" t="str">
        <f aca="false">IF(ISBLANK(R1558),"Sin observaciones",R1558)</f>
        <v>Sin observaciones</v>
      </c>
      <c r="X1558" s="64" t="n">
        <f aca="false">IF(ISERROR(VLOOKUP(J1558,$BG$2:$BH$3,2,FALSE())),"",VLOOKUP(J1558,$BG$2:$BH$3,2,FALSE()))</f>
        <v>1</v>
      </c>
      <c r="Z1558" s="67"/>
    </row>
    <row r="1559" customFormat="false" ht="26.4" hidden="false" customHeight="false" outlineLevel="0" collapsed="false">
      <c r="A1559" s="54" t="s">
        <v>3970</v>
      </c>
      <c r="B1559" s="54" t="s">
        <v>126</v>
      </c>
      <c r="C1559" s="54" t="s">
        <v>3971</v>
      </c>
      <c r="D1559" s="82" t="n">
        <v>0.03</v>
      </c>
      <c r="E1559" s="56" t="n">
        <v>936</v>
      </c>
      <c r="F1559" s="57" t="n">
        <v>0</v>
      </c>
      <c r="G1559" s="56" t="n">
        <v>936</v>
      </c>
      <c r="H1559" s="56" t="n">
        <v>0</v>
      </c>
      <c r="I1559" s="58" t="n">
        <v>44550</v>
      </c>
      <c r="J1559" s="54" t="s">
        <v>128</v>
      </c>
      <c r="K1559" s="60" t="s">
        <v>129</v>
      </c>
      <c r="L1559" s="60"/>
      <c r="M1559" s="61"/>
      <c r="N1559" s="61"/>
      <c r="O1559" s="54" t="s">
        <v>1516</v>
      </c>
      <c r="P1559" s="54" t="s">
        <v>1517</v>
      </c>
      <c r="Q1559" s="60" t="s">
        <v>132</v>
      </c>
      <c r="R1559" s="63"/>
      <c r="S1559" s="64" t="str">
        <f aca="false">IF(ISBLANK(A1559),"",CONCATENATE($BC$5,"-",MID($BC$3,3,2),"-M_",A1559))</f>
        <v>PTUR-21-M_52021000005490</v>
      </c>
      <c r="T1559" s="65" t="e">
        <f aca="false">IF(ISBLANK(B1559),"",VLOOKUP(B1559,$BI$2:$BJ$5,2,FALSE()))</f>
        <v>#N/A</v>
      </c>
      <c r="U1559" s="66" t="str">
        <f aca="false">IF(ISBLANK(Q1559),"ES",Q1559)</f>
        <v>ES</v>
      </c>
      <c r="V1559" s="64" t="n">
        <f aca="false">IF(ISBLANK(K1559),"2",VLOOKUP(K1559,$BG$2:$BH$3,2,FALSE()))</f>
        <v>2</v>
      </c>
      <c r="W1559" s="66" t="str">
        <f aca="false">IF(ISBLANK(R1559),"Sin observaciones",R1559)</f>
        <v>Sin observaciones</v>
      </c>
      <c r="X1559" s="64" t="n">
        <f aca="false">IF(ISERROR(VLOOKUP(J1559,$BG$2:$BH$3,2,FALSE())),"",VLOOKUP(J1559,$BG$2:$BH$3,2,FALSE()))</f>
        <v>1</v>
      </c>
      <c r="Z1559" s="67"/>
    </row>
    <row r="1560" customFormat="false" ht="39.6" hidden="false" customHeight="false" outlineLevel="0" collapsed="false">
      <c r="A1560" s="54" t="s">
        <v>3972</v>
      </c>
      <c r="B1560" s="54" t="s">
        <v>126</v>
      </c>
      <c r="C1560" s="54" t="s">
        <v>3973</v>
      </c>
      <c r="D1560" s="82" t="n">
        <v>12</v>
      </c>
      <c r="E1560" s="56" t="n">
        <v>5200</v>
      </c>
      <c r="F1560" s="57" t="n">
        <v>0</v>
      </c>
      <c r="G1560" s="56" t="n">
        <v>5200</v>
      </c>
      <c r="H1560" s="56" t="n">
        <v>0</v>
      </c>
      <c r="I1560" s="58" t="n">
        <v>44553</v>
      </c>
      <c r="J1560" s="54" t="s">
        <v>128</v>
      </c>
      <c r="K1560" s="60" t="s">
        <v>129</v>
      </c>
      <c r="L1560" s="60"/>
      <c r="M1560" s="61"/>
      <c r="N1560" s="61"/>
      <c r="O1560" s="54" t="s">
        <v>3974</v>
      </c>
      <c r="P1560" s="54" t="s">
        <v>3975</v>
      </c>
      <c r="Q1560" s="60" t="s">
        <v>132</v>
      </c>
      <c r="R1560" s="63"/>
      <c r="S1560" s="64" t="str">
        <f aca="false">IF(ISBLANK(A1560),"",CONCATENATE($BC$5,"-",MID($BC$3,3,2),"-M_",A1560))</f>
        <v>PTUR-21-M_52021000005705</v>
      </c>
      <c r="T1560" s="65" t="e">
        <f aca="false">IF(ISBLANK(B1560),"",VLOOKUP(B1560,$BI$2:$BJ$5,2,FALSE()))</f>
        <v>#N/A</v>
      </c>
      <c r="U1560" s="66" t="str">
        <f aca="false">IF(ISBLANK(Q1560),"ES",Q1560)</f>
        <v>ES</v>
      </c>
      <c r="V1560" s="64" t="n">
        <f aca="false">IF(ISBLANK(K1560),"2",VLOOKUP(K1560,$BG$2:$BH$3,2,FALSE()))</f>
        <v>2</v>
      </c>
      <c r="W1560" s="66" t="str">
        <f aca="false">IF(ISBLANK(R1560),"Sin observaciones",R1560)</f>
        <v>Sin observaciones</v>
      </c>
      <c r="X1560" s="64" t="n">
        <f aca="false">IF(ISERROR(VLOOKUP(J1560,$BG$2:$BH$3,2,FALSE())),"",VLOOKUP(J1560,$BG$2:$BH$3,2,FALSE()))</f>
        <v>1</v>
      </c>
      <c r="Z1560" s="67"/>
    </row>
    <row r="1561" customFormat="false" ht="92.4" hidden="false" customHeight="false" outlineLevel="0" collapsed="false">
      <c r="A1561" s="54" t="s">
        <v>3976</v>
      </c>
      <c r="B1561" s="54" t="s">
        <v>126</v>
      </c>
      <c r="C1561" s="54" t="s">
        <v>3977</v>
      </c>
      <c r="D1561" s="82" t="n">
        <v>0.03</v>
      </c>
      <c r="E1561" s="56" t="n">
        <v>2782</v>
      </c>
      <c r="F1561" s="57" t="n">
        <v>182</v>
      </c>
      <c r="G1561" s="56" t="n">
        <v>2782</v>
      </c>
      <c r="H1561" s="56" t="n">
        <v>182</v>
      </c>
      <c r="I1561" s="58" t="n">
        <v>44546</v>
      </c>
      <c r="J1561" s="54" t="s">
        <v>128</v>
      </c>
      <c r="K1561" s="60" t="s">
        <v>129</v>
      </c>
      <c r="L1561" s="60"/>
      <c r="M1561" s="61"/>
      <c r="N1561" s="61"/>
      <c r="O1561" s="54" t="s">
        <v>2414</v>
      </c>
      <c r="P1561" s="54" t="s">
        <v>2415</v>
      </c>
      <c r="Q1561" s="60" t="s">
        <v>132</v>
      </c>
      <c r="R1561" s="63"/>
      <c r="S1561" s="64" t="str">
        <f aca="false">IF(ISBLANK(A1561),"",CONCATENATE($BC$5,"-",MID($BC$3,3,2),"-M_",A1561))</f>
        <v>PTUR-21-M_52021000005453</v>
      </c>
      <c r="T1561" s="65" t="e">
        <f aca="false">IF(ISBLANK(B1561),"",VLOOKUP(B1561,$BI$2:$BJ$5,2,FALSE()))</f>
        <v>#N/A</v>
      </c>
      <c r="U1561" s="66" t="str">
        <f aca="false">IF(ISBLANK(Q1561),"ES",Q1561)</f>
        <v>ES</v>
      </c>
      <c r="V1561" s="64" t="n">
        <f aca="false">IF(ISBLANK(K1561),"2",VLOOKUP(K1561,$BG$2:$BH$3,2,FALSE()))</f>
        <v>2</v>
      </c>
      <c r="W1561" s="66" t="str">
        <f aca="false">IF(ISBLANK(R1561),"Sin observaciones",R1561)</f>
        <v>Sin observaciones</v>
      </c>
      <c r="X1561" s="64" t="n">
        <f aca="false">IF(ISERROR(VLOOKUP(J1561,$BG$2:$BH$3,2,FALSE())),"",VLOOKUP(J1561,$BG$2:$BH$3,2,FALSE()))</f>
        <v>1</v>
      </c>
      <c r="Z1561" s="67"/>
    </row>
    <row r="1562" customFormat="false" ht="79.2" hidden="false" customHeight="false" outlineLevel="0" collapsed="false">
      <c r="A1562" s="54" t="s">
        <v>3978</v>
      </c>
      <c r="B1562" s="54" t="s">
        <v>126</v>
      </c>
      <c r="C1562" s="54" t="s">
        <v>3979</v>
      </c>
      <c r="D1562" s="82" t="n">
        <v>1</v>
      </c>
      <c r="E1562" s="56" t="n">
        <v>360</v>
      </c>
      <c r="F1562" s="57" t="n">
        <v>0</v>
      </c>
      <c r="G1562" s="56" t="n">
        <v>360</v>
      </c>
      <c r="H1562" s="56" t="n">
        <v>0</v>
      </c>
      <c r="I1562" s="58" t="n">
        <v>44553</v>
      </c>
      <c r="J1562" s="54" t="s">
        <v>128</v>
      </c>
      <c r="K1562" s="60" t="s">
        <v>129</v>
      </c>
      <c r="L1562" s="60"/>
      <c r="M1562" s="61"/>
      <c r="N1562" s="61"/>
      <c r="O1562" s="54" t="s">
        <v>735</v>
      </c>
      <c r="P1562" s="54" t="s">
        <v>736</v>
      </c>
      <c r="Q1562" s="60" t="s">
        <v>132</v>
      </c>
      <c r="R1562" s="63"/>
      <c r="S1562" s="64" t="str">
        <f aca="false">IF(ISBLANK(A1562),"",CONCATENATE($BC$5,"-",MID($BC$3,3,2),"-M_",A1562))</f>
        <v>PTUR-21-M_52021000005685</v>
      </c>
      <c r="T1562" s="65" t="e">
        <f aca="false">IF(ISBLANK(B1562),"",VLOOKUP(B1562,$BI$2:$BJ$5,2,FALSE()))</f>
        <v>#N/A</v>
      </c>
      <c r="U1562" s="66" t="str">
        <f aca="false">IF(ISBLANK(Q1562),"ES",Q1562)</f>
        <v>ES</v>
      </c>
      <c r="V1562" s="64" t="n">
        <f aca="false">IF(ISBLANK(K1562),"2",VLOOKUP(K1562,$BG$2:$BH$3,2,FALSE()))</f>
        <v>2</v>
      </c>
      <c r="W1562" s="66" t="str">
        <f aca="false">IF(ISBLANK(R1562),"Sin observaciones",R1562)</f>
        <v>Sin observaciones</v>
      </c>
      <c r="X1562" s="64" t="n">
        <f aca="false">IF(ISERROR(VLOOKUP(J1562,$BG$2:$BH$3,2,FALSE())),"",VLOOKUP(J1562,$BG$2:$BH$3,2,FALSE()))</f>
        <v>1</v>
      </c>
      <c r="Z1562" s="67"/>
    </row>
    <row r="1563" customFormat="false" ht="39.6" hidden="false" customHeight="false" outlineLevel="0" collapsed="false">
      <c r="A1563" s="54" t="s">
        <v>3980</v>
      </c>
      <c r="B1563" s="54" t="s">
        <v>126</v>
      </c>
      <c r="C1563" s="54" t="s">
        <v>3981</v>
      </c>
      <c r="D1563" s="82" t="n">
        <v>0.09</v>
      </c>
      <c r="E1563" s="56" t="n">
        <v>440</v>
      </c>
      <c r="F1563" s="57" t="n">
        <v>0</v>
      </c>
      <c r="G1563" s="56" t="n">
        <v>440</v>
      </c>
      <c r="H1563" s="56" t="n">
        <v>0</v>
      </c>
      <c r="I1563" s="58" t="n">
        <v>44553</v>
      </c>
      <c r="J1563" s="54" t="s">
        <v>128</v>
      </c>
      <c r="K1563" s="60" t="s">
        <v>129</v>
      </c>
      <c r="L1563" s="60"/>
      <c r="M1563" s="61"/>
      <c r="N1563" s="61"/>
      <c r="O1563" s="54" t="s">
        <v>3982</v>
      </c>
      <c r="P1563" s="54" t="s">
        <v>3983</v>
      </c>
      <c r="Q1563" s="60" t="s">
        <v>132</v>
      </c>
      <c r="R1563" s="63"/>
      <c r="S1563" s="64" t="str">
        <f aca="false">IF(ISBLANK(A1563),"",CONCATENATE($BC$5,"-",MID($BC$3,3,2),"-M_",A1563))</f>
        <v>PTUR-21-M_52021000005702</v>
      </c>
      <c r="T1563" s="65" t="e">
        <f aca="false">IF(ISBLANK(B1563),"",VLOOKUP(B1563,$BI$2:$BJ$5,2,FALSE()))</f>
        <v>#N/A</v>
      </c>
      <c r="U1563" s="66" t="str">
        <f aca="false">IF(ISBLANK(Q1563),"ES",Q1563)</f>
        <v>ES</v>
      </c>
      <c r="V1563" s="64" t="n">
        <f aca="false">IF(ISBLANK(K1563),"2",VLOOKUP(K1563,$BG$2:$BH$3,2,FALSE()))</f>
        <v>2</v>
      </c>
      <c r="W1563" s="66" t="str">
        <f aca="false">IF(ISBLANK(R1563),"Sin observaciones",R1563)</f>
        <v>Sin observaciones</v>
      </c>
      <c r="X1563" s="64" t="n">
        <f aca="false">IF(ISERROR(VLOOKUP(J1563,$BG$2:$BH$3,2,FALSE())),"",VLOOKUP(J1563,$BG$2:$BH$3,2,FALSE()))</f>
        <v>1</v>
      </c>
      <c r="Z1563" s="67"/>
    </row>
    <row r="1564" customFormat="false" ht="26.4" hidden="false" customHeight="false" outlineLevel="0" collapsed="false">
      <c r="A1564" s="54" t="s">
        <v>3984</v>
      </c>
      <c r="B1564" s="54" t="s">
        <v>126</v>
      </c>
      <c r="C1564" s="54" t="s">
        <v>3985</v>
      </c>
      <c r="D1564" s="82" t="n">
        <v>0.03</v>
      </c>
      <c r="E1564" s="56" t="n">
        <v>121.48</v>
      </c>
      <c r="F1564" s="57" t="n">
        <v>0</v>
      </c>
      <c r="G1564" s="56" t="n">
        <v>121.48</v>
      </c>
      <c r="H1564" s="56" t="n">
        <v>0</v>
      </c>
      <c r="I1564" s="58" t="n">
        <v>44540</v>
      </c>
      <c r="J1564" s="54" t="s">
        <v>128</v>
      </c>
      <c r="K1564" s="60" t="s">
        <v>129</v>
      </c>
      <c r="L1564" s="60"/>
      <c r="M1564" s="61"/>
      <c r="N1564" s="61"/>
      <c r="O1564" s="54" t="s">
        <v>743</v>
      </c>
      <c r="P1564" s="54" t="s">
        <v>744</v>
      </c>
      <c r="Q1564" s="60" t="s">
        <v>132</v>
      </c>
      <c r="R1564" s="63"/>
      <c r="S1564" s="64" t="str">
        <f aca="false">IF(ISBLANK(A1564),"",CONCATENATE($BC$5,"-",MID($BC$3,3,2),"-M_",A1564))</f>
        <v>PTUR-21-M_52021000005252</v>
      </c>
      <c r="T1564" s="65" t="e">
        <f aca="false">IF(ISBLANK(B1564),"",VLOOKUP(B1564,$BI$2:$BJ$5,2,FALSE()))</f>
        <v>#N/A</v>
      </c>
      <c r="U1564" s="66" t="str">
        <f aca="false">IF(ISBLANK(Q1564),"ES",Q1564)</f>
        <v>ES</v>
      </c>
      <c r="V1564" s="64" t="n">
        <f aca="false">IF(ISBLANK(K1564),"2",VLOOKUP(K1564,$BG$2:$BH$3,2,FALSE()))</f>
        <v>2</v>
      </c>
      <c r="W1564" s="66" t="str">
        <f aca="false">IF(ISBLANK(R1564),"Sin observaciones",R1564)</f>
        <v>Sin observaciones</v>
      </c>
      <c r="X1564" s="64" t="n">
        <f aca="false">IF(ISERROR(VLOOKUP(J1564,$BG$2:$BH$3,2,FALSE())),"",VLOOKUP(J1564,$BG$2:$BH$3,2,FALSE()))</f>
        <v>1</v>
      </c>
      <c r="Z1564" s="67"/>
    </row>
    <row r="1565" customFormat="false" ht="26.4" hidden="false" customHeight="false" outlineLevel="0" collapsed="false">
      <c r="A1565" s="54" t="s">
        <v>3986</v>
      </c>
      <c r="B1565" s="54" t="s">
        <v>126</v>
      </c>
      <c r="C1565" s="54" t="s">
        <v>3987</v>
      </c>
      <c r="D1565" s="82" t="n">
        <v>0.03</v>
      </c>
      <c r="E1565" s="56" t="n">
        <v>903.24</v>
      </c>
      <c r="F1565" s="57" t="n">
        <v>0</v>
      </c>
      <c r="G1565" s="56" t="n">
        <v>903.24</v>
      </c>
      <c r="H1565" s="56" t="n">
        <v>0</v>
      </c>
      <c r="I1565" s="58" t="n">
        <v>44550</v>
      </c>
      <c r="J1565" s="54" t="s">
        <v>128</v>
      </c>
      <c r="K1565" s="60" t="s">
        <v>129</v>
      </c>
      <c r="L1565" s="60"/>
      <c r="M1565" s="61"/>
      <c r="N1565" s="61"/>
      <c r="O1565" s="54" t="s">
        <v>743</v>
      </c>
      <c r="P1565" s="54" t="s">
        <v>744</v>
      </c>
      <c r="Q1565" s="60" t="s">
        <v>132</v>
      </c>
      <c r="R1565" s="63"/>
      <c r="S1565" s="64" t="str">
        <f aca="false">IF(ISBLANK(A1565),"",CONCATENATE($BC$5,"-",MID($BC$3,3,2),"-M_",A1565))</f>
        <v>PTUR-21-M_52021000005489</v>
      </c>
      <c r="T1565" s="65" t="e">
        <f aca="false">IF(ISBLANK(B1565),"",VLOOKUP(B1565,$BI$2:$BJ$5,2,FALSE()))</f>
        <v>#N/A</v>
      </c>
      <c r="U1565" s="66" t="str">
        <f aca="false">IF(ISBLANK(Q1565),"ES",Q1565)</f>
        <v>ES</v>
      </c>
      <c r="V1565" s="64" t="n">
        <f aca="false">IF(ISBLANK(K1565),"2",VLOOKUP(K1565,$BG$2:$BH$3,2,FALSE()))</f>
        <v>2</v>
      </c>
      <c r="W1565" s="66" t="str">
        <f aca="false">IF(ISBLANK(R1565),"Sin observaciones",R1565)</f>
        <v>Sin observaciones</v>
      </c>
      <c r="X1565" s="64" t="n">
        <f aca="false">IF(ISERROR(VLOOKUP(J1565,$BG$2:$BH$3,2,FALSE())),"",VLOOKUP(J1565,$BG$2:$BH$3,2,FALSE()))</f>
        <v>1</v>
      </c>
      <c r="Z1565" s="67"/>
    </row>
    <row r="1566" customFormat="false" ht="26.4" hidden="false" customHeight="false" outlineLevel="0" collapsed="false">
      <c r="A1566" s="54" t="s">
        <v>3988</v>
      </c>
      <c r="B1566" s="54" t="s">
        <v>126</v>
      </c>
      <c r="C1566" s="54" t="s">
        <v>3989</v>
      </c>
      <c r="D1566" s="82" t="n">
        <v>6</v>
      </c>
      <c r="E1566" s="56" t="n">
        <v>3000</v>
      </c>
      <c r="F1566" s="57" t="n">
        <v>0</v>
      </c>
      <c r="G1566" s="56" t="n">
        <v>3000</v>
      </c>
      <c r="H1566" s="56" t="n">
        <v>0</v>
      </c>
      <c r="I1566" s="58" t="n">
        <v>44546</v>
      </c>
      <c r="J1566" s="54" t="s">
        <v>128</v>
      </c>
      <c r="K1566" s="60" t="s">
        <v>129</v>
      </c>
      <c r="L1566" s="60"/>
      <c r="M1566" s="61"/>
      <c r="N1566" s="61"/>
      <c r="O1566" s="54" t="s">
        <v>3990</v>
      </c>
      <c r="P1566" s="54" t="s">
        <v>3991</v>
      </c>
      <c r="Q1566" s="60" t="s">
        <v>132</v>
      </c>
      <c r="R1566" s="63"/>
      <c r="S1566" s="64" t="str">
        <f aca="false">IF(ISBLANK(A1566),"",CONCATENATE($BC$5,"-",MID($BC$3,3,2),"-M_",A1566))</f>
        <v>PTUR-21-M_52021000005452</v>
      </c>
      <c r="T1566" s="65" t="e">
        <f aca="false">IF(ISBLANK(B1566),"",VLOOKUP(B1566,$BI$2:$BJ$5,2,FALSE()))</f>
        <v>#N/A</v>
      </c>
      <c r="U1566" s="66" t="str">
        <f aca="false">IF(ISBLANK(Q1566),"ES",Q1566)</f>
        <v>ES</v>
      </c>
      <c r="V1566" s="64" t="n">
        <f aca="false">IF(ISBLANK(K1566),"2",VLOOKUP(K1566,$BG$2:$BH$3,2,FALSE()))</f>
        <v>2</v>
      </c>
      <c r="W1566" s="66" t="str">
        <f aca="false">IF(ISBLANK(R1566),"Sin observaciones",R1566)</f>
        <v>Sin observaciones</v>
      </c>
      <c r="X1566" s="64" t="n">
        <f aca="false">IF(ISERROR(VLOOKUP(J1566,$BG$2:$BH$3,2,FALSE())),"",VLOOKUP(J1566,$BG$2:$BH$3,2,FALSE()))</f>
        <v>1</v>
      </c>
      <c r="Z1566" s="67"/>
    </row>
    <row r="1567" customFormat="false" ht="26.4" hidden="false" customHeight="false" outlineLevel="0" collapsed="false">
      <c r="A1567" s="54" t="s">
        <v>3992</v>
      </c>
      <c r="B1567" s="54" t="s">
        <v>126</v>
      </c>
      <c r="C1567" s="54" t="s">
        <v>3993</v>
      </c>
      <c r="D1567" s="82" t="n">
        <v>0.03</v>
      </c>
      <c r="E1567" s="56" t="n">
        <v>450</v>
      </c>
      <c r="F1567" s="57" t="n">
        <v>0</v>
      </c>
      <c r="G1567" s="56" t="n">
        <v>450</v>
      </c>
      <c r="H1567" s="56" t="n">
        <v>0</v>
      </c>
      <c r="I1567" s="58" t="n">
        <v>44553</v>
      </c>
      <c r="J1567" s="54" t="s">
        <v>128</v>
      </c>
      <c r="K1567" s="60" t="s">
        <v>129</v>
      </c>
      <c r="L1567" s="60"/>
      <c r="M1567" s="61"/>
      <c r="N1567" s="61"/>
      <c r="O1567" s="54" t="s">
        <v>3990</v>
      </c>
      <c r="P1567" s="54" t="s">
        <v>3991</v>
      </c>
      <c r="Q1567" s="60" t="s">
        <v>132</v>
      </c>
      <c r="R1567" s="63"/>
      <c r="S1567" s="64" t="str">
        <f aca="false">IF(ISBLANK(A1567),"",CONCATENATE($BC$5,"-",MID($BC$3,3,2),"-M_",A1567))</f>
        <v>PTUR-21-M_52021000005692</v>
      </c>
      <c r="T1567" s="65" t="e">
        <f aca="false">IF(ISBLANK(B1567),"",VLOOKUP(B1567,$BI$2:$BJ$5,2,FALSE()))</f>
        <v>#N/A</v>
      </c>
      <c r="U1567" s="66" t="str">
        <f aca="false">IF(ISBLANK(Q1567),"ES",Q1567)</f>
        <v>ES</v>
      </c>
      <c r="V1567" s="64" t="n">
        <f aca="false">IF(ISBLANK(K1567),"2",VLOOKUP(K1567,$BG$2:$BH$3,2,FALSE()))</f>
        <v>2</v>
      </c>
      <c r="W1567" s="66" t="str">
        <f aca="false">IF(ISBLANK(R1567),"Sin observaciones",R1567)</f>
        <v>Sin observaciones</v>
      </c>
      <c r="X1567" s="64" t="n">
        <f aca="false">IF(ISERROR(VLOOKUP(J1567,$BG$2:$BH$3,2,FALSE())),"",VLOOKUP(J1567,$BG$2:$BH$3,2,FALSE()))</f>
        <v>1</v>
      </c>
      <c r="Z1567" s="67"/>
    </row>
    <row r="1568" customFormat="false" ht="14.4" hidden="false" customHeight="false" outlineLevel="0" collapsed="false">
      <c r="A1568" s="63"/>
      <c r="B1568" s="83"/>
      <c r="C1568" s="63"/>
      <c r="D1568" s="84"/>
      <c r="E1568" s="85"/>
      <c r="F1568" s="85"/>
      <c r="G1568" s="85"/>
      <c r="H1568" s="85"/>
      <c r="I1568" s="61"/>
      <c r="J1568" s="83"/>
      <c r="K1568" s="83"/>
      <c r="L1568" s="61"/>
      <c r="M1568" s="61"/>
      <c r="N1568" s="61"/>
      <c r="O1568" s="54"/>
      <c r="P1568" s="54"/>
      <c r="Q1568" s="60"/>
      <c r="R1568" s="63"/>
      <c r="S1568" s="64" t="str">
        <f aca="false">IF(ISBLANK(A1568),"",CONCATENATE($BC$5,"-",MID($BC$3,3,2),"-M_",A1568))</f>
        <v/>
      </c>
      <c r="T1568" s="65" t="str">
        <f aca="false">IF(ISBLANK(B1568),"",VLOOKUP(B1568,$BI$2:$BJ$5,2,FALSE()))</f>
        <v/>
      </c>
      <c r="U1568" s="66" t="str">
        <f aca="false">IF(ISBLANK(Q1568),"ES",Q1568)</f>
        <v>ES</v>
      </c>
      <c r="V1568" s="64" t="str">
        <f aca="false">IF(ISBLANK(K1568),"2",VLOOKUP(K1568,$BG$2:$BH$3,2,FALSE()))</f>
        <v>2</v>
      </c>
      <c r="W1568" s="66" t="str">
        <f aca="false">IF(ISBLANK(R1568),"Sin observaciones",R1568)</f>
        <v>Sin observaciones</v>
      </c>
      <c r="X1568" s="64" t="str">
        <f aca="false">IF(ISERROR(VLOOKUP(J1568,$BG$2:$BH$3,2,FALSE())),"",VLOOKUP(J1568,$BG$2:$BH$3,2,FALSE()))</f>
        <v/>
      </c>
      <c r="Z1568" s="67"/>
    </row>
    <row r="1569" customFormat="false" ht="14.4" hidden="false" customHeight="false" outlineLevel="0" collapsed="false">
      <c r="A1569" s="63"/>
      <c r="B1569" s="83"/>
      <c r="C1569" s="63"/>
      <c r="D1569" s="84"/>
      <c r="E1569" s="85"/>
      <c r="F1569" s="85"/>
      <c r="G1569" s="85"/>
      <c r="H1569" s="85"/>
      <c r="I1569" s="61"/>
      <c r="J1569" s="83"/>
      <c r="K1569" s="83"/>
      <c r="L1569" s="61"/>
      <c r="M1569" s="61"/>
      <c r="N1569" s="61"/>
      <c r="O1569" s="54"/>
      <c r="P1569" s="54"/>
      <c r="Q1569" s="60"/>
      <c r="R1569" s="63"/>
      <c r="S1569" s="64" t="str">
        <f aca="false">IF(ISBLANK(A1569),"",CONCATENATE($BC$5,"-",MID($BC$3,3,2),"-M_",A1569))</f>
        <v/>
      </c>
      <c r="T1569" s="65" t="str">
        <f aca="false">IF(ISBLANK(B1569),"",VLOOKUP(B1569,$BI$2:$BJ$5,2,FALSE()))</f>
        <v/>
      </c>
      <c r="U1569" s="66" t="str">
        <f aca="false">IF(ISBLANK(Q1569),"ES",Q1569)</f>
        <v>ES</v>
      </c>
      <c r="V1569" s="64" t="str">
        <f aca="false">IF(ISBLANK(K1569),"2",VLOOKUP(K1569,$BG$2:$BH$3,2,FALSE()))</f>
        <v>2</v>
      </c>
      <c r="W1569" s="66" t="str">
        <f aca="false">IF(ISBLANK(R1569),"Sin observaciones",R1569)</f>
        <v>Sin observaciones</v>
      </c>
      <c r="X1569" s="64" t="str">
        <f aca="false">IF(ISERROR(VLOOKUP(J1569,$BG$2:$BH$3,2,FALSE())),"",VLOOKUP(J1569,$BG$2:$BH$3,2,FALSE()))</f>
        <v/>
      </c>
      <c r="Z1569" s="67"/>
    </row>
    <row r="1570" customFormat="false" ht="14.4" hidden="false" customHeight="false" outlineLevel="0" collapsed="false">
      <c r="A1570" s="63"/>
      <c r="B1570" s="83"/>
      <c r="C1570" s="63"/>
      <c r="D1570" s="84"/>
      <c r="E1570" s="85"/>
      <c r="F1570" s="85"/>
      <c r="G1570" s="85"/>
      <c r="H1570" s="85"/>
      <c r="I1570" s="61"/>
      <c r="J1570" s="83"/>
      <c r="K1570" s="83"/>
      <c r="L1570" s="61"/>
      <c r="M1570" s="61"/>
      <c r="N1570" s="61"/>
      <c r="O1570" s="54"/>
      <c r="P1570" s="54"/>
      <c r="Q1570" s="60"/>
      <c r="R1570" s="63"/>
      <c r="S1570" s="64" t="str">
        <f aca="false">IF(ISBLANK(A1570),"",CONCATENATE($BC$5,"-",MID($BC$3,3,2),"-M_",A1570))</f>
        <v/>
      </c>
      <c r="T1570" s="65" t="str">
        <f aca="false">IF(ISBLANK(B1570),"",VLOOKUP(B1570,$BI$2:$BJ$5,2,FALSE()))</f>
        <v/>
      </c>
      <c r="U1570" s="66" t="str">
        <f aca="false">IF(ISBLANK(Q1570),"ES",Q1570)</f>
        <v>ES</v>
      </c>
      <c r="V1570" s="64" t="str">
        <f aca="false">IF(ISBLANK(K1570),"2",VLOOKUP(K1570,$BG$2:$BH$3,2,FALSE()))</f>
        <v>2</v>
      </c>
      <c r="W1570" s="66" t="str">
        <f aca="false">IF(ISBLANK(R1570),"Sin observaciones",R1570)</f>
        <v>Sin observaciones</v>
      </c>
      <c r="X1570" s="64" t="str">
        <f aca="false">IF(ISERROR(VLOOKUP(J1570,$BG$2:$BH$3,2,FALSE())),"",VLOOKUP(J1570,$BG$2:$BH$3,2,FALSE()))</f>
        <v/>
      </c>
      <c r="Z1570" s="67"/>
    </row>
    <row r="1571" customFormat="false" ht="14.4" hidden="false" customHeight="false" outlineLevel="0" collapsed="false">
      <c r="A1571" s="63"/>
      <c r="B1571" s="83"/>
      <c r="C1571" s="63"/>
      <c r="D1571" s="84"/>
      <c r="E1571" s="85"/>
      <c r="F1571" s="85"/>
      <c r="G1571" s="85"/>
      <c r="H1571" s="85"/>
      <c r="I1571" s="61"/>
      <c r="J1571" s="83"/>
      <c r="K1571" s="83"/>
      <c r="L1571" s="61"/>
      <c r="M1571" s="61"/>
      <c r="N1571" s="61"/>
      <c r="O1571" s="54"/>
      <c r="P1571" s="54"/>
      <c r="Q1571" s="60"/>
      <c r="R1571" s="63"/>
      <c r="S1571" s="64" t="str">
        <f aca="false">IF(ISBLANK(A1571),"",CONCATENATE($BC$5,"-",MID($BC$3,3,2),"-M_",A1571))</f>
        <v/>
      </c>
      <c r="T1571" s="65" t="str">
        <f aca="false">IF(ISBLANK(B1571),"",VLOOKUP(B1571,$BI$2:$BJ$5,2,FALSE()))</f>
        <v/>
      </c>
      <c r="U1571" s="66" t="str">
        <f aca="false">IF(ISBLANK(Q1571),"ES",Q1571)</f>
        <v>ES</v>
      </c>
      <c r="V1571" s="64" t="str">
        <f aca="false">IF(ISBLANK(K1571),"2",VLOOKUP(K1571,$BG$2:$BH$3,2,FALSE()))</f>
        <v>2</v>
      </c>
      <c r="W1571" s="66" t="str">
        <f aca="false">IF(ISBLANK(R1571),"Sin observaciones",R1571)</f>
        <v>Sin observaciones</v>
      </c>
      <c r="X1571" s="64" t="str">
        <f aca="false">IF(ISERROR(VLOOKUP(J1571,$BG$2:$BH$3,2,FALSE())),"",VLOOKUP(J1571,$BG$2:$BH$3,2,FALSE()))</f>
        <v/>
      </c>
      <c r="Z1571" s="67"/>
    </row>
    <row r="1572" customFormat="false" ht="14.4" hidden="false" customHeight="false" outlineLevel="0" collapsed="false">
      <c r="A1572" s="63"/>
      <c r="B1572" s="83"/>
      <c r="C1572" s="63"/>
      <c r="D1572" s="84"/>
      <c r="E1572" s="85"/>
      <c r="F1572" s="85"/>
      <c r="G1572" s="85"/>
      <c r="H1572" s="85"/>
      <c r="I1572" s="61"/>
      <c r="J1572" s="83"/>
      <c r="K1572" s="83"/>
      <c r="L1572" s="61"/>
      <c r="M1572" s="61"/>
      <c r="N1572" s="61"/>
      <c r="O1572" s="54"/>
      <c r="P1572" s="54"/>
      <c r="Q1572" s="60"/>
      <c r="R1572" s="63"/>
      <c r="S1572" s="64" t="str">
        <f aca="false">IF(ISBLANK(A1572),"",CONCATENATE($BC$5,"-",MID($BC$3,3,2),"-M_",A1572))</f>
        <v/>
      </c>
      <c r="T1572" s="65" t="str">
        <f aca="false">IF(ISBLANK(B1572),"",VLOOKUP(B1572,$BI$2:$BJ$5,2,FALSE()))</f>
        <v/>
      </c>
      <c r="U1572" s="66" t="str">
        <f aca="false">IF(ISBLANK(Q1572),"ES",Q1572)</f>
        <v>ES</v>
      </c>
      <c r="V1572" s="64" t="str">
        <f aca="false">IF(ISBLANK(K1572),"2",VLOOKUP(K1572,$BG$2:$BH$3,2,FALSE()))</f>
        <v>2</v>
      </c>
      <c r="W1572" s="66" t="str">
        <f aca="false">IF(ISBLANK(R1572),"Sin observaciones",R1572)</f>
        <v>Sin observaciones</v>
      </c>
      <c r="X1572" s="64" t="str">
        <f aca="false">IF(ISERROR(VLOOKUP(J1572,$BG$2:$BH$3,2,FALSE())),"",VLOOKUP(J1572,$BG$2:$BH$3,2,FALSE()))</f>
        <v/>
      </c>
      <c r="Z1572" s="67"/>
    </row>
    <row r="1573" customFormat="false" ht="14.4" hidden="false" customHeight="false" outlineLevel="0" collapsed="false">
      <c r="A1573" s="63"/>
      <c r="B1573" s="83"/>
      <c r="C1573" s="63"/>
      <c r="D1573" s="84"/>
      <c r="E1573" s="85"/>
      <c r="F1573" s="85"/>
      <c r="G1573" s="85"/>
      <c r="H1573" s="85"/>
      <c r="I1573" s="61"/>
      <c r="J1573" s="83"/>
      <c r="K1573" s="83"/>
      <c r="L1573" s="61"/>
      <c r="M1573" s="61"/>
      <c r="N1573" s="61"/>
      <c r="O1573" s="54"/>
      <c r="P1573" s="54"/>
      <c r="Q1573" s="60"/>
      <c r="R1573" s="63"/>
      <c r="S1573" s="64" t="str">
        <f aca="false">IF(ISBLANK(A1573),"",CONCATENATE($BC$5,"-",MID($BC$3,3,2),"-M_",A1573))</f>
        <v/>
      </c>
      <c r="T1573" s="65" t="str">
        <f aca="false">IF(ISBLANK(B1573),"",VLOOKUP(B1573,$BI$2:$BJ$5,2,FALSE()))</f>
        <v/>
      </c>
      <c r="U1573" s="66" t="str">
        <f aca="false">IF(ISBLANK(Q1573),"ES",Q1573)</f>
        <v>ES</v>
      </c>
      <c r="V1573" s="64" t="str">
        <f aca="false">IF(ISBLANK(K1573),"2",VLOOKUP(K1573,$BG$2:$BH$3,2,FALSE()))</f>
        <v>2</v>
      </c>
      <c r="W1573" s="66" t="str">
        <f aca="false">IF(ISBLANK(R1573),"Sin observaciones",R1573)</f>
        <v>Sin observaciones</v>
      </c>
      <c r="X1573" s="64" t="str">
        <f aca="false">IF(ISERROR(VLOOKUP(J1573,$BG$2:$BH$3,2,FALSE())),"",VLOOKUP(J1573,$BG$2:$BH$3,2,FALSE()))</f>
        <v/>
      </c>
      <c r="Z1573" s="67"/>
    </row>
    <row r="1574" customFormat="false" ht="14.4" hidden="false" customHeight="false" outlineLevel="0" collapsed="false">
      <c r="A1574" s="63"/>
      <c r="B1574" s="83"/>
      <c r="C1574" s="63"/>
      <c r="D1574" s="84"/>
      <c r="E1574" s="85"/>
      <c r="F1574" s="85"/>
      <c r="G1574" s="85"/>
      <c r="H1574" s="85"/>
      <c r="I1574" s="61"/>
      <c r="J1574" s="83"/>
      <c r="K1574" s="83"/>
      <c r="L1574" s="61"/>
      <c r="M1574" s="61"/>
      <c r="N1574" s="61"/>
      <c r="O1574" s="54"/>
      <c r="P1574" s="54"/>
      <c r="Q1574" s="60"/>
      <c r="R1574" s="63"/>
      <c r="S1574" s="64" t="str">
        <f aca="false">IF(ISBLANK(A1574),"",CONCATENATE($BC$5,"-",MID($BC$3,3,2),"-M_",A1574))</f>
        <v/>
      </c>
      <c r="T1574" s="65" t="str">
        <f aca="false">IF(ISBLANK(B1574),"",VLOOKUP(B1574,$BI$2:$BJ$5,2,FALSE()))</f>
        <v/>
      </c>
      <c r="U1574" s="66" t="str">
        <f aca="false">IF(ISBLANK(Q1574),"ES",Q1574)</f>
        <v>ES</v>
      </c>
      <c r="V1574" s="64" t="str">
        <f aca="false">IF(ISBLANK(K1574),"2",VLOOKUP(K1574,$BG$2:$BH$3,2,FALSE()))</f>
        <v>2</v>
      </c>
      <c r="W1574" s="66" t="str">
        <f aca="false">IF(ISBLANK(R1574),"Sin observaciones",R1574)</f>
        <v>Sin observaciones</v>
      </c>
      <c r="X1574" s="64" t="str">
        <f aca="false">IF(ISERROR(VLOOKUP(J1574,$BG$2:$BH$3,2,FALSE())),"",VLOOKUP(J1574,$BG$2:$BH$3,2,FALSE()))</f>
        <v/>
      </c>
      <c r="Z1574" s="67"/>
    </row>
    <row r="1575" customFormat="false" ht="14.4" hidden="false" customHeight="false" outlineLevel="0" collapsed="false">
      <c r="A1575" s="63"/>
      <c r="B1575" s="83"/>
      <c r="C1575" s="63"/>
      <c r="D1575" s="84"/>
      <c r="E1575" s="85"/>
      <c r="F1575" s="85"/>
      <c r="G1575" s="85"/>
      <c r="H1575" s="85"/>
      <c r="I1575" s="61"/>
      <c r="J1575" s="83"/>
      <c r="K1575" s="83"/>
      <c r="L1575" s="61"/>
      <c r="M1575" s="61"/>
      <c r="N1575" s="61"/>
      <c r="O1575" s="54"/>
      <c r="P1575" s="54"/>
      <c r="Q1575" s="60"/>
      <c r="R1575" s="63"/>
      <c r="S1575" s="64" t="str">
        <f aca="false">IF(ISBLANK(A1575),"",CONCATENATE($BC$5,"-",MID($BC$3,3,2),"-M_",A1575))</f>
        <v/>
      </c>
      <c r="T1575" s="65" t="str">
        <f aca="false">IF(ISBLANK(B1575),"",VLOOKUP(B1575,$BI$2:$BJ$5,2,FALSE()))</f>
        <v/>
      </c>
      <c r="U1575" s="66" t="str">
        <f aca="false">IF(ISBLANK(Q1575),"ES",Q1575)</f>
        <v>ES</v>
      </c>
      <c r="V1575" s="64" t="str">
        <f aca="false">IF(ISBLANK(K1575),"2",VLOOKUP(K1575,$BG$2:$BH$3,2,FALSE()))</f>
        <v>2</v>
      </c>
      <c r="W1575" s="66" t="str">
        <f aca="false">IF(ISBLANK(R1575),"Sin observaciones",R1575)</f>
        <v>Sin observaciones</v>
      </c>
      <c r="X1575" s="64" t="str">
        <f aca="false">IF(ISERROR(VLOOKUP(J1575,$BG$2:$BH$3,2,FALSE())),"",VLOOKUP(J1575,$BG$2:$BH$3,2,FALSE()))</f>
        <v/>
      </c>
      <c r="Z1575" s="67"/>
    </row>
    <row r="1576" customFormat="false" ht="14.4" hidden="false" customHeight="false" outlineLevel="0" collapsed="false">
      <c r="A1576" s="63"/>
      <c r="B1576" s="83"/>
      <c r="C1576" s="63"/>
      <c r="D1576" s="84"/>
      <c r="E1576" s="85"/>
      <c r="F1576" s="85"/>
      <c r="G1576" s="85"/>
      <c r="H1576" s="85"/>
      <c r="I1576" s="61"/>
      <c r="J1576" s="83"/>
      <c r="K1576" s="83"/>
      <c r="L1576" s="61"/>
      <c r="M1576" s="61"/>
      <c r="N1576" s="61"/>
      <c r="O1576" s="54"/>
      <c r="P1576" s="54"/>
      <c r="Q1576" s="60"/>
      <c r="R1576" s="63"/>
      <c r="S1576" s="64" t="str">
        <f aca="false">IF(ISBLANK(A1576),"",CONCATENATE($BC$5,"-",MID($BC$3,3,2),"-M_",A1576))</f>
        <v/>
      </c>
      <c r="T1576" s="65" t="str">
        <f aca="false">IF(ISBLANK(B1576),"",VLOOKUP(B1576,$BI$2:$BJ$5,2,FALSE()))</f>
        <v/>
      </c>
      <c r="U1576" s="66" t="str">
        <f aca="false">IF(ISBLANK(Q1576),"ES",Q1576)</f>
        <v>ES</v>
      </c>
      <c r="V1576" s="64" t="str">
        <f aca="false">IF(ISBLANK(K1576),"2",VLOOKUP(K1576,$BG$2:$BH$3,2,FALSE()))</f>
        <v>2</v>
      </c>
      <c r="W1576" s="66" t="str">
        <f aca="false">IF(ISBLANK(R1576),"Sin observaciones",R1576)</f>
        <v>Sin observaciones</v>
      </c>
      <c r="X1576" s="64" t="str">
        <f aca="false">IF(ISERROR(VLOOKUP(J1576,$BG$2:$BH$3,2,FALSE())),"",VLOOKUP(J1576,$BG$2:$BH$3,2,FALSE()))</f>
        <v/>
      </c>
      <c r="Z1576" s="67"/>
    </row>
    <row r="1577" customFormat="false" ht="14.4" hidden="false" customHeight="false" outlineLevel="0" collapsed="false">
      <c r="A1577" s="63"/>
      <c r="B1577" s="83"/>
      <c r="C1577" s="63"/>
      <c r="D1577" s="84"/>
      <c r="E1577" s="85"/>
      <c r="F1577" s="85"/>
      <c r="G1577" s="85"/>
      <c r="H1577" s="85"/>
      <c r="I1577" s="61"/>
      <c r="J1577" s="83"/>
      <c r="K1577" s="83"/>
      <c r="L1577" s="61"/>
      <c r="M1577" s="61"/>
      <c r="N1577" s="61"/>
      <c r="O1577" s="54"/>
      <c r="P1577" s="54"/>
      <c r="Q1577" s="60"/>
      <c r="R1577" s="63"/>
      <c r="S1577" s="64" t="str">
        <f aca="false">IF(ISBLANK(A1577),"",CONCATENATE($BC$5,"-",MID($BC$3,3,2),"-M_",A1577))</f>
        <v/>
      </c>
      <c r="T1577" s="65" t="str">
        <f aca="false">IF(ISBLANK(B1577),"",VLOOKUP(B1577,$BI$2:$BJ$5,2,FALSE()))</f>
        <v/>
      </c>
      <c r="U1577" s="66" t="str">
        <f aca="false">IF(ISBLANK(Q1577),"ES",Q1577)</f>
        <v>ES</v>
      </c>
      <c r="V1577" s="64" t="str">
        <f aca="false">IF(ISBLANK(K1577),"2",VLOOKUP(K1577,$BG$2:$BH$3,2,FALSE()))</f>
        <v>2</v>
      </c>
      <c r="W1577" s="66" t="str">
        <f aca="false">IF(ISBLANK(R1577),"Sin observaciones",R1577)</f>
        <v>Sin observaciones</v>
      </c>
      <c r="X1577" s="64" t="str">
        <f aca="false">IF(ISERROR(VLOOKUP(J1577,$BG$2:$BH$3,2,FALSE())),"",VLOOKUP(J1577,$BG$2:$BH$3,2,FALSE()))</f>
        <v/>
      </c>
      <c r="Z1577" s="67"/>
    </row>
    <row r="1578" customFormat="false" ht="14.4" hidden="false" customHeight="false" outlineLevel="0" collapsed="false">
      <c r="A1578" s="63"/>
      <c r="B1578" s="83"/>
      <c r="C1578" s="63"/>
      <c r="D1578" s="84"/>
      <c r="E1578" s="85"/>
      <c r="F1578" s="85"/>
      <c r="G1578" s="85"/>
      <c r="H1578" s="85"/>
      <c r="I1578" s="61"/>
      <c r="J1578" s="83"/>
      <c r="K1578" s="83"/>
      <c r="L1578" s="61"/>
      <c r="M1578" s="61"/>
      <c r="N1578" s="61"/>
      <c r="O1578" s="54"/>
      <c r="P1578" s="54"/>
      <c r="Q1578" s="60"/>
      <c r="R1578" s="63"/>
      <c r="S1578" s="64" t="str">
        <f aca="false">IF(ISBLANK(A1578),"",CONCATENATE($BC$5,"-",MID($BC$3,3,2),"-M_",A1578))</f>
        <v/>
      </c>
      <c r="T1578" s="65" t="str">
        <f aca="false">IF(ISBLANK(B1578),"",VLOOKUP(B1578,$BI$2:$BJ$5,2,FALSE()))</f>
        <v/>
      </c>
      <c r="U1578" s="66" t="str">
        <f aca="false">IF(ISBLANK(Q1578),"ES",Q1578)</f>
        <v>ES</v>
      </c>
      <c r="V1578" s="64" t="str">
        <f aca="false">IF(ISBLANK(K1578),"2",VLOOKUP(K1578,$BG$2:$BH$3,2,FALSE()))</f>
        <v>2</v>
      </c>
      <c r="W1578" s="66" t="str">
        <f aca="false">IF(ISBLANK(R1578),"Sin observaciones",R1578)</f>
        <v>Sin observaciones</v>
      </c>
      <c r="X1578" s="64" t="str">
        <f aca="false">IF(ISERROR(VLOOKUP(J1578,$BG$2:$BH$3,2,FALSE())),"",VLOOKUP(J1578,$BG$2:$BH$3,2,FALSE()))</f>
        <v/>
      </c>
      <c r="Z1578" s="67"/>
    </row>
    <row r="1579" customFormat="false" ht="14.4" hidden="false" customHeight="false" outlineLevel="0" collapsed="false">
      <c r="A1579" s="63"/>
      <c r="B1579" s="83"/>
      <c r="C1579" s="63"/>
      <c r="D1579" s="84"/>
      <c r="E1579" s="85"/>
      <c r="F1579" s="85"/>
      <c r="G1579" s="85"/>
      <c r="H1579" s="85"/>
      <c r="I1579" s="61"/>
      <c r="J1579" s="83"/>
      <c r="K1579" s="83"/>
      <c r="L1579" s="61"/>
      <c r="M1579" s="61"/>
      <c r="N1579" s="61"/>
      <c r="O1579" s="54"/>
      <c r="P1579" s="54"/>
      <c r="Q1579" s="60"/>
      <c r="R1579" s="63"/>
      <c r="S1579" s="64" t="str">
        <f aca="false">IF(ISBLANK(A1579),"",CONCATENATE($BC$5,"-",MID($BC$3,3,2),"-M_",A1579))</f>
        <v/>
      </c>
      <c r="T1579" s="65" t="str">
        <f aca="false">IF(ISBLANK(B1579),"",VLOOKUP(B1579,$BI$2:$BJ$5,2,FALSE()))</f>
        <v/>
      </c>
      <c r="U1579" s="66" t="str">
        <f aca="false">IF(ISBLANK(Q1579),"ES",Q1579)</f>
        <v>ES</v>
      </c>
      <c r="V1579" s="64" t="str">
        <f aca="false">IF(ISBLANK(K1579),"2",VLOOKUP(K1579,$BG$2:$BH$3,2,FALSE()))</f>
        <v>2</v>
      </c>
      <c r="W1579" s="66" t="str">
        <f aca="false">IF(ISBLANK(R1579),"Sin observaciones",R1579)</f>
        <v>Sin observaciones</v>
      </c>
      <c r="X1579" s="64" t="str">
        <f aca="false">IF(ISERROR(VLOOKUP(J1579,$BG$2:$BH$3,2,FALSE())),"",VLOOKUP(J1579,$BG$2:$BH$3,2,FALSE()))</f>
        <v/>
      </c>
      <c r="Z1579" s="67"/>
    </row>
    <row r="1580" customFormat="false" ht="14.4" hidden="false" customHeight="false" outlineLevel="0" collapsed="false">
      <c r="A1580" s="63"/>
      <c r="B1580" s="83"/>
      <c r="C1580" s="63"/>
      <c r="D1580" s="84"/>
      <c r="E1580" s="85"/>
      <c r="F1580" s="85"/>
      <c r="G1580" s="85"/>
      <c r="H1580" s="85"/>
      <c r="I1580" s="61"/>
      <c r="J1580" s="83"/>
      <c r="K1580" s="83"/>
      <c r="L1580" s="61"/>
      <c r="M1580" s="61"/>
      <c r="N1580" s="61"/>
      <c r="O1580" s="54"/>
      <c r="P1580" s="54"/>
      <c r="Q1580" s="60"/>
      <c r="R1580" s="63"/>
      <c r="S1580" s="64" t="str">
        <f aca="false">IF(ISBLANK(A1580),"",CONCATENATE($BC$5,"-",MID($BC$3,3,2),"-M_",A1580))</f>
        <v/>
      </c>
      <c r="T1580" s="65" t="str">
        <f aca="false">IF(ISBLANK(B1580),"",VLOOKUP(B1580,$BI$2:$BJ$5,2,FALSE()))</f>
        <v/>
      </c>
      <c r="U1580" s="66" t="str">
        <f aca="false">IF(ISBLANK(Q1580),"ES",Q1580)</f>
        <v>ES</v>
      </c>
      <c r="V1580" s="64" t="str">
        <f aca="false">IF(ISBLANK(K1580),"2",VLOOKUP(K1580,$BG$2:$BH$3,2,FALSE()))</f>
        <v>2</v>
      </c>
      <c r="W1580" s="66" t="str">
        <f aca="false">IF(ISBLANK(R1580),"Sin observaciones",R1580)</f>
        <v>Sin observaciones</v>
      </c>
      <c r="X1580" s="64" t="str">
        <f aca="false">IF(ISERROR(VLOOKUP(J1580,$BG$2:$BH$3,2,FALSE())),"",VLOOKUP(J1580,$BG$2:$BH$3,2,FALSE()))</f>
        <v/>
      </c>
      <c r="Z1580" s="67"/>
    </row>
    <row r="1581" customFormat="false" ht="14.4" hidden="false" customHeight="false" outlineLevel="0" collapsed="false">
      <c r="A1581" s="63"/>
      <c r="B1581" s="83"/>
      <c r="C1581" s="63"/>
      <c r="D1581" s="84"/>
      <c r="E1581" s="85"/>
      <c r="F1581" s="85"/>
      <c r="G1581" s="85"/>
      <c r="H1581" s="85"/>
      <c r="I1581" s="61"/>
      <c r="J1581" s="83"/>
      <c r="K1581" s="83"/>
      <c r="L1581" s="61"/>
      <c r="M1581" s="61"/>
      <c r="N1581" s="61"/>
      <c r="O1581" s="54"/>
      <c r="P1581" s="54"/>
      <c r="Q1581" s="60"/>
      <c r="R1581" s="63"/>
      <c r="S1581" s="64" t="str">
        <f aca="false">IF(ISBLANK(A1581),"",CONCATENATE($BC$5,"-",MID($BC$3,3,2),"-M_",A1581))</f>
        <v/>
      </c>
      <c r="T1581" s="65" t="str">
        <f aca="false">IF(ISBLANK(B1581),"",VLOOKUP(B1581,$BI$2:$BJ$5,2,FALSE()))</f>
        <v/>
      </c>
      <c r="U1581" s="66" t="str">
        <f aca="false">IF(ISBLANK(Q1581),"ES",Q1581)</f>
        <v>ES</v>
      </c>
      <c r="V1581" s="64" t="str">
        <f aca="false">IF(ISBLANK(K1581),"2",VLOOKUP(K1581,$BG$2:$BH$3,2,FALSE()))</f>
        <v>2</v>
      </c>
      <c r="W1581" s="66" t="str">
        <f aca="false">IF(ISBLANK(R1581),"Sin observaciones",R1581)</f>
        <v>Sin observaciones</v>
      </c>
      <c r="X1581" s="64" t="str">
        <f aca="false">IF(ISERROR(VLOOKUP(J1581,$BG$2:$BH$3,2,FALSE())),"",VLOOKUP(J1581,$BG$2:$BH$3,2,FALSE()))</f>
        <v/>
      </c>
      <c r="Z1581" s="67"/>
    </row>
    <row r="1582" customFormat="false" ht="14.4" hidden="false" customHeight="false" outlineLevel="0" collapsed="false">
      <c r="A1582" s="63"/>
      <c r="B1582" s="83"/>
      <c r="C1582" s="63"/>
      <c r="D1582" s="84"/>
      <c r="E1582" s="85"/>
      <c r="F1582" s="85"/>
      <c r="G1582" s="85"/>
      <c r="H1582" s="85"/>
      <c r="I1582" s="61"/>
      <c r="J1582" s="83"/>
      <c r="K1582" s="83"/>
      <c r="L1582" s="61"/>
      <c r="M1582" s="61"/>
      <c r="N1582" s="61"/>
      <c r="O1582" s="54"/>
      <c r="P1582" s="54"/>
      <c r="Q1582" s="60"/>
      <c r="R1582" s="63"/>
      <c r="S1582" s="64" t="str">
        <f aca="false">IF(ISBLANK(A1582),"",CONCATENATE($BC$5,"-",MID($BC$3,3,2),"-M_",A1582))</f>
        <v/>
      </c>
      <c r="T1582" s="65" t="str">
        <f aca="false">IF(ISBLANK(B1582),"",VLOOKUP(B1582,$BI$2:$BJ$5,2,FALSE()))</f>
        <v/>
      </c>
      <c r="U1582" s="66" t="str">
        <f aca="false">IF(ISBLANK(Q1582),"ES",Q1582)</f>
        <v>ES</v>
      </c>
      <c r="V1582" s="64" t="str">
        <f aca="false">IF(ISBLANK(K1582),"2",VLOOKUP(K1582,$BG$2:$BH$3,2,FALSE()))</f>
        <v>2</v>
      </c>
      <c r="W1582" s="66" t="str">
        <f aca="false">IF(ISBLANK(R1582),"Sin observaciones",R1582)</f>
        <v>Sin observaciones</v>
      </c>
      <c r="X1582" s="64" t="str">
        <f aca="false">IF(ISERROR(VLOOKUP(J1582,$BG$2:$BH$3,2,FALSE())),"",VLOOKUP(J1582,$BG$2:$BH$3,2,FALSE()))</f>
        <v/>
      </c>
      <c r="Z1582" s="67"/>
    </row>
    <row r="1583" customFormat="false" ht="14.4" hidden="false" customHeight="false" outlineLevel="0" collapsed="false">
      <c r="A1583" s="63"/>
      <c r="B1583" s="83"/>
      <c r="C1583" s="63"/>
      <c r="D1583" s="84"/>
      <c r="E1583" s="85"/>
      <c r="F1583" s="85"/>
      <c r="G1583" s="85"/>
      <c r="H1583" s="85"/>
      <c r="I1583" s="61"/>
      <c r="J1583" s="83"/>
      <c r="K1583" s="83"/>
      <c r="L1583" s="61"/>
      <c r="M1583" s="61"/>
      <c r="N1583" s="61"/>
      <c r="O1583" s="54"/>
      <c r="P1583" s="54"/>
      <c r="Q1583" s="60"/>
      <c r="R1583" s="63"/>
      <c r="S1583" s="64" t="str">
        <f aca="false">IF(ISBLANK(A1583),"",CONCATENATE($BC$5,"-",MID($BC$3,3,2),"-M_",A1583))</f>
        <v/>
      </c>
      <c r="T1583" s="65" t="str">
        <f aca="false">IF(ISBLANK(B1583),"",VLOOKUP(B1583,$BI$2:$BJ$5,2,FALSE()))</f>
        <v/>
      </c>
      <c r="U1583" s="66" t="str">
        <f aca="false">IF(ISBLANK(Q1583),"ES",Q1583)</f>
        <v>ES</v>
      </c>
      <c r="V1583" s="64" t="str">
        <f aca="false">IF(ISBLANK(K1583),"2",VLOOKUP(K1583,$BG$2:$BH$3,2,FALSE()))</f>
        <v>2</v>
      </c>
      <c r="W1583" s="66" t="str">
        <f aca="false">IF(ISBLANK(R1583),"Sin observaciones",R1583)</f>
        <v>Sin observaciones</v>
      </c>
      <c r="X1583" s="64" t="str">
        <f aca="false">IF(ISERROR(VLOOKUP(J1583,$BG$2:$BH$3,2,FALSE())),"",VLOOKUP(J1583,$BG$2:$BH$3,2,FALSE()))</f>
        <v/>
      </c>
      <c r="Z1583" s="67"/>
    </row>
    <row r="1584" customFormat="false" ht="14.4" hidden="false" customHeight="false" outlineLevel="0" collapsed="false">
      <c r="A1584" s="63"/>
      <c r="B1584" s="83"/>
      <c r="C1584" s="63"/>
      <c r="D1584" s="84"/>
      <c r="E1584" s="85"/>
      <c r="F1584" s="85"/>
      <c r="G1584" s="85"/>
      <c r="H1584" s="85"/>
      <c r="I1584" s="61"/>
      <c r="J1584" s="83"/>
      <c r="K1584" s="83"/>
      <c r="L1584" s="61"/>
      <c r="M1584" s="61"/>
      <c r="N1584" s="61"/>
      <c r="O1584" s="54"/>
      <c r="P1584" s="54"/>
      <c r="Q1584" s="60"/>
      <c r="R1584" s="63"/>
      <c r="S1584" s="64" t="str">
        <f aca="false">IF(ISBLANK(A1584),"",CONCATENATE($BC$5,"-",MID($BC$3,3,2),"-M_",A1584))</f>
        <v/>
      </c>
      <c r="T1584" s="65" t="str">
        <f aca="false">IF(ISBLANK(B1584),"",VLOOKUP(B1584,$BI$2:$BJ$5,2,FALSE()))</f>
        <v/>
      </c>
      <c r="U1584" s="66" t="str">
        <f aca="false">IF(ISBLANK(Q1584),"ES",Q1584)</f>
        <v>ES</v>
      </c>
      <c r="V1584" s="64" t="str">
        <f aca="false">IF(ISBLANK(K1584),"2",VLOOKUP(K1584,$BG$2:$BH$3,2,FALSE()))</f>
        <v>2</v>
      </c>
      <c r="W1584" s="66" t="str">
        <f aca="false">IF(ISBLANK(R1584),"Sin observaciones",R1584)</f>
        <v>Sin observaciones</v>
      </c>
      <c r="X1584" s="64" t="str">
        <f aca="false">IF(ISERROR(VLOOKUP(J1584,$BG$2:$BH$3,2,FALSE())),"",VLOOKUP(J1584,$BG$2:$BH$3,2,FALSE()))</f>
        <v/>
      </c>
      <c r="Z1584" s="67"/>
    </row>
    <row r="1585" customFormat="false" ht="14.4" hidden="false" customHeight="false" outlineLevel="0" collapsed="false">
      <c r="A1585" s="63"/>
      <c r="B1585" s="83"/>
      <c r="C1585" s="63"/>
      <c r="D1585" s="84"/>
      <c r="E1585" s="85"/>
      <c r="F1585" s="85"/>
      <c r="G1585" s="85"/>
      <c r="H1585" s="85"/>
      <c r="I1585" s="61"/>
      <c r="J1585" s="83"/>
      <c r="K1585" s="83"/>
      <c r="L1585" s="61"/>
      <c r="M1585" s="61"/>
      <c r="N1585" s="61"/>
      <c r="O1585" s="54"/>
      <c r="P1585" s="54"/>
      <c r="Q1585" s="60"/>
      <c r="R1585" s="63"/>
      <c r="S1585" s="64" t="str">
        <f aca="false">IF(ISBLANK(A1585),"",CONCATENATE($BC$5,"-",MID($BC$3,3,2),"-M_",A1585))</f>
        <v/>
      </c>
      <c r="T1585" s="65" t="str">
        <f aca="false">IF(ISBLANK(B1585),"",VLOOKUP(B1585,$BI$2:$BJ$5,2,FALSE()))</f>
        <v/>
      </c>
      <c r="U1585" s="66" t="str">
        <f aca="false">IF(ISBLANK(Q1585),"ES",Q1585)</f>
        <v>ES</v>
      </c>
      <c r="V1585" s="64" t="str">
        <f aca="false">IF(ISBLANK(K1585),"2",VLOOKUP(K1585,$BG$2:$BH$3,2,FALSE()))</f>
        <v>2</v>
      </c>
      <c r="W1585" s="66" t="str">
        <f aca="false">IF(ISBLANK(R1585),"Sin observaciones",R1585)</f>
        <v>Sin observaciones</v>
      </c>
      <c r="X1585" s="64" t="str">
        <f aca="false">IF(ISERROR(VLOOKUP(J1585,$BG$2:$BH$3,2,FALSE())),"",VLOOKUP(J1585,$BG$2:$BH$3,2,FALSE()))</f>
        <v/>
      </c>
      <c r="Z1585" s="67"/>
    </row>
    <row r="1586" customFormat="false" ht="14.4" hidden="false" customHeight="false" outlineLevel="0" collapsed="false">
      <c r="A1586" s="63"/>
      <c r="B1586" s="83"/>
      <c r="C1586" s="63"/>
      <c r="D1586" s="84"/>
      <c r="E1586" s="85"/>
      <c r="F1586" s="85"/>
      <c r="G1586" s="85"/>
      <c r="H1586" s="85"/>
      <c r="I1586" s="61"/>
      <c r="J1586" s="83"/>
      <c r="K1586" s="83"/>
      <c r="L1586" s="61"/>
      <c r="M1586" s="61"/>
      <c r="N1586" s="61"/>
      <c r="O1586" s="54"/>
      <c r="P1586" s="54"/>
      <c r="Q1586" s="60"/>
      <c r="R1586" s="63"/>
      <c r="S1586" s="64" t="str">
        <f aca="false">IF(ISBLANK(A1586),"",CONCATENATE($BC$5,"-",MID($BC$3,3,2),"-M_",A1586))</f>
        <v/>
      </c>
      <c r="T1586" s="65" t="str">
        <f aca="false">IF(ISBLANK(B1586),"",VLOOKUP(B1586,$BI$2:$BJ$5,2,FALSE()))</f>
        <v/>
      </c>
      <c r="U1586" s="66" t="str">
        <f aca="false">IF(ISBLANK(Q1586),"ES",Q1586)</f>
        <v>ES</v>
      </c>
      <c r="V1586" s="64" t="str">
        <f aca="false">IF(ISBLANK(K1586),"2",VLOOKUP(K1586,$BG$2:$BH$3,2,FALSE()))</f>
        <v>2</v>
      </c>
      <c r="W1586" s="66" t="str">
        <f aca="false">IF(ISBLANK(R1586),"Sin observaciones",R1586)</f>
        <v>Sin observaciones</v>
      </c>
      <c r="X1586" s="64" t="str">
        <f aca="false">IF(ISERROR(VLOOKUP(J1586,$BG$2:$BH$3,2,FALSE())),"",VLOOKUP(J1586,$BG$2:$BH$3,2,FALSE()))</f>
        <v/>
      </c>
      <c r="Z1586" s="67"/>
    </row>
    <row r="1587" customFormat="false" ht="14.4" hidden="false" customHeight="false" outlineLevel="0" collapsed="false">
      <c r="A1587" s="63"/>
      <c r="B1587" s="83"/>
      <c r="C1587" s="63"/>
      <c r="D1587" s="84"/>
      <c r="E1587" s="85"/>
      <c r="F1587" s="85"/>
      <c r="G1587" s="85"/>
      <c r="H1587" s="85"/>
      <c r="I1587" s="61"/>
      <c r="J1587" s="83"/>
      <c r="K1587" s="83"/>
      <c r="L1587" s="61"/>
      <c r="M1587" s="61"/>
      <c r="N1587" s="61"/>
      <c r="O1587" s="54"/>
      <c r="P1587" s="54"/>
      <c r="Q1587" s="60"/>
      <c r="R1587" s="63"/>
      <c r="S1587" s="64" t="str">
        <f aca="false">IF(ISBLANK(A1587),"",CONCATENATE($BC$5,"-",MID($BC$3,3,2),"-M_",A1587))</f>
        <v/>
      </c>
      <c r="T1587" s="65" t="str">
        <f aca="false">IF(ISBLANK(B1587),"",VLOOKUP(B1587,$BI$2:$BJ$5,2,FALSE()))</f>
        <v/>
      </c>
      <c r="U1587" s="66" t="str">
        <f aca="false">IF(ISBLANK(Q1587),"ES",Q1587)</f>
        <v>ES</v>
      </c>
      <c r="V1587" s="64" t="str">
        <f aca="false">IF(ISBLANK(K1587),"2",VLOOKUP(K1587,$BG$2:$BH$3,2,FALSE()))</f>
        <v>2</v>
      </c>
      <c r="W1587" s="66" t="str">
        <f aca="false">IF(ISBLANK(R1587),"Sin observaciones",R1587)</f>
        <v>Sin observaciones</v>
      </c>
      <c r="X1587" s="64" t="str">
        <f aca="false">IF(ISERROR(VLOOKUP(J1587,$BG$2:$BH$3,2,FALSE())),"",VLOOKUP(J1587,$BG$2:$BH$3,2,FALSE()))</f>
        <v/>
      </c>
      <c r="Z1587" s="67"/>
    </row>
    <row r="1588" customFormat="false" ht="14.4" hidden="false" customHeight="false" outlineLevel="0" collapsed="false">
      <c r="A1588" s="63"/>
      <c r="B1588" s="83"/>
      <c r="C1588" s="63"/>
      <c r="D1588" s="84"/>
      <c r="E1588" s="85"/>
      <c r="F1588" s="85"/>
      <c r="G1588" s="85"/>
      <c r="H1588" s="85"/>
      <c r="I1588" s="61"/>
      <c r="J1588" s="83"/>
      <c r="K1588" s="83"/>
      <c r="L1588" s="61"/>
      <c r="M1588" s="61"/>
      <c r="N1588" s="61"/>
      <c r="O1588" s="54"/>
      <c r="P1588" s="54"/>
      <c r="Q1588" s="60"/>
      <c r="R1588" s="63"/>
      <c r="S1588" s="64" t="str">
        <f aca="false">IF(ISBLANK(A1588),"",CONCATENATE($BC$5,"-",MID($BC$3,3,2),"-M_",A1588))</f>
        <v/>
      </c>
      <c r="T1588" s="65" t="str">
        <f aca="false">IF(ISBLANK(B1588),"",VLOOKUP(B1588,$BI$2:$BJ$5,2,FALSE()))</f>
        <v/>
      </c>
      <c r="U1588" s="66" t="str">
        <f aca="false">IF(ISBLANK(Q1588),"ES",Q1588)</f>
        <v>ES</v>
      </c>
      <c r="V1588" s="64" t="str">
        <f aca="false">IF(ISBLANK(K1588),"2",VLOOKUP(K1588,$BG$2:$BH$3,2,FALSE()))</f>
        <v>2</v>
      </c>
      <c r="W1588" s="66" t="str">
        <f aca="false">IF(ISBLANK(R1588),"Sin observaciones",R1588)</f>
        <v>Sin observaciones</v>
      </c>
      <c r="X1588" s="64" t="str">
        <f aca="false">IF(ISERROR(VLOOKUP(J1588,$BG$2:$BH$3,2,FALSE())),"",VLOOKUP(J1588,$BG$2:$BH$3,2,FALSE()))</f>
        <v/>
      </c>
      <c r="Z1588" s="67"/>
    </row>
    <row r="1589" customFormat="false" ht="14.4" hidden="false" customHeight="false" outlineLevel="0" collapsed="false">
      <c r="A1589" s="63"/>
      <c r="B1589" s="83"/>
      <c r="C1589" s="63"/>
      <c r="D1589" s="84"/>
      <c r="E1589" s="85"/>
      <c r="F1589" s="85"/>
      <c r="G1589" s="85"/>
      <c r="H1589" s="85"/>
      <c r="I1589" s="61"/>
      <c r="J1589" s="83"/>
      <c r="K1589" s="83"/>
      <c r="L1589" s="61"/>
      <c r="M1589" s="61"/>
      <c r="N1589" s="61"/>
      <c r="O1589" s="54"/>
      <c r="P1589" s="54"/>
      <c r="Q1589" s="60"/>
      <c r="R1589" s="63"/>
      <c r="S1589" s="64" t="str">
        <f aca="false">IF(ISBLANK(A1589),"",CONCATENATE($BC$5,"-",MID($BC$3,3,2),"-M_",A1589))</f>
        <v/>
      </c>
      <c r="T1589" s="65" t="str">
        <f aca="false">IF(ISBLANK(B1589),"",VLOOKUP(B1589,$BI$2:$BJ$5,2,FALSE()))</f>
        <v/>
      </c>
      <c r="U1589" s="66" t="str">
        <f aca="false">IF(ISBLANK(Q1589),"ES",Q1589)</f>
        <v>ES</v>
      </c>
      <c r="V1589" s="64" t="str">
        <f aca="false">IF(ISBLANK(K1589),"2",VLOOKUP(K1589,$BG$2:$BH$3,2,FALSE()))</f>
        <v>2</v>
      </c>
      <c r="W1589" s="66" t="str">
        <f aca="false">IF(ISBLANK(R1589),"Sin observaciones",R1589)</f>
        <v>Sin observaciones</v>
      </c>
      <c r="X1589" s="64" t="str">
        <f aca="false">IF(ISERROR(VLOOKUP(J1589,$BG$2:$BH$3,2,FALSE())),"",VLOOKUP(J1589,$BG$2:$BH$3,2,FALSE()))</f>
        <v/>
      </c>
      <c r="Z1589" s="67"/>
    </row>
    <row r="1590" customFormat="false" ht="14.4" hidden="false" customHeight="false" outlineLevel="0" collapsed="false">
      <c r="A1590" s="63"/>
      <c r="B1590" s="83"/>
      <c r="C1590" s="63"/>
      <c r="D1590" s="84"/>
      <c r="E1590" s="85"/>
      <c r="F1590" s="85"/>
      <c r="G1590" s="85"/>
      <c r="H1590" s="85"/>
      <c r="I1590" s="61"/>
      <c r="J1590" s="83"/>
      <c r="K1590" s="83"/>
      <c r="L1590" s="61"/>
      <c r="M1590" s="61"/>
      <c r="N1590" s="61"/>
      <c r="O1590" s="54"/>
      <c r="P1590" s="54"/>
      <c r="Q1590" s="60"/>
      <c r="R1590" s="63"/>
      <c r="S1590" s="64" t="str">
        <f aca="false">IF(ISBLANK(A1590),"",CONCATENATE($BC$5,"-",MID($BC$3,3,2),"-M_",A1590))</f>
        <v/>
      </c>
      <c r="T1590" s="65" t="str">
        <f aca="false">IF(ISBLANK(B1590),"",VLOOKUP(B1590,$BI$2:$BJ$5,2,FALSE()))</f>
        <v/>
      </c>
      <c r="U1590" s="66" t="str">
        <f aca="false">IF(ISBLANK(Q1590),"ES",Q1590)</f>
        <v>ES</v>
      </c>
      <c r="V1590" s="64" t="str">
        <f aca="false">IF(ISBLANK(K1590),"2",VLOOKUP(K1590,$BG$2:$BH$3,2,FALSE()))</f>
        <v>2</v>
      </c>
      <c r="W1590" s="66" t="str">
        <f aca="false">IF(ISBLANK(R1590),"Sin observaciones",R1590)</f>
        <v>Sin observaciones</v>
      </c>
      <c r="X1590" s="64" t="str">
        <f aca="false">IF(ISERROR(VLOOKUP(J1590,$BG$2:$BH$3,2,FALSE())),"",VLOOKUP(J1590,$BG$2:$BH$3,2,FALSE()))</f>
        <v/>
      </c>
      <c r="Z1590" s="67"/>
    </row>
    <row r="1591" customFormat="false" ht="14.4" hidden="false" customHeight="false" outlineLevel="0" collapsed="false">
      <c r="A1591" s="63"/>
      <c r="B1591" s="83"/>
      <c r="C1591" s="63"/>
      <c r="D1591" s="84"/>
      <c r="E1591" s="85"/>
      <c r="F1591" s="85"/>
      <c r="G1591" s="85"/>
      <c r="H1591" s="85"/>
      <c r="I1591" s="61"/>
      <c r="J1591" s="83"/>
      <c r="K1591" s="83"/>
      <c r="L1591" s="61"/>
      <c r="M1591" s="61"/>
      <c r="N1591" s="61"/>
      <c r="O1591" s="54"/>
      <c r="P1591" s="54"/>
      <c r="Q1591" s="60"/>
      <c r="R1591" s="63"/>
      <c r="S1591" s="64" t="str">
        <f aca="false">IF(ISBLANK(A1591),"",CONCATENATE($BC$5,"-",MID($BC$3,3,2),"-M_",A1591))</f>
        <v/>
      </c>
      <c r="T1591" s="65" t="str">
        <f aca="false">IF(ISBLANK(B1591),"",VLOOKUP(B1591,$BI$2:$BJ$5,2,FALSE()))</f>
        <v/>
      </c>
      <c r="U1591" s="66" t="str">
        <f aca="false">IF(ISBLANK(Q1591),"ES",Q1591)</f>
        <v>ES</v>
      </c>
      <c r="V1591" s="64" t="str">
        <f aca="false">IF(ISBLANK(K1591),"2",VLOOKUP(K1591,$BG$2:$BH$3,2,FALSE()))</f>
        <v>2</v>
      </c>
      <c r="W1591" s="66" t="str">
        <f aca="false">IF(ISBLANK(R1591),"Sin observaciones",R1591)</f>
        <v>Sin observaciones</v>
      </c>
      <c r="X1591" s="64" t="str">
        <f aca="false">IF(ISERROR(VLOOKUP(J1591,$BG$2:$BH$3,2,FALSE())),"",VLOOKUP(J1591,$BG$2:$BH$3,2,FALSE()))</f>
        <v/>
      </c>
      <c r="Z1591" s="67"/>
    </row>
    <row r="1592" customFormat="false" ht="14.4" hidden="false" customHeight="false" outlineLevel="0" collapsed="false">
      <c r="A1592" s="63"/>
      <c r="B1592" s="83"/>
      <c r="C1592" s="63"/>
      <c r="D1592" s="84"/>
      <c r="E1592" s="85"/>
      <c r="F1592" s="85"/>
      <c r="G1592" s="85"/>
      <c r="H1592" s="85"/>
      <c r="I1592" s="61"/>
      <c r="J1592" s="83"/>
      <c r="K1592" s="83"/>
      <c r="L1592" s="61"/>
      <c r="M1592" s="61"/>
      <c r="N1592" s="61"/>
      <c r="O1592" s="54"/>
      <c r="P1592" s="54"/>
      <c r="Q1592" s="60"/>
      <c r="R1592" s="63"/>
      <c r="S1592" s="64" t="str">
        <f aca="false">IF(ISBLANK(A1592),"",CONCATENATE($BC$5,"-",MID($BC$3,3,2),"-M_",A1592))</f>
        <v/>
      </c>
      <c r="T1592" s="65" t="str">
        <f aca="false">IF(ISBLANK(B1592),"",VLOOKUP(B1592,$BI$2:$BJ$5,2,FALSE()))</f>
        <v/>
      </c>
      <c r="U1592" s="66" t="str">
        <f aca="false">IF(ISBLANK(Q1592),"ES",Q1592)</f>
        <v>ES</v>
      </c>
      <c r="V1592" s="64" t="str">
        <f aca="false">IF(ISBLANK(K1592),"2",VLOOKUP(K1592,$BG$2:$BH$3,2,FALSE()))</f>
        <v>2</v>
      </c>
      <c r="W1592" s="66" t="str">
        <f aca="false">IF(ISBLANK(R1592),"Sin observaciones",R1592)</f>
        <v>Sin observaciones</v>
      </c>
      <c r="X1592" s="64" t="str">
        <f aca="false">IF(ISERROR(VLOOKUP(J1592,$BG$2:$BH$3,2,FALSE())),"",VLOOKUP(J1592,$BG$2:$BH$3,2,FALSE()))</f>
        <v/>
      </c>
      <c r="Z1592" s="67"/>
    </row>
    <row r="1593" customFormat="false" ht="14.4" hidden="false" customHeight="false" outlineLevel="0" collapsed="false">
      <c r="A1593" s="63"/>
      <c r="B1593" s="83"/>
      <c r="C1593" s="63"/>
      <c r="D1593" s="84"/>
      <c r="E1593" s="85"/>
      <c r="F1593" s="85"/>
      <c r="G1593" s="85"/>
      <c r="H1593" s="85"/>
      <c r="I1593" s="61"/>
      <c r="J1593" s="83"/>
      <c r="K1593" s="83"/>
      <c r="L1593" s="61"/>
      <c r="M1593" s="61"/>
      <c r="N1593" s="61"/>
      <c r="O1593" s="54"/>
      <c r="P1593" s="54"/>
      <c r="Q1593" s="60"/>
      <c r="R1593" s="63"/>
      <c r="S1593" s="64" t="str">
        <f aca="false">IF(ISBLANK(A1593),"",CONCATENATE($BC$5,"-",MID($BC$3,3,2),"-M_",A1593))</f>
        <v/>
      </c>
      <c r="T1593" s="65" t="str">
        <f aca="false">IF(ISBLANK(B1593),"",VLOOKUP(B1593,$BI$2:$BJ$5,2,FALSE()))</f>
        <v/>
      </c>
      <c r="U1593" s="66" t="str">
        <f aca="false">IF(ISBLANK(Q1593),"ES",Q1593)</f>
        <v>ES</v>
      </c>
      <c r="V1593" s="64" t="str">
        <f aca="false">IF(ISBLANK(K1593),"2",VLOOKUP(K1593,$BG$2:$BH$3,2,FALSE()))</f>
        <v>2</v>
      </c>
      <c r="W1593" s="66" t="str">
        <f aca="false">IF(ISBLANK(R1593),"Sin observaciones",R1593)</f>
        <v>Sin observaciones</v>
      </c>
      <c r="X1593" s="64" t="str">
        <f aca="false">IF(ISERROR(VLOOKUP(J1593,$BG$2:$BH$3,2,FALSE())),"",VLOOKUP(J1593,$BG$2:$BH$3,2,FALSE()))</f>
        <v/>
      </c>
      <c r="Z1593" s="67"/>
    </row>
    <row r="1594" customFormat="false" ht="14.4" hidden="false" customHeight="false" outlineLevel="0" collapsed="false">
      <c r="A1594" s="63"/>
      <c r="B1594" s="83"/>
      <c r="C1594" s="63"/>
      <c r="D1594" s="84"/>
      <c r="E1594" s="85"/>
      <c r="F1594" s="85"/>
      <c r="G1594" s="85"/>
      <c r="H1594" s="85"/>
      <c r="I1594" s="61"/>
      <c r="J1594" s="83"/>
      <c r="K1594" s="83"/>
      <c r="L1594" s="61"/>
      <c r="M1594" s="61"/>
      <c r="N1594" s="61"/>
      <c r="O1594" s="54"/>
      <c r="P1594" s="54"/>
      <c r="Q1594" s="60"/>
      <c r="R1594" s="63"/>
      <c r="S1594" s="64" t="str">
        <f aca="false">IF(ISBLANK(A1594),"",CONCATENATE($BC$5,"-",MID($BC$3,3,2),"-M_",A1594))</f>
        <v/>
      </c>
      <c r="T1594" s="65" t="str">
        <f aca="false">IF(ISBLANK(B1594),"",VLOOKUP(B1594,$BI$2:$BJ$5,2,FALSE()))</f>
        <v/>
      </c>
      <c r="U1594" s="66" t="str">
        <f aca="false">IF(ISBLANK(Q1594),"ES",Q1594)</f>
        <v>ES</v>
      </c>
      <c r="V1594" s="64" t="str">
        <f aca="false">IF(ISBLANK(K1594),"2",VLOOKUP(K1594,$BG$2:$BH$3,2,FALSE()))</f>
        <v>2</v>
      </c>
      <c r="W1594" s="66" t="str">
        <f aca="false">IF(ISBLANK(R1594),"Sin observaciones",R1594)</f>
        <v>Sin observaciones</v>
      </c>
      <c r="X1594" s="64" t="str">
        <f aca="false">IF(ISERROR(VLOOKUP(J1594,$BG$2:$BH$3,2,FALSE())),"",VLOOKUP(J1594,$BG$2:$BH$3,2,FALSE()))</f>
        <v/>
      </c>
      <c r="Z1594" s="67"/>
    </row>
    <row r="1595" customFormat="false" ht="14.4" hidden="false" customHeight="false" outlineLevel="0" collapsed="false">
      <c r="A1595" s="63"/>
      <c r="B1595" s="83"/>
      <c r="C1595" s="63"/>
      <c r="D1595" s="84"/>
      <c r="E1595" s="85"/>
      <c r="F1595" s="85"/>
      <c r="G1595" s="85"/>
      <c r="H1595" s="85"/>
      <c r="I1595" s="61"/>
      <c r="J1595" s="83"/>
      <c r="K1595" s="83"/>
      <c r="L1595" s="61"/>
      <c r="M1595" s="61"/>
      <c r="N1595" s="61"/>
      <c r="O1595" s="54"/>
      <c r="P1595" s="54"/>
      <c r="Q1595" s="60"/>
      <c r="R1595" s="63"/>
      <c r="S1595" s="64" t="str">
        <f aca="false">IF(ISBLANK(A1595),"",CONCATENATE($BC$5,"-",MID($BC$3,3,2),"-M_",A1595))</f>
        <v/>
      </c>
      <c r="T1595" s="65" t="str">
        <f aca="false">IF(ISBLANK(B1595),"",VLOOKUP(B1595,$BI$2:$BJ$5,2,FALSE()))</f>
        <v/>
      </c>
      <c r="U1595" s="66" t="str">
        <f aca="false">IF(ISBLANK(Q1595),"ES",Q1595)</f>
        <v>ES</v>
      </c>
      <c r="V1595" s="64" t="str">
        <f aca="false">IF(ISBLANK(K1595),"2",VLOOKUP(K1595,$BG$2:$BH$3,2,FALSE()))</f>
        <v>2</v>
      </c>
      <c r="W1595" s="66" t="str">
        <f aca="false">IF(ISBLANK(R1595),"Sin observaciones",R1595)</f>
        <v>Sin observaciones</v>
      </c>
      <c r="X1595" s="64" t="str">
        <f aca="false">IF(ISERROR(VLOOKUP(J1595,$BG$2:$BH$3,2,FALSE())),"",VLOOKUP(J1595,$BG$2:$BH$3,2,FALSE()))</f>
        <v/>
      </c>
      <c r="Z1595" s="67"/>
    </row>
    <row r="1596" customFormat="false" ht="14.4" hidden="false" customHeight="false" outlineLevel="0" collapsed="false">
      <c r="A1596" s="63"/>
      <c r="B1596" s="83"/>
      <c r="C1596" s="63"/>
      <c r="D1596" s="84"/>
      <c r="E1596" s="85"/>
      <c r="F1596" s="85"/>
      <c r="G1596" s="85"/>
      <c r="H1596" s="85"/>
      <c r="I1596" s="61"/>
      <c r="J1596" s="83"/>
      <c r="K1596" s="83"/>
      <c r="L1596" s="61"/>
      <c r="M1596" s="61"/>
      <c r="N1596" s="61"/>
      <c r="O1596" s="54"/>
      <c r="P1596" s="54"/>
      <c r="Q1596" s="60"/>
      <c r="R1596" s="63"/>
      <c r="S1596" s="64" t="str">
        <f aca="false">IF(ISBLANK(A1596),"",CONCATENATE($BC$5,"-",MID($BC$3,3,2),"-M_",A1596))</f>
        <v/>
      </c>
      <c r="T1596" s="65" t="str">
        <f aca="false">IF(ISBLANK(B1596),"",VLOOKUP(B1596,$BI$2:$BJ$5,2,FALSE()))</f>
        <v/>
      </c>
      <c r="U1596" s="66" t="str">
        <f aca="false">IF(ISBLANK(Q1596),"ES",Q1596)</f>
        <v>ES</v>
      </c>
      <c r="V1596" s="64" t="str">
        <f aca="false">IF(ISBLANK(K1596),"2",VLOOKUP(K1596,$BG$2:$BH$3,2,FALSE()))</f>
        <v>2</v>
      </c>
      <c r="W1596" s="66" t="str">
        <f aca="false">IF(ISBLANK(R1596),"Sin observaciones",R1596)</f>
        <v>Sin observaciones</v>
      </c>
      <c r="X1596" s="64" t="str">
        <f aca="false">IF(ISERROR(VLOOKUP(J1596,$BG$2:$BH$3,2,FALSE())),"",VLOOKUP(J1596,$BG$2:$BH$3,2,FALSE()))</f>
        <v/>
      </c>
      <c r="Z1596" s="67"/>
    </row>
    <row r="1597" customFormat="false" ht="14.4" hidden="false" customHeight="false" outlineLevel="0" collapsed="false">
      <c r="A1597" s="63"/>
      <c r="B1597" s="83"/>
      <c r="C1597" s="63"/>
      <c r="D1597" s="84"/>
      <c r="E1597" s="85"/>
      <c r="F1597" s="85"/>
      <c r="G1597" s="85"/>
      <c r="H1597" s="85"/>
      <c r="I1597" s="61"/>
      <c r="J1597" s="83"/>
      <c r="K1597" s="83"/>
      <c r="L1597" s="61"/>
      <c r="M1597" s="61"/>
      <c r="N1597" s="61"/>
      <c r="O1597" s="54"/>
      <c r="P1597" s="54"/>
      <c r="Q1597" s="60"/>
      <c r="R1597" s="63"/>
      <c r="S1597" s="64" t="str">
        <f aca="false">IF(ISBLANK(A1597),"",CONCATENATE($BC$5,"-",MID($BC$3,3,2),"-M_",A1597))</f>
        <v/>
      </c>
      <c r="T1597" s="65" t="str">
        <f aca="false">IF(ISBLANK(B1597),"",VLOOKUP(B1597,$BI$2:$BJ$5,2,FALSE()))</f>
        <v/>
      </c>
      <c r="U1597" s="66" t="str">
        <f aca="false">IF(ISBLANK(Q1597),"ES",Q1597)</f>
        <v>ES</v>
      </c>
      <c r="V1597" s="64" t="str">
        <f aca="false">IF(ISBLANK(K1597),"2",VLOOKUP(K1597,$BG$2:$BH$3,2,FALSE()))</f>
        <v>2</v>
      </c>
      <c r="W1597" s="66" t="str">
        <f aca="false">IF(ISBLANK(R1597),"Sin observaciones",R1597)</f>
        <v>Sin observaciones</v>
      </c>
      <c r="X1597" s="64" t="str">
        <f aca="false">IF(ISERROR(VLOOKUP(J1597,$BG$2:$BH$3,2,FALSE())),"",VLOOKUP(J1597,$BG$2:$BH$3,2,FALSE()))</f>
        <v/>
      </c>
      <c r="Z1597" s="67"/>
    </row>
    <row r="1598" customFormat="false" ht="14.4" hidden="false" customHeight="false" outlineLevel="0" collapsed="false">
      <c r="A1598" s="63"/>
      <c r="B1598" s="83"/>
      <c r="C1598" s="63"/>
      <c r="D1598" s="84"/>
      <c r="E1598" s="85"/>
      <c r="F1598" s="85"/>
      <c r="G1598" s="85"/>
      <c r="H1598" s="85"/>
      <c r="I1598" s="61"/>
      <c r="J1598" s="83"/>
      <c r="K1598" s="83"/>
      <c r="L1598" s="61"/>
      <c r="M1598" s="61"/>
      <c r="N1598" s="61"/>
      <c r="O1598" s="54"/>
      <c r="P1598" s="54"/>
      <c r="Q1598" s="60"/>
      <c r="R1598" s="63"/>
      <c r="S1598" s="64" t="str">
        <f aca="false">IF(ISBLANK(A1598),"",CONCATENATE($BC$5,"-",MID($BC$3,3,2),"-M_",A1598))</f>
        <v/>
      </c>
      <c r="T1598" s="65" t="str">
        <f aca="false">IF(ISBLANK(B1598),"",VLOOKUP(B1598,$BI$2:$BJ$5,2,FALSE()))</f>
        <v/>
      </c>
      <c r="U1598" s="66" t="str">
        <f aca="false">IF(ISBLANK(Q1598),"ES",Q1598)</f>
        <v>ES</v>
      </c>
      <c r="V1598" s="64" t="str">
        <f aca="false">IF(ISBLANK(K1598),"2",VLOOKUP(K1598,$BG$2:$BH$3,2,FALSE()))</f>
        <v>2</v>
      </c>
      <c r="W1598" s="66" t="str">
        <f aca="false">IF(ISBLANK(R1598),"Sin observaciones",R1598)</f>
        <v>Sin observaciones</v>
      </c>
      <c r="X1598" s="64" t="str">
        <f aca="false">IF(ISERROR(VLOOKUP(J1598,$BG$2:$BH$3,2,FALSE())),"",VLOOKUP(J1598,$BG$2:$BH$3,2,FALSE()))</f>
        <v/>
      </c>
      <c r="Z1598" s="67"/>
    </row>
    <row r="1599" customFormat="false" ht="14.4" hidden="false" customHeight="false" outlineLevel="0" collapsed="false">
      <c r="A1599" s="63"/>
      <c r="B1599" s="83"/>
      <c r="C1599" s="63"/>
      <c r="D1599" s="84"/>
      <c r="E1599" s="85"/>
      <c r="F1599" s="85"/>
      <c r="G1599" s="85"/>
      <c r="H1599" s="85"/>
      <c r="I1599" s="61"/>
      <c r="J1599" s="83"/>
      <c r="K1599" s="83"/>
      <c r="L1599" s="61"/>
      <c r="M1599" s="61"/>
      <c r="N1599" s="61"/>
      <c r="O1599" s="54"/>
      <c r="P1599" s="54"/>
      <c r="Q1599" s="60"/>
      <c r="R1599" s="63"/>
      <c r="S1599" s="64" t="str">
        <f aca="false">IF(ISBLANK(A1599),"",CONCATENATE($BC$5,"-",MID($BC$3,3,2),"-M_",A1599))</f>
        <v/>
      </c>
      <c r="T1599" s="65" t="str">
        <f aca="false">IF(ISBLANK(B1599),"",VLOOKUP(B1599,$BI$2:$BJ$5,2,FALSE()))</f>
        <v/>
      </c>
      <c r="U1599" s="66" t="str">
        <f aca="false">IF(ISBLANK(Q1599),"ES",Q1599)</f>
        <v>ES</v>
      </c>
      <c r="V1599" s="64" t="str">
        <f aca="false">IF(ISBLANK(K1599),"2",VLOOKUP(K1599,$BG$2:$BH$3,2,FALSE()))</f>
        <v>2</v>
      </c>
      <c r="W1599" s="66" t="str">
        <f aca="false">IF(ISBLANK(R1599),"Sin observaciones",R1599)</f>
        <v>Sin observaciones</v>
      </c>
      <c r="X1599" s="64" t="str">
        <f aca="false">IF(ISERROR(VLOOKUP(J1599,$BG$2:$BH$3,2,FALSE())),"",VLOOKUP(J1599,$BG$2:$BH$3,2,FALSE()))</f>
        <v/>
      </c>
      <c r="Z1599" s="67"/>
    </row>
    <row r="1600" customFormat="false" ht="14.4" hidden="false" customHeight="false" outlineLevel="0" collapsed="false">
      <c r="A1600" s="63"/>
      <c r="B1600" s="83"/>
      <c r="C1600" s="63"/>
      <c r="D1600" s="84"/>
      <c r="E1600" s="85"/>
      <c r="F1600" s="85"/>
      <c r="G1600" s="85"/>
      <c r="H1600" s="85"/>
      <c r="I1600" s="61"/>
      <c r="J1600" s="83"/>
      <c r="K1600" s="83"/>
      <c r="L1600" s="61"/>
      <c r="M1600" s="61"/>
      <c r="N1600" s="61"/>
      <c r="O1600" s="54"/>
      <c r="P1600" s="54"/>
      <c r="Q1600" s="60"/>
      <c r="R1600" s="63"/>
      <c r="S1600" s="64" t="str">
        <f aca="false">IF(ISBLANK(A1600),"",CONCATENATE($BC$5,"-",MID($BC$3,3,2),"-M_",A1600))</f>
        <v/>
      </c>
      <c r="T1600" s="65" t="str">
        <f aca="false">IF(ISBLANK(B1600),"",VLOOKUP(B1600,$BI$2:$BJ$5,2,FALSE()))</f>
        <v/>
      </c>
      <c r="U1600" s="66" t="str">
        <f aca="false">IF(ISBLANK(Q1600),"ES",Q1600)</f>
        <v>ES</v>
      </c>
      <c r="V1600" s="64" t="str">
        <f aca="false">IF(ISBLANK(K1600),"2",VLOOKUP(K1600,$BG$2:$BH$3,2,FALSE()))</f>
        <v>2</v>
      </c>
      <c r="W1600" s="66" t="str">
        <f aca="false">IF(ISBLANK(R1600),"Sin observaciones",R1600)</f>
        <v>Sin observaciones</v>
      </c>
      <c r="X1600" s="64" t="str">
        <f aca="false">IF(ISERROR(VLOOKUP(J1600,$BG$2:$BH$3,2,FALSE())),"",VLOOKUP(J1600,$BG$2:$BH$3,2,FALSE()))</f>
        <v/>
      </c>
      <c r="Z1600" s="67"/>
    </row>
    <row r="1601" customFormat="false" ht="14.4" hidden="false" customHeight="false" outlineLevel="0" collapsed="false">
      <c r="A1601" s="63"/>
      <c r="B1601" s="83"/>
      <c r="C1601" s="63"/>
      <c r="D1601" s="84"/>
      <c r="E1601" s="85"/>
      <c r="F1601" s="85"/>
      <c r="G1601" s="85"/>
      <c r="H1601" s="85"/>
      <c r="I1601" s="61"/>
      <c r="J1601" s="83"/>
      <c r="K1601" s="83"/>
      <c r="L1601" s="61"/>
      <c r="M1601" s="61"/>
      <c r="N1601" s="61"/>
      <c r="O1601" s="54"/>
      <c r="P1601" s="54"/>
      <c r="Q1601" s="60"/>
      <c r="R1601" s="63"/>
      <c r="S1601" s="64" t="str">
        <f aca="false">IF(ISBLANK(A1601),"",CONCATENATE($BC$5,"-",MID($BC$3,3,2),"-M_",A1601))</f>
        <v/>
      </c>
      <c r="T1601" s="65" t="str">
        <f aca="false">IF(ISBLANK(B1601),"",VLOOKUP(B1601,$BI$2:$BJ$5,2,FALSE()))</f>
        <v/>
      </c>
      <c r="U1601" s="66" t="str">
        <f aca="false">IF(ISBLANK(Q1601),"ES",Q1601)</f>
        <v>ES</v>
      </c>
      <c r="V1601" s="64" t="str">
        <f aca="false">IF(ISBLANK(K1601),"2",VLOOKUP(K1601,$BG$2:$BH$3,2,FALSE()))</f>
        <v>2</v>
      </c>
      <c r="W1601" s="66" t="str">
        <f aca="false">IF(ISBLANK(R1601),"Sin observaciones",R1601)</f>
        <v>Sin observaciones</v>
      </c>
      <c r="X1601" s="64" t="str">
        <f aca="false">IF(ISERROR(VLOOKUP(J1601,$BG$2:$BH$3,2,FALSE())),"",VLOOKUP(J1601,$BG$2:$BH$3,2,FALSE()))</f>
        <v/>
      </c>
      <c r="Z1601" s="67"/>
    </row>
    <row r="1602" customFormat="false" ht="14.4" hidden="false" customHeight="false" outlineLevel="0" collapsed="false">
      <c r="A1602" s="63"/>
      <c r="B1602" s="83"/>
      <c r="C1602" s="63"/>
      <c r="D1602" s="84"/>
      <c r="E1602" s="85"/>
      <c r="F1602" s="85"/>
      <c r="G1602" s="85"/>
      <c r="H1602" s="85"/>
      <c r="I1602" s="61"/>
      <c r="J1602" s="83"/>
      <c r="K1602" s="83"/>
      <c r="L1602" s="61"/>
      <c r="M1602" s="61"/>
      <c r="N1602" s="61"/>
      <c r="O1602" s="54"/>
      <c r="P1602" s="54"/>
      <c r="Q1602" s="60"/>
      <c r="R1602" s="63"/>
      <c r="S1602" s="64" t="str">
        <f aca="false">IF(ISBLANK(A1602),"",CONCATENATE($BC$5,"-",MID($BC$3,3,2),"-M_",A1602))</f>
        <v/>
      </c>
      <c r="T1602" s="65" t="str">
        <f aca="false">IF(ISBLANK(B1602),"",VLOOKUP(B1602,$BI$2:$BJ$5,2,FALSE()))</f>
        <v/>
      </c>
      <c r="U1602" s="66" t="str">
        <f aca="false">IF(ISBLANK(Q1602),"ES",Q1602)</f>
        <v>ES</v>
      </c>
      <c r="V1602" s="64" t="str">
        <f aca="false">IF(ISBLANK(K1602),"2",VLOOKUP(K1602,$BG$2:$BH$3,2,FALSE()))</f>
        <v>2</v>
      </c>
      <c r="W1602" s="66" t="str">
        <f aca="false">IF(ISBLANK(R1602),"Sin observaciones",R1602)</f>
        <v>Sin observaciones</v>
      </c>
      <c r="X1602" s="64" t="str">
        <f aca="false">IF(ISERROR(VLOOKUP(J1602,$BG$2:$BH$3,2,FALSE())),"",VLOOKUP(J1602,$BG$2:$BH$3,2,FALSE()))</f>
        <v/>
      </c>
      <c r="Z1602" s="67"/>
    </row>
    <row r="1603" customFormat="false" ht="14.4" hidden="false" customHeight="false" outlineLevel="0" collapsed="false">
      <c r="A1603" s="63"/>
      <c r="B1603" s="83"/>
      <c r="C1603" s="63"/>
      <c r="D1603" s="84"/>
      <c r="E1603" s="85"/>
      <c r="F1603" s="85"/>
      <c r="G1603" s="85"/>
      <c r="H1603" s="85"/>
      <c r="I1603" s="61"/>
      <c r="J1603" s="83"/>
      <c r="K1603" s="83"/>
      <c r="L1603" s="61"/>
      <c r="M1603" s="61"/>
      <c r="N1603" s="61"/>
      <c r="O1603" s="54"/>
      <c r="P1603" s="54"/>
      <c r="Q1603" s="60"/>
      <c r="R1603" s="63"/>
      <c r="S1603" s="64" t="str">
        <f aca="false">IF(ISBLANK(A1603),"",CONCATENATE($BC$5,"-",MID($BC$3,3,2),"-M_",A1603))</f>
        <v/>
      </c>
      <c r="T1603" s="65" t="str">
        <f aca="false">IF(ISBLANK(B1603),"",VLOOKUP(B1603,$BI$2:$BJ$5,2,FALSE()))</f>
        <v/>
      </c>
      <c r="U1603" s="66" t="str">
        <f aca="false">IF(ISBLANK(Q1603),"ES",Q1603)</f>
        <v>ES</v>
      </c>
      <c r="V1603" s="64" t="str">
        <f aca="false">IF(ISBLANK(K1603),"2",VLOOKUP(K1603,$BG$2:$BH$3,2,FALSE()))</f>
        <v>2</v>
      </c>
      <c r="W1603" s="66" t="str">
        <f aca="false">IF(ISBLANK(R1603),"Sin observaciones",R1603)</f>
        <v>Sin observaciones</v>
      </c>
      <c r="X1603" s="64" t="str">
        <f aca="false">IF(ISERROR(VLOOKUP(J1603,$BG$2:$BH$3,2,FALSE())),"",VLOOKUP(J1603,$BG$2:$BH$3,2,FALSE()))</f>
        <v/>
      </c>
      <c r="Z1603" s="67"/>
    </row>
    <row r="1604" customFormat="false" ht="14.4" hidden="false" customHeight="false" outlineLevel="0" collapsed="false">
      <c r="A1604" s="63"/>
      <c r="B1604" s="83"/>
      <c r="C1604" s="63"/>
      <c r="D1604" s="84"/>
      <c r="E1604" s="85"/>
      <c r="F1604" s="85"/>
      <c r="G1604" s="85"/>
      <c r="H1604" s="85"/>
      <c r="I1604" s="61"/>
      <c r="J1604" s="83"/>
      <c r="K1604" s="83"/>
      <c r="L1604" s="61"/>
      <c r="M1604" s="61"/>
      <c r="N1604" s="61"/>
      <c r="O1604" s="54"/>
      <c r="P1604" s="54"/>
      <c r="Q1604" s="60"/>
      <c r="R1604" s="63"/>
      <c r="S1604" s="64" t="str">
        <f aca="false">IF(ISBLANK(A1604),"",CONCATENATE($BC$5,"-",MID($BC$3,3,2),"-M_",A1604))</f>
        <v/>
      </c>
      <c r="T1604" s="65" t="str">
        <f aca="false">IF(ISBLANK(B1604),"",VLOOKUP(B1604,$BI$2:$BJ$5,2,FALSE()))</f>
        <v/>
      </c>
      <c r="U1604" s="66" t="str">
        <f aca="false">IF(ISBLANK(Q1604),"ES",Q1604)</f>
        <v>ES</v>
      </c>
      <c r="V1604" s="64" t="str">
        <f aca="false">IF(ISBLANK(K1604),"2",VLOOKUP(K1604,$BG$2:$BH$3,2,FALSE()))</f>
        <v>2</v>
      </c>
      <c r="W1604" s="66" t="str">
        <f aca="false">IF(ISBLANK(R1604),"Sin observaciones",R1604)</f>
        <v>Sin observaciones</v>
      </c>
      <c r="X1604" s="64" t="str">
        <f aca="false">IF(ISERROR(VLOOKUP(J1604,$BG$2:$BH$3,2,FALSE())),"",VLOOKUP(J1604,$BG$2:$BH$3,2,FALSE()))</f>
        <v/>
      </c>
      <c r="Z1604" s="67"/>
    </row>
    <row r="1605" customFormat="false" ht="14.4" hidden="false" customHeight="false" outlineLevel="0" collapsed="false">
      <c r="A1605" s="63"/>
      <c r="B1605" s="83"/>
      <c r="C1605" s="63"/>
      <c r="D1605" s="84"/>
      <c r="E1605" s="85"/>
      <c r="F1605" s="85"/>
      <c r="G1605" s="85"/>
      <c r="H1605" s="85"/>
      <c r="I1605" s="61"/>
      <c r="J1605" s="83"/>
      <c r="K1605" s="83"/>
      <c r="L1605" s="61"/>
      <c r="M1605" s="61"/>
      <c r="N1605" s="61"/>
      <c r="O1605" s="54"/>
      <c r="P1605" s="54"/>
      <c r="Q1605" s="60"/>
      <c r="R1605" s="63"/>
      <c r="S1605" s="64" t="str">
        <f aca="false">IF(ISBLANK(A1605),"",CONCATENATE($BC$5,"-",MID($BC$3,3,2),"-M_",A1605))</f>
        <v/>
      </c>
      <c r="T1605" s="65" t="str">
        <f aca="false">IF(ISBLANK(B1605),"",VLOOKUP(B1605,$BI$2:$BJ$5,2,FALSE()))</f>
        <v/>
      </c>
      <c r="U1605" s="66" t="str">
        <f aca="false">IF(ISBLANK(Q1605),"ES",Q1605)</f>
        <v>ES</v>
      </c>
      <c r="V1605" s="64" t="str">
        <f aca="false">IF(ISBLANK(K1605),"2",VLOOKUP(K1605,$BG$2:$BH$3,2,FALSE()))</f>
        <v>2</v>
      </c>
      <c r="W1605" s="66" t="str">
        <f aca="false">IF(ISBLANK(R1605),"Sin observaciones",R1605)</f>
        <v>Sin observaciones</v>
      </c>
      <c r="X1605" s="64" t="str">
        <f aca="false">IF(ISERROR(VLOOKUP(J1605,$BG$2:$BH$3,2,FALSE())),"",VLOOKUP(J1605,$BG$2:$BH$3,2,FALSE()))</f>
        <v/>
      </c>
      <c r="Z1605" s="67"/>
    </row>
    <row r="1606" customFormat="false" ht="14.4" hidden="false" customHeight="false" outlineLevel="0" collapsed="false">
      <c r="A1606" s="63"/>
      <c r="B1606" s="83"/>
      <c r="C1606" s="63"/>
      <c r="D1606" s="84"/>
      <c r="E1606" s="85"/>
      <c r="F1606" s="85"/>
      <c r="G1606" s="85"/>
      <c r="H1606" s="85"/>
      <c r="I1606" s="61"/>
      <c r="J1606" s="83"/>
      <c r="K1606" s="83"/>
      <c r="L1606" s="61"/>
      <c r="M1606" s="61"/>
      <c r="N1606" s="61"/>
      <c r="O1606" s="54"/>
      <c r="P1606" s="54"/>
      <c r="Q1606" s="60"/>
      <c r="R1606" s="63"/>
      <c r="S1606" s="64" t="str">
        <f aca="false">IF(ISBLANK(A1606),"",CONCATENATE($BC$5,"-",MID($BC$3,3,2),"-M_",A1606))</f>
        <v/>
      </c>
      <c r="T1606" s="65" t="str">
        <f aca="false">IF(ISBLANK(B1606),"",VLOOKUP(B1606,$BI$2:$BJ$5,2,FALSE()))</f>
        <v/>
      </c>
      <c r="U1606" s="66" t="str">
        <f aca="false">IF(ISBLANK(Q1606),"ES",Q1606)</f>
        <v>ES</v>
      </c>
      <c r="V1606" s="64" t="str">
        <f aca="false">IF(ISBLANK(K1606),"2",VLOOKUP(K1606,$BG$2:$BH$3,2,FALSE()))</f>
        <v>2</v>
      </c>
      <c r="W1606" s="66" t="str">
        <f aca="false">IF(ISBLANK(R1606),"Sin observaciones",R1606)</f>
        <v>Sin observaciones</v>
      </c>
      <c r="X1606" s="64" t="str">
        <f aca="false">IF(ISERROR(VLOOKUP(J1606,$BG$2:$BH$3,2,FALSE())),"",VLOOKUP(J1606,$BG$2:$BH$3,2,FALSE()))</f>
        <v/>
      </c>
      <c r="Z1606" s="67"/>
    </row>
    <row r="1607" customFormat="false" ht="14.4" hidden="false" customHeight="false" outlineLevel="0" collapsed="false">
      <c r="A1607" s="63"/>
      <c r="B1607" s="83"/>
      <c r="C1607" s="63"/>
      <c r="D1607" s="84"/>
      <c r="E1607" s="85"/>
      <c r="F1607" s="85"/>
      <c r="G1607" s="85"/>
      <c r="H1607" s="85"/>
      <c r="I1607" s="61"/>
      <c r="J1607" s="83"/>
      <c r="K1607" s="83"/>
      <c r="L1607" s="61"/>
      <c r="M1607" s="61"/>
      <c r="N1607" s="61"/>
      <c r="O1607" s="54"/>
      <c r="P1607" s="54"/>
      <c r="Q1607" s="60"/>
      <c r="R1607" s="63"/>
      <c r="S1607" s="64" t="str">
        <f aca="false">IF(ISBLANK(A1607),"",CONCATENATE($BC$5,"-",MID($BC$3,3,2),"-M_",A1607))</f>
        <v/>
      </c>
      <c r="T1607" s="65" t="str">
        <f aca="false">IF(ISBLANK(B1607),"",VLOOKUP(B1607,$BI$2:$BJ$5,2,FALSE()))</f>
        <v/>
      </c>
      <c r="U1607" s="66" t="str">
        <f aca="false">IF(ISBLANK(Q1607),"ES",Q1607)</f>
        <v>ES</v>
      </c>
      <c r="V1607" s="64" t="str">
        <f aca="false">IF(ISBLANK(K1607),"2",VLOOKUP(K1607,$BG$2:$BH$3,2,FALSE()))</f>
        <v>2</v>
      </c>
      <c r="W1607" s="66" t="str">
        <f aca="false">IF(ISBLANK(R1607),"Sin observaciones",R1607)</f>
        <v>Sin observaciones</v>
      </c>
      <c r="X1607" s="64" t="str">
        <f aca="false">IF(ISERROR(VLOOKUP(J1607,$BG$2:$BH$3,2,FALSE())),"",VLOOKUP(J1607,$BG$2:$BH$3,2,FALSE()))</f>
        <v/>
      </c>
      <c r="Z1607" s="67"/>
    </row>
    <row r="1608" customFormat="false" ht="14.4" hidden="false" customHeight="false" outlineLevel="0" collapsed="false">
      <c r="A1608" s="63"/>
      <c r="B1608" s="83"/>
      <c r="C1608" s="63"/>
      <c r="D1608" s="84"/>
      <c r="E1608" s="85"/>
      <c r="F1608" s="85"/>
      <c r="G1608" s="85"/>
      <c r="H1608" s="85"/>
      <c r="I1608" s="61"/>
      <c r="J1608" s="83"/>
      <c r="K1608" s="83"/>
      <c r="L1608" s="61"/>
      <c r="M1608" s="61"/>
      <c r="N1608" s="61"/>
      <c r="O1608" s="54"/>
      <c r="P1608" s="54"/>
      <c r="Q1608" s="60"/>
      <c r="R1608" s="63"/>
      <c r="S1608" s="64" t="str">
        <f aca="false">IF(ISBLANK(A1608),"",CONCATENATE($BC$5,"-",MID($BC$3,3,2),"-M_",A1608))</f>
        <v/>
      </c>
      <c r="T1608" s="65" t="str">
        <f aca="false">IF(ISBLANK(B1608),"",VLOOKUP(B1608,$BI$2:$BJ$5,2,FALSE()))</f>
        <v/>
      </c>
      <c r="U1608" s="66" t="str">
        <f aca="false">IF(ISBLANK(Q1608),"ES",Q1608)</f>
        <v>ES</v>
      </c>
      <c r="V1608" s="64" t="str">
        <f aca="false">IF(ISBLANK(K1608),"2",VLOOKUP(K1608,$BG$2:$BH$3,2,FALSE()))</f>
        <v>2</v>
      </c>
      <c r="W1608" s="66" t="str">
        <f aca="false">IF(ISBLANK(R1608),"Sin observaciones",R1608)</f>
        <v>Sin observaciones</v>
      </c>
      <c r="X1608" s="64" t="str">
        <f aca="false">IF(ISERROR(VLOOKUP(J1608,$BG$2:$BH$3,2,FALSE())),"",VLOOKUP(J1608,$BG$2:$BH$3,2,FALSE()))</f>
        <v/>
      </c>
      <c r="Z1608" s="67"/>
    </row>
    <row r="1609" customFormat="false" ht="14.4" hidden="false" customHeight="false" outlineLevel="0" collapsed="false">
      <c r="A1609" s="63"/>
      <c r="B1609" s="83"/>
      <c r="C1609" s="63"/>
      <c r="D1609" s="84"/>
      <c r="E1609" s="85"/>
      <c r="F1609" s="85"/>
      <c r="G1609" s="85"/>
      <c r="H1609" s="85"/>
      <c r="I1609" s="61"/>
      <c r="J1609" s="83"/>
      <c r="K1609" s="83"/>
      <c r="L1609" s="61"/>
      <c r="M1609" s="61"/>
      <c r="N1609" s="61"/>
      <c r="O1609" s="54"/>
      <c r="P1609" s="54"/>
      <c r="Q1609" s="60"/>
      <c r="R1609" s="63"/>
      <c r="S1609" s="64" t="str">
        <f aca="false">IF(ISBLANK(A1609),"",CONCATENATE($BC$5,"-",MID($BC$3,3,2),"-M_",A1609))</f>
        <v/>
      </c>
      <c r="T1609" s="65" t="str">
        <f aca="false">IF(ISBLANK(B1609),"",VLOOKUP(B1609,$BI$2:$BJ$5,2,FALSE()))</f>
        <v/>
      </c>
      <c r="U1609" s="66" t="str">
        <f aca="false">IF(ISBLANK(Q1609),"ES",Q1609)</f>
        <v>ES</v>
      </c>
      <c r="V1609" s="64" t="str">
        <f aca="false">IF(ISBLANK(K1609),"2",VLOOKUP(K1609,$BG$2:$BH$3,2,FALSE()))</f>
        <v>2</v>
      </c>
      <c r="W1609" s="66" t="str">
        <f aca="false">IF(ISBLANK(R1609),"Sin observaciones",R1609)</f>
        <v>Sin observaciones</v>
      </c>
      <c r="X1609" s="64" t="str">
        <f aca="false">IF(ISERROR(VLOOKUP(J1609,$BG$2:$BH$3,2,FALSE())),"",VLOOKUP(J1609,$BG$2:$BH$3,2,FALSE()))</f>
        <v/>
      </c>
      <c r="Z1609" s="67"/>
    </row>
    <row r="1610" customFormat="false" ht="14.4" hidden="false" customHeight="false" outlineLevel="0" collapsed="false">
      <c r="A1610" s="63"/>
      <c r="B1610" s="83"/>
      <c r="C1610" s="63"/>
      <c r="D1610" s="84"/>
      <c r="E1610" s="85"/>
      <c r="F1610" s="85"/>
      <c r="G1610" s="85"/>
      <c r="H1610" s="85"/>
      <c r="I1610" s="61"/>
      <c r="J1610" s="83"/>
      <c r="K1610" s="83"/>
      <c r="L1610" s="61"/>
      <c r="M1610" s="61"/>
      <c r="N1610" s="61"/>
      <c r="O1610" s="54"/>
      <c r="P1610" s="54"/>
      <c r="Q1610" s="60"/>
      <c r="R1610" s="63"/>
      <c r="S1610" s="64" t="str">
        <f aca="false">IF(ISBLANK(A1610),"",CONCATENATE($BC$5,"-",MID($BC$3,3,2),"-M_",A1610))</f>
        <v/>
      </c>
      <c r="T1610" s="65" t="str">
        <f aca="false">IF(ISBLANK(B1610),"",VLOOKUP(B1610,$BI$2:$BJ$5,2,FALSE()))</f>
        <v/>
      </c>
      <c r="U1610" s="66" t="str">
        <f aca="false">IF(ISBLANK(Q1610),"ES",Q1610)</f>
        <v>ES</v>
      </c>
      <c r="V1610" s="64" t="str">
        <f aca="false">IF(ISBLANK(K1610),"2",VLOOKUP(K1610,$BG$2:$BH$3,2,FALSE()))</f>
        <v>2</v>
      </c>
      <c r="W1610" s="66" t="str">
        <f aca="false">IF(ISBLANK(R1610),"Sin observaciones",R1610)</f>
        <v>Sin observaciones</v>
      </c>
      <c r="X1610" s="64" t="str">
        <f aca="false">IF(ISERROR(VLOOKUP(J1610,$BG$2:$BH$3,2,FALSE())),"",VLOOKUP(J1610,$BG$2:$BH$3,2,FALSE()))</f>
        <v/>
      </c>
      <c r="Z1610" s="67"/>
    </row>
    <row r="1611" customFormat="false" ht="14.4" hidden="false" customHeight="false" outlineLevel="0" collapsed="false">
      <c r="A1611" s="63"/>
      <c r="B1611" s="83"/>
      <c r="C1611" s="63"/>
      <c r="D1611" s="84"/>
      <c r="E1611" s="85"/>
      <c r="F1611" s="85"/>
      <c r="G1611" s="85"/>
      <c r="H1611" s="85"/>
      <c r="I1611" s="61"/>
      <c r="J1611" s="83"/>
      <c r="K1611" s="83"/>
      <c r="L1611" s="61"/>
      <c r="M1611" s="61"/>
      <c r="N1611" s="61"/>
      <c r="O1611" s="54"/>
      <c r="P1611" s="54"/>
      <c r="Q1611" s="60"/>
      <c r="R1611" s="63"/>
      <c r="S1611" s="64" t="str">
        <f aca="false">IF(ISBLANK(A1611),"",CONCATENATE($BC$5,"-",MID($BC$3,3,2),"-M_",A1611))</f>
        <v/>
      </c>
      <c r="T1611" s="65" t="str">
        <f aca="false">IF(ISBLANK(B1611),"",VLOOKUP(B1611,$BI$2:$BJ$5,2,FALSE()))</f>
        <v/>
      </c>
      <c r="U1611" s="66" t="str">
        <f aca="false">IF(ISBLANK(Q1611),"ES",Q1611)</f>
        <v>ES</v>
      </c>
      <c r="V1611" s="64" t="str">
        <f aca="false">IF(ISBLANK(K1611),"2",VLOOKUP(K1611,$BG$2:$BH$3,2,FALSE()))</f>
        <v>2</v>
      </c>
      <c r="W1611" s="66" t="str">
        <f aca="false">IF(ISBLANK(R1611),"Sin observaciones",R1611)</f>
        <v>Sin observaciones</v>
      </c>
      <c r="X1611" s="64" t="str">
        <f aca="false">IF(ISERROR(VLOOKUP(J1611,$BG$2:$BH$3,2,FALSE())),"",VLOOKUP(J1611,$BG$2:$BH$3,2,FALSE()))</f>
        <v/>
      </c>
      <c r="Z1611" s="67"/>
    </row>
    <row r="1612" customFormat="false" ht="14.4" hidden="false" customHeight="false" outlineLevel="0" collapsed="false">
      <c r="A1612" s="63"/>
      <c r="B1612" s="83"/>
      <c r="C1612" s="63"/>
      <c r="D1612" s="84"/>
      <c r="E1612" s="85"/>
      <c r="F1612" s="85"/>
      <c r="G1612" s="85"/>
      <c r="H1612" s="85"/>
      <c r="I1612" s="61"/>
      <c r="J1612" s="83"/>
      <c r="K1612" s="83"/>
      <c r="L1612" s="61"/>
      <c r="M1612" s="61"/>
      <c r="N1612" s="61"/>
      <c r="O1612" s="54"/>
      <c r="P1612" s="54"/>
      <c r="Q1612" s="60"/>
      <c r="R1612" s="63"/>
      <c r="S1612" s="64" t="str">
        <f aca="false">IF(ISBLANK(A1612),"",CONCATENATE($BC$5,"-",MID($BC$3,3,2),"-M_",A1612))</f>
        <v/>
      </c>
      <c r="T1612" s="65" t="str">
        <f aca="false">IF(ISBLANK(B1612),"",VLOOKUP(B1612,$BI$2:$BJ$5,2,FALSE()))</f>
        <v/>
      </c>
      <c r="U1612" s="66" t="str">
        <f aca="false">IF(ISBLANK(Q1612),"ES",Q1612)</f>
        <v>ES</v>
      </c>
      <c r="V1612" s="64" t="str">
        <f aca="false">IF(ISBLANK(K1612),"2",VLOOKUP(K1612,$BG$2:$BH$3,2,FALSE()))</f>
        <v>2</v>
      </c>
      <c r="W1612" s="66" t="str">
        <f aca="false">IF(ISBLANK(R1612),"Sin observaciones",R1612)</f>
        <v>Sin observaciones</v>
      </c>
      <c r="X1612" s="64" t="str">
        <f aca="false">IF(ISERROR(VLOOKUP(J1612,$BG$2:$BH$3,2,FALSE())),"",VLOOKUP(J1612,$BG$2:$BH$3,2,FALSE()))</f>
        <v/>
      </c>
      <c r="Z1612" s="67"/>
    </row>
    <row r="1613" customFormat="false" ht="14.4" hidden="false" customHeight="false" outlineLevel="0" collapsed="false">
      <c r="A1613" s="63"/>
      <c r="B1613" s="83"/>
      <c r="C1613" s="63"/>
      <c r="D1613" s="84"/>
      <c r="E1613" s="85"/>
      <c r="F1613" s="85"/>
      <c r="G1613" s="85"/>
      <c r="H1613" s="85"/>
      <c r="I1613" s="61"/>
      <c r="J1613" s="83"/>
      <c r="K1613" s="83"/>
      <c r="L1613" s="61"/>
      <c r="M1613" s="61"/>
      <c r="N1613" s="61"/>
      <c r="O1613" s="54"/>
      <c r="P1613" s="54"/>
      <c r="Q1613" s="60"/>
      <c r="R1613" s="63"/>
      <c r="S1613" s="64" t="str">
        <f aca="false">IF(ISBLANK(A1613),"",CONCATENATE($BC$5,"-",MID($BC$3,3,2),"-M_",A1613))</f>
        <v/>
      </c>
      <c r="T1613" s="65" t="str">
        <f aca="false">IF(ISBLANK(B1613),"",VLOOKUP(B1613,$BI$2:$BJ$5,2,FALSE()))</f>
        <v/>
      </c>
      <c r="U1613" s="66" t="str">
        <f aca="false">IF(ISBLANK(Q1613),"ES",Q1613)</f>
        <v>ES</v>
      </c>
      <c r="V1613" s="64" t="str">
        <f aca="false">IF(ISBLANK(K1613),"2",VLOOKUP(K1613,$BG$2:$BH$3,2,FALSE()))</f>
        <v>2</v>
      </c>
      <c r="W1613" s="66" t="str">
        <f aca="false">IF(ISBLANK(R1613),"Sin observaciones",R1613)</f>
        <v>Sin observaciones</v>
      </c>
      <c r="X1613" s="64" t="str">
        <f aca="false">IF(ISERROR(VLOOKUP(J1613,$BG$2:$BH$3,2,FALSE())),"",VLOOKUP(J1613,$BG$2:$BH$3,2,FALSE()))</f>
        <v/>
      </c>
      <c r="Z1613" s="67"/>
    </row>
    <row r="1614" customFormat="false" ht="14.4" hidden="false" customHeight="false" outlineLevel="0" collapsed="false">
      <c r="A1614" s="63"/>
      <c r="B1614" s="83"/>
      <c r="C1614" s="63"/>
      <c r="D1614" s="84"/>
      <c r="E1614" s="85"/>
      <c r="F1614" s="85"/>
      <c r="G1614" s="85"/>
      <c r="H1614" s="85"/>
      <c r="I1614" s="61"/>
      <c r="J1614" s="83"/>
      <c r="K1614" s="83"/>
      <c r="L1614" s="61"/>
      <c r="M1614" s="61"/>
      <c r="N1614" s="61"/>
      <c r="O1614" s="54"/>
      <c r="P1614" s="54"/>
      <c r="Q1614" s="60"/>
      <c r="R1614" s="63"/>
      <c r="S1614" s="64" t="str">
        <f aca="false">IF(ISBLANK(A1614),"",CONCATENATE($BC$5,"-",MID($BC$3,3,2),"-M_",A1614))</f>
        <v/>
      </c>
      <c r="T1614" s="65" t="str">
        <f aca="false">IF(ISBLANK(B1614),"",VLOOKUP(B1614,$BI$2:$BJ$5,2,FALSE()))</f>
        <v/>
      </c>
      <c r="U1614" s="66" t="str">
        <f aca="false">IF(ISBLANK(Q1614),"ES",Q1614)</f>
        <v>ES</v>
      </c>
      <c r="V1614" s="64" t="str">
        <f aca="false">IF(ISBLANK(K1614),"2",VLOOKUP(K1614,$BG$2:$BH$3,2,FALSE()))</f>
        <v>2</v>
      </c>
      <c r="W1614" s="66" t="str">
        <f aca="false">IF(ISBLANK(R1614),"Sin observaciones",R1614)</f>
        <v>Sin observaciones</v>
      </c>
      <c r="X1614" s="64" t="str">
        <f aca="false">IF(ISERROR(VLOOKUP(J1614,$BG$2:$BH$3,2,FALSE())),"",VLOOKUP(J1614,$BG$2:$BH$3,2,FALSE()))</f>
        <v/>
      </c>
      <c r="Z1614" s="67"/>
    </row>
    <row r="1615" customFormat="false" ht="14.4" hidden="false" customHeight="false" outlineLevel="0" collapsed="false">
      <c r="A1615" s="63"/>
      <c r="B1615" s="83"/>
      <c r="C1615" s="63"/>
      <c r="D1615" s="84"/>
      <c r="E1615" s="85"/>
      <c r="F1615" s="85"/>
      <c r="G1615" s="85"/>
      <c r="H1615" s="85"/>
      <c r="I1615" s="61"/>
      <c r="J1615" s="83"/>
      <c r="K1615" s="83"/>
      <c r="L1615" s="61"/>
      <c r="M1615" s="61"/>
      <c r="N1615" s="61"/>
      <c r="O1615" s="54"/>
      <c r="P1615" s="54"/>
      <c r="Q1615" s="60"/>
      <c r="R1615" s="63"/>
      <c r="S1615" s="64" t="str">
        <f aca="false">IF(ISBLANK(A1615),"",CONCATENATE($BC$5,"-",MID($BC$3,3,2),"-M_",A1615))</f>
        <v/>
      </c>
      <c r="T1615" s="65" t="str">
        <f aca="false">IF(ISBLANK(B1615),"",VLOOKUP(B1615,$BI$2:$BJ$5,2,FALSE()))</f>
        <v/>
      </c>
      <c r="U1615" s="66" t="str">
        <f aca="false">IF(ISBLANK(Q1615),"ES",Q1615)</f>
        <v>ES</v>
      </c>
      <c r="V1615" s="64" t="str">
        <f aca="false">IF(ISBLANK(K1615),"2",VLOOKUP(K1615,$BG$2:$BH$3,2,FALSE()))</f>
        <v>2</v>
      </c>
      <c r="W1615" s="66" t="str">
        <f aca="false">IF(ISBLANK(R1615),"Sin observaciones",R1615)</f>
        <v>Sin observaciones</v>
      </c>
      <c r="X1615" s="64" t="str">
        <f aca="false">IF(ISERROR(VLOOKUP(J1615,$BG$2:$BH$3,2,FALSE())),"",VLOOKUP(J1615,$BG$2:$BH$3,2,FALSE()))</f>
        <v/>
      </c>
      <c r="Z1615" s="67"/>
    </row>
    <row r="1616" customFormat="false" ht="14.4" hidden="false" customHeight="false" outlineLevel="0" collapsed="false">
      <c r="A1616" s="63"/>
      <c r="B1616" s="83"/>
      <c r="C1616" s="63"/>
      <c r="D1616" s="84"/>
      <c r="E1616" s="85"/>
      <c r="F1616" s="85"/>
      <c r="G1616" s="85"/>
      <c r="H1616" s="85"/>
      <c r="I1616" s="61"/>
      <c r="J1616" s="83"/>
      <c r="K1616" s="83"/>
      <c r="L1616" s="61"/>
      <c r="M1616" s="61"/>
      <c r="N1616" s="61"/>
      <c r="O1616" s="54"/>
      <c r="P1616" s="54"/>
      <c r="Q1616" s="60"/>
      <c r="R1616" s="63"/>
      <c r="S1616" s="64" t="str">
        <f aca="false">IF(ISBLANK(A1616),"",CONCATENATE($BC$5,"-",MID($BC$3,3,2),"-M_",A1616))</f>
        <v/>
      </c>
      <c r="T1616" s="65" t="str">
        <f aca="false">IF(ISBLANK(B1616),"",VLOOKUP(B1616,$BI$2:$BJ$5,2,FALSE()))</f>
        <v/>
      </c>
      <c r="U1616" s="66" t="str">
        <f aca="false">IF(ISBLANK(Q1616),"ES",Q1616)</f>
        <v>ES</v>
      </c>
      <c r="V1616" s="64" t="str">
        <f aca="false">IF(ISBLANK(K1616),"2",VLOOKUP(K1616,$BG$2:$BH$3,2,FALSE()))</f>
        <v>2</v>
      </c>
      <c r="W1616" s="66" t="str">
        <f aca="false">IF(ISBLANK(R1616),"Sin observaciones",R1616)</f>
        <v>Sin observaciones</v>
      </c>
      <c r="X1616" s="64" t="str">
        <f aca="false">IF(ISERROR(VLOOKUP(J1616,$BG$2:$BH$3,2,FALSE())),"",VLOOKUP(J1616,$BG$2:$BH$3,2,FALSE()))</f>
        <v/>
      </c>
      <c r="Z1616" s="67"/>
    </row>
    <row r="1617" customFormat="false" ht="14.4" hidden="false" customHeight="false" outlineLevel="0" collapsed="false">
      <c r="A1617" s="63"/>
      <c r="B1617" s="83"/>
      <c r="C1617" s="63"/>
      <c r="D1617" s="84"/>
      <c r="E1617" s="85"/>
      <c r="F1617" s="85"/>
      <c r="G1617" s="85"/>
      <c r="H1617" s="85"/>
      <c r="I1617" s="61"/>
      <c r="J1617" s="83"/>
      <c r="K1617" s="83"/>
      <c r="L1617" s="61"/>
      <c r="M1617" s="61"/>
      <c r="N1617" s="61"/>
      <c r="O1617" s="54"/>
      <c r="P1617" s="54"/>
      <c r="Q1617" s="60"/>
      <c r="R1617" s="63"/>
      <c r="S1617" s="64" t="str">
        <f aca="false">IF(ISBLANK(A1617),"",CONCATENATE($BC$5,"-",MID($BC$3,3,2),"-M_",A1617))</f>
        <v/>
      </c>
      <c r="T1617" s="65" t="str">
        <f aca="false">IF(ISBLANK(B1617),"",VLOOKUP(B1617,$BI$2:$BJ$5,2,FALSE()))</f>
        <v/>
      </c>
      <c r="U1617" s="66" t="str">
        <f aca="false">IF(ISBLANK(Q1617),"ES",Q1617)</f>
        <v>ES</v>
      </c>
      <c r="V1617" s="64" t="str">
        <f aca="false">IF(ISBLANK(K1617),"2",VLOOKUP(K1617,$BG$2:$BH$3,2,FALSE()))</f>
        <v>2</v>
      </c>
      <c r="W1617" s="66" t="str">
        <f aca="false">IF(ISBLANK(R1617),"Sin observaciones",R1617)</f>
        <v>Sin observaciones</v>
      </c>
      <c r="X1617" s="64" t="str">
        <f aca="false">IF(ISERROR(VLOOKUP(J1617,$BG$2:$BH$3,2,FALSE())),"",VLOOKUP(J1617,$BG$2:$BH$3,2,FALSE()))</f>
        <v/>
      </c>
      <c r="Z1617" s="67"/>
    </row>
    <row r="1618" customFormat="false" ht="14.4" hidden="false" customHeight="false" outlineLevel="0" collapsed="false">
      <c r="A1618" s="63"/>
      <c r="B1618" s="83"/>
      <c r="C1618" s="63"/>
      <c r="D1618" s="84"/>
      <c r="E1618" s="85"/>
      <c r="F1618" s="85"/>
      <c r="G1618" s="85"/>
      <c r="H1618" s="85"/>
      <c r="I1618" s="61"/>
      <c r="J1618" s="83"/>
      <c r="K1618" s="83"/>
      <c r="L1618" s="61"/>
      <c r="M1618" s="61"/>
      <c r="N1618" s="61"/>
      <c r="O1618" s="54"/>
      <c r="P1618" s="54"/>
      <c r="Q1618" s="60"/>
      <c r="R1618" s="63"/>
      <c r="S1618" s="64" t="str">
        <f aca="false">IF(ISBLANK(A1618),"",CONCATENATE($BC$5,"-",MID($BC$3,3,2),"-M_",A1618))</f>
        <v/>
      </c>
      <c r="T1618" s="65" t="str">
        <f aca="false">IF(ISBLANK(B1618),"",VLOOKUP(B1618,$BI$2:$BJ$5,2,FALSE()))</f>
        <v/>
      </c>
      <c r="U1618" s="66" t="str">
        <f aca="false">IF(ISBLANK(Q1618),"ES",Q1618)</f>
        <v>ES</v>
      </c>
      <c r="V1618" s="64" t="str">
        <f aca="false">IF(ISBLANK(K1618),"2",VLOOKUP(K1618,$BG$2:$BH$3,2,FALSE()))</f>
        <v>2</v>
      </c>
      <c r="W1618" s="66" t="str">
        <f aca="false">IF(ISBLANK(R1618),"Sin observaciones",R1618)</f>
        <v>Sin observaciones</v>
      </c>
      <c r="X1618" s="64" t="str">
        <f aca="false">IF(ISERROR(VLOOKUP(J1618,$BG$2:$BH$3,2,FALSE())),"",VLOOKUP(J1618,$BG$2:$BH$3,2,FALSE()))</f>
        <v/>
      </c>
      <c r="Z1618" s="67"/>
    </row>
    <row r="1619" customFormat="false" ht="14.4" hidden="false" customHeight="false" outlineLevel="0" collapsed="false">
      <c r="A1619" s="63"/>
      <c r="B1619" s="83"/>
      <c r="C1619" s="63"/>
      <c r="D1619" s="84"/>
      <c r="E1619" s="85"/>
      <c r="F1619" s="85"/>
      <c r="G1619" s="85"/>
      <c r="H1619" s="85"/>
      <c r="I1619" s="61"/>
      <c r="J1619" s="83"/>
      <c r="K1619" s="83"/>
      <c r="L1619" s="61"/>
      <c r="M1619" s="61"/>
      <c r="N1619" s="61"/>
      <c r="O1619" s="54"/>
      <c r="P1619" s="54"/>
      <c r="Q1619" s="60"/>
      <c r="R1619" s="63"/>
      <c r="S1619" s="64" t="str">
        <f aca="false">IF(ISBLANK(A1619),"",CONCATENATE($BC$5,"-",MID($BC$3,3,2),"-M_",A1619))</f>
        <v/>
      </c>
      <c r="T1619" s="65" t="str">
        <f aca="false">IF(ISBLANK(B1619),"",VLOOKUP(B1619,$BI$2:$BJ$5,2,FALSE()))</f>
        <v/>
      </c>
      <c r="U1619" s="66" t="str">
        <f aca="false">IF(ISBLANK(Q1619),"ES",Q1619)</f>
        <v>ES</v>
      </c>
      <c r="V1619" s="64" t="str">
        <f aca="false">IF(ISBLANK(K1619),"2",VLOOKUP(K1619,$BG$2:$BH$3,2,FALSE()))</f>
        <v>2</v>
      </c>
      <c r="W1619" s="66" t="str">
        <f aca="false">IF(ISBLANK(R1619),"Sin observaciones",R1619)</f>
        <v>Sin observaciones</v>
      </c>
      <c r="X1619" s="64" t="str">
        <f aca="false">IF(ISERROR(VLOOKUP(J1619,$BG$2:$BH$3,2,FALSE())),"",VLOOKUP(J1619,$BG$2:$BH$3,2,FALSE()))</f>
        <v/>
      </c>
      <c r="Z1619" s="67"/>
    </row>
    <row r="1620" customFormat="false" ht="14.4" hidden="false" customHeight="false" outlineLevel="0" collapsed="false">
      <c r="A1620" s="63"/>
      <c r="B1620" s="83"/>
      <c r="C1620" s="63"/>
      <c r="D1620" s="84"/>
      <c r="E1620" s="85"/>
      <c r="F1620" s="85"/>
      <c r="G1620" s="85"/>
      <c r="H1620" s="85"/>
      <c r="I1620" s="61"/>
      <c r="J1620" s="83"/>
      <c r="K1620" s="83"/>
      <c r="L1620" s="61"/>
      <c r="M1620" s="61"/>
      <c r="N1620" s="61"/>
      <c r="O1620" s="54"/>
      <c r="P1620" s="54"/>
      <c r="Q1620" s="60"/>
      <c r="R1620" s="63"/>
      <c r="S1620" s="64" t="str">
        <f aca="false">IF(ISBLANK(A1620),"",CONCATENATE($BC$5,"-",MID($BC$3,3,2),"-M_",A1620))</f>
        <v/>
      </c>
      <c r="T1620" s="65" t="str">
        <f aca="false">IF(ISBLANK(B1620),"",VLOOKUP(B1620,$BI$2:$BJ$5,2,FALSE()))</f>
        <v/>
      </c>
      <c r="U1620" s="66" t="str">
        <f aca="false">IF(ISBLANK(Q1620),"ES",Q1620)</f>
        <v>ES</v>
      </c>
      <c r="V1620" s="64" t="str">
        <f aca="false">IF(ISBLANK(K1620),"2",VLOOKUP(K1620,$BG$2:$BH$3,2,FALSE()))</f>
        <v>2</v>
      </c>
      <c r="W1620" s="66" t="str">
        <f aca="false">IF(ISBLANK(R1620),"Sin observaciones",R1620)</f>
        <v>Sin observaciones</v>
      </c>
      <c r="X1620" s="64" t="str">
        <f aca="false">IF(ISERROR(VLOOKUP(J1620,$BG$2:$BH$3,2,FALSE())),"",VLOOKUP(J1620,$BG$2:$BH$3,2,FALSE()))</f>
        <v/>
      </c>
      <c r="Z1620" s="67"/>
    </row>
    <row r="1621" customFormat="false" ht="14.4" hidden="false" customHeight="false" outlineLevel="0" collapsed="false">
      <c r="A1621" s="63"/>
      <c r="B1621" s="83"/>
      <c r="C1621" s="63"/>
      <c r="D1621" s="84"/>
      <c r="E1621" s="85"/>
      <c r="F1621" s="85"/>
      <c r="G1621" s="85"/>
      <c r="H1621" s="85"/>
      <c r="I1621" s="61"/>
      <c r="J1621" s="83"/>
      <c r="K1621" s="83"/>
      <c r="L1621" s="61"/>
      <c r="M1621" s="61"/>
      <c r="N1621" s="61"/>
      <c r="O1621" s="54"/>
      <c r="P1621" s="54"/>
      <c r="Q1621" s="60"/>
      <c r="R1621" s="63"/>
      <c r="S1621" s="64" t="str">
        <f aca="false">IF(ISBLANK(A1621),"",CONCATENATE($BC$5,"-",MID($BC$3,3,2),"-M_",A1621))</f>
        <v/>
      </c>
      <c r="T1621" s="65" t="str">
        <f aca="false">IF(ISBLANK(B1621),"",VLOOKUP(B1621,$BI$2:$BJ$5,2,FALSE()))</f>
        <v/>
      </c>
      <c r="U1621" s="66" t="str">
        <f aca="false">IF(ISBLANK(Q1621),"ES",Q1621)</f>
        <v>ES</v>
      </c>
      <c r="V1621" s="64" t="str">
        <f aca="false">IF(ISBLANK(K1621),"2",VLOOKUP(K1621,$BG$2:$BH$3,2,FALSE()))</f>
        <v>2</v>
      </c>
      <c r="W1621" s="66" t="str">
        <f aca="false">IF(ISBLANK(R1621),"Sin observaciones",R1621)</f>
        <v>Sin observaciones</v>
      </c>
      <c r="X1621" s="64" t="str">
        <f aca="false">IF(ISERROR(VLOOKUP(J1621,$BG$2:$BH$3,2,FALSE())),"",VLOOKUP(J1621,$BG$2:$BH$3,2,FALSE()))</f>
        <v/>
      </c>
      <c r="Z1621" s="67"/>
    </row>
    <row r="1622" customFormat="false" ht="14.4" hidden="false" customHeight="false" outlineLevel="0" collapsed="false">
      <c r="A1622" s="63"/>
      <c r="B1622" s="83"/>
      <c r="C1622" s="63"/>
      <c r="D1622" s="84"/>
      <c r="E1622" s="85"/>
      <c r="F1622" s="85"/>
      <c r="G1622" s="85"/>
      <c r="H1622" s="85"/>
      <c r="I1622" s="61"/>
      <c r="J1622" s="83"/>
      <c r="K1622" s="83"/>
      <c r="L1622" s="61"/>
      <c r="M1622" s="61"/>
      <c r="N1622" s="61"/>
      <c r="O1622" s="54"/>
      <c r="P1622" s="54"/>
      <c r="Q1622" s="60"/>
      <c r="R1622" s="63"/>
      <c r="S1622" s="64" t="str">
        <f aca="false">IF(ISBLANK(A1622),"",CONCATENATE($BC$5,"-",MID($BC$3,3,2),"-M_",A1622))</f>
        <v/>
      </c>
      <c r="T1622" s="65" t="str">
        <f aca="false">IF(ISBLANK(B1622),"",VLOOKUP(B1622,$BI$2:$BJ$5,2,FALSE()))</f>
        <v/>
      </c>
      <c r="U1622" s="66" t="str">
        <f aca="false">IF(ISBLANK(Q1622),"ES",Q1622)</f>
        <v>ES</v>
      </c>
      <c r="V1622" s="64" t="str">
        <f aca="false">IF(ISBLANK(K1622),"2",VLOOKUP(K1622,$BG$2:$BH$3,2,FALSE()))</f>
        <v>2</v>
      </c>
      <c r="W1622" s="66" t="str">
        <f aca="false">IF(ISBLANK(R1622),"Sin observaciones",R1622)</f>
        <v>Sin observaciones</v>
      </c>
      <c r="X1622" s="64" t="str">
        <f aca="false">IF(ISERROR(VLOOKUP(J1622,$BG$2:$BH$3,2,FALSE())),"",VLOOKUP(J1622,$BG$2:$BH$3,2,FALSE()))</f>
        <v/>
      </c>
      <c r="Z1622" s="67"/>
    </row>
    <row r="1623" customFormat="false" ht="14.4" hidden="false" customHeight="false" outlineLevel="0" collapsed="false">
      <c r="A1623" s="63"/>
      <c r="B1623" s="83"/>
      <c r="C1623" s="63"/>
      <c r="D1623" s="84"/>
      <c r="E1623" s="85"/>
      <c r="F1623" s="85"/>
      <c r="G1623" s="85"/>
      <c r="H1623" s="85"/>
      <c r="I1623" s="61"/>
      <c r="J1623" s="83"/>
      <c r="K1623" s="83"/>
      <c r="L1623" s="61"/>
      <c r="M1623" s="61"/>
      <c r="N1623" s="61"/>
      <c r="O1623" s="54"/>
      <c r="P1623" s="54"/>
      <c r="Q1623" s="60"/>
      <c r="R1623" s="63"/>
      <c r="S1623" s="64" t="str">
        <f aca="false">IF(ISBLANK(A1623),"",CONCATENATE($BC$5,"-",MID($BC$3,3,2),"-M_",A1623))</f>
        <v/>
      </c>
      <c r="T1623" s="65" t="str">
        <f aca="false">IF(ISBLANK(B1623),"",VLOOKUP(B1623,$BI$2:$BJ$5,2,FALSE()))</f>
        <v/>
      </c>
      <c r="U1623" s="66" t="str">
        <f aca="false">IF(ISBLANK(Q1623),"ES",Q1623)</f>
        <v>ES</v>
      </c>
      <c r="V1623" s="64" t="str">
        <f aca="false">IF(ISBLANK(K1623),"2",VLOOKUP(K1623,$BG$2:$BH$3,2,FALSE()))</f>
        <v>2</v>
      </c>
      <c r="W1623" s="66" t="str">
        <f aca="false">IF(ISBLANK(R1623),"Sin observaciones",R1623)</f>
        <v>Sin observaciones</v>
      </c>
      <c r="X1623" s="64" t="str">
        <f aca="false">IF(ISERROR(VLOOKUP(J1623,$BG$2:$BH$3,2,FALSE())),"",VLOOKUP(J1623,$BG$2:$BH$3,2,FALSE()))</f>
        <v/>
      </c>
      <c r="Z1623" s="67"/>
    </row>
    <row r="1624" customFormat="false" ht="14.4" hidden="false" customHeight="false" outlineLevel="0" collapsed="false">
      <c r="A1624" s="63"/>
      <c r="B1624" s="83"/>
      <c r="C1624" s="63"/>
      <c r="D1624" s="84"/>
      <c r="E1624" s="85"/>
      <c r="F1624" s="85"/>
      <c r="G1624" s="85"/>
      <c r="H1624" s="85"/>
      <c r="I1624" s="61"/>
      <c r="J1624" s="83"/>
      <c r="K1624" s="83"/>
      <c r="L1624" s="61"/>
      <c r="M1624" s="61"/>
      <c r="N1624" s="61"/>
      <c r="O1624" s="54"/>
      <c r="P1624" s="54"/>
      <c r="Q1624" s="60"/>
      <c r="R1624" s="63"/>
      <c r="S1624" s="64" t="str">
        <f aca="false">IF(ISBLANK(A1624),"",CONCATENATE($BC$5,"-",MID($BC$3,3,2),"-M_",A1624))</f>
        <v/>
      </c>
      <c r="T1624" s="65" t="str">
        <f aca="false">IF(ISBLANK(B1624),"",VLOOKUP(B1624,$BI$2:$BJ$5,2,FALSE()))</f>
        <v/>
      </c>
      <c r="U1624" s="66" t="str">
        <f aca="false">IF(ISBLANK(Q1624),"ES",Q1624)</f>
        <v>ES</v>
      </c>
      <c r="V1624" s="64" t="str">
        <f aca="false">IF(ISBLANK(K1624),"2",VLOOKUP(K1624,$BG$2:$BH$3,2,FALSE()))</f>
        <v>2</v>
      </c>
      <c r="W1624" s="66" t="str">
        <f aca="false">IF(ISBLANK(R1624),"Sin observaciones",R1624)</f>
        <v>Sin observaciones</v>
      </c>
      <c r="X1624" s="64" t="str">
        <f aca="false">IF(ISERROR(VLOOKUP(J1624,$BG$2:$BH$3,2,FALSE())),"",VLOOKUP(J1624,$BG$2:$BH$3,2,FALSE()))</f>
        <v/>
      </c>
      <c r="Z1624" s="67"/>
    </row>
    <row r="1625" customFormat="false" ht="14.4" hidden="false" customHeight="false" outlineLevel="0" collapsed="false">
      <c r="A1625" s="63"/>
      <c r="B1625" s="83"/>
      <c r="C1625" s="63"/>
      <c r="D1625" s="84"/>
      <c r="E1625" s="85"/>
      <c r="F1625" s="85"/>
      <c r="G1625" s="85"/>
      <c r="H1625" s="85"/>
      <c r="I1625" s="61"/>
      <c r="J1625" s="83"/>
      <c r="K1625" s="83"/>
      <c r="L1625" s="61"/>
      <c r="M1625" s="61"/>
      <c r="N1625" s="61"/>
      <c r="O1625" s="54"/>
      <c r="P1625" s="54"/>
      <c r="Q1625" s="60"/>
      <c r="R1625" s="63"/>
      <c r="S1625" s="64" t="str">
        <f aca="false">IF(ISBLANK(A1625),"",CONCATENATE($BC$5,"-",MID($BC$3,3,2),"-M_",A1625))</f>
        <v/>
      </c>
      <c r="T1625" s="65" t="str">
        <f aca="false">IF(ISBLANK(B1625),"",VLOOKUP(B1625,$BI$2:$BJ$5,2,FALSE()))</f>
        <v/>
      </c>
      <c r="U1625" s="66" t="str">
        <f aca="false">IF(ISBLANK(Q1625),"ES",Q1625)</f>
        <v>ES</v>
      </c>
      <c r="V1625" s="64" t="str">
        <f aca="false">IF(ISBLANK(K1625),"2",VLOOKUP(K1625,$BG$2:$BH$3,2,FALSE()))</f>
        <v>2</v>
      </c>
      <c r="W1625" s="66" t="str">
        <f aca="false">IF(ISBLANK(R1625),"Sin observaciones",R1625)</f>
        <v>Sin observaciones</v>
      </c>
      <c r="X1625" s="64" t="str">
        <f aca="false">IF(ISERROR(VLOOKUP(J1625,$BG$2:$BH$3,2,FALSE())),"",VLOOKUP(J1625,$BG$2:$BH$3,2,FALSE()))</f>
        <v/>
      </c>
      <c r="Z1625" s="67"/>
    </row>
    <row r="1626" customFormat="false" ht="14.4" hidden="false" customHeight="false" outlineLevel="0" collapsed="false">
      <c r="A1626" s="63"/>
      <c r="B1626" s="83"/>
      <c r="C1626" s="63"/>
      <c r="D1626" s="84"/>
      <c r="E1626" s="85"/>
      <c r="F1626" s="85"/>
      <c r="G1626" s="85"/>
      <c r="H1626" s="85"/>
      <c r="I1626" s="61"/>
      <c r="J1626" s="83"/>
      <c r="K1626" s="83"/>
      <c r="L1626" s="61"/>
      <c r="M1626" s="61"/>
      <c r="N1626" s="61"/>
      <c r="O1626" s="54"/>
      <c r="P1626" s="54"/>
      <c r="Q1626" s="60"/>
      <c r="R1626" s="63"/>
      <c r="S1626" s="64" t="str">
        <f aca="false">IF(ISBLANK(A1626),"",CONCATENATE($BC$5,"-",MID($BC$3,3,2),"-M_",A1626))</f>
        <v/>
      </c>
      <c r="T1626" s="65" t="str">
        <f aca="false">IF(ISBLANK(B1626),"",VLOOKUP(B1626,$BI$2:$BJ$5,2,FALSE()))</f>
        <v/>
      </c>
      <c r="U1626" s="66" t="str">
        <f aca="false">IF(ISBLANK(Q1626),"ES",Q1626)</f>
        <v>ES</v>
      </c>
      <c r="V1626" s="64" t="str">
        <f aca="false">IF(ISBLANK(K1626),"2",VLOOKUP(K1626,$BG$2:$BH$3,2,FALSE()))</f>
        <v>2</v>
      </c>
      <c r="W1626" s="66" t="str">
        <f aca="false">IF(ISBLANK(R1626),"Sin observaciones",R1626)</f>
        <v>Sin observaciones</v>
      </c>
      <c r="X1626" s="64" t="str">
        <f aca="false">IF(ISERROR(VLOOKUP(J1626,$BG$2:$BH$3,2,FALSE())),"",VLOOKUP(J1626,$BG$2:$BH$3,2,FALSE()))</f>
        <v/>
      </c>
      <c r="Z1626" s="67"/>
    </row>
    <row r="1627" customFormat="false" ht="14.4" hidden="false" customHeight="false" outlineLevel="0" collapsed="false">
      <c r="A1627" s="63"/>
      <c r="B1627" s="83"/>
      <c r="C1627" s="63"/>
      <c r="D1627" s="84"/>
      <c r="E1627" s="85"/>
      <c r="F1627" s="85"/>
      <c r="G1627" s="85"/>
      <c r="H1627" s="85"/>
      <c r="I1627" s="61"/>
      <c r="J1627" s="83"/>
      <c r="K1627" s="83"/>
      <c r="L1627" s="61"/>
      <c r="M1627" s="61"/>
      <c r="N1627" s="61"/>
      <c r="O1627" s="54"/>
      <c r="P1627" s="54"/>
      <c r="Q1627" s="60"/>
      <c r="R1627" s="63"/>
      <c r="S1627" s="64" t="str">
        <f aca="false">IF(ISBLANK(A1627),"",CONCATENATE($BC$5,"-",MID($BC$3,3,2),"-M_",A1627))</f>
        <v/>
      </c>
      <c r="T1627" s="65" t="str">
        <f aca="false">IF(ISBLANK(B1627),"",VLOOKUP(B1627,$BI$2:$BJ$5,2,FALSE()))</f>
        <v/>
      </c>
      <c r="U1627" s="66" t="str">
        <f aca="false">IF(ISBLANK(Q1627),"ES",Q1627)</f>
        <v>ES</v>
      </c>
      <c r="V1627" s="64" t="str">
        <f aca="false">IF(ISBLANK(K1627),"2",VLOOKUP(K1627,$BG$2:$BH$3,2,FALSE()))</f>
        <v>2</v>
      </c>
      <c r="W1627" s="66" t="str">
        <f aca="false">IF(ISBLANK(R1627),"Sin observaciones",R1627)</f>
        <v>Sin observaciones</v>
      </c>
      <c r="X1627" s="64" t="str">
        <f aca="false">IF(ISERROR(VLOOKUP(J1627,$BG$2:$BH$3,2,FALSE())),"",VLOOKUP(J1627,$BG$2:$BH$3,2,FALSE()))</f>
        <v/>
      </c>
      <c r="Z1627" s="67"/>
    </row>
    <row r="1628" customFormat="false" ht="14.4" hidden="false" customHeight="false" outlineLevel="0" collapsed="false">
      <c r="A1628" s="63"/>
      <c r="B1628" s="83"/>
      <c r="C1628" s="63"/>
      <c r="D1628" s="84"/>
      <c r="E1628" s="85"/>
      <c r="F1628" s="85"/>
      <c r="G1628" s="85"/>
      <c r="H1628" s="85"/>
      <c r="I1628" s="61"/>
      <c r="J1628" s="83"/>
      <c r="K1628" s="83"/>
      <c r="L1628" s="61"/>
      <c r="M1628" s="61"/>
      <c r="N1628" s="61"/>
      <c r="O1628" s="54"/>
      <c r="P1628" s="54"/>
      <c r="Q1628" s="60"/>
      <c r="R1628" s="63"/>
      <c r="S1628" s="64" t="str">
        <f aca="false">IF(ISBLANK(A1628),"",CONCATENATE($BC$5,"-",MID($BC$3,3,2),"-M_",A1628))</f>
        <v/>
      </c>
      <c r="T1628" s="65" t="str">
        <f aca="false">IF(ISBLANK(B1628),"",VLOOKUP(B1628,$BI$2:$BJ$5,2,FALSE()))</f>
        <v/>
      </c>
      <c r="U1628" s="66" t="str">
        <f aca="false">IF(ISBLANK(Q1628),"ES",Q1628)</f>
        <v>ES</v>
      </c>
      <c r="V1628" s="64" t="str">
        <f aca="false">IF(ISBLANK(K1628),"2",VLOOKUP(K1628,$BG$2:$BH$3,2,FALSE()))</f>
        <v>2</v>
      </c>
      <c r="W1628" s="66" t="str">
        <f aca="false">IF(ISBLANK(R1628),"Sin observaciones",R1628)</f>
        <v>Sin observaciones</v>
      </c>
      <c r="X1628" s="64" t="str">
        <f aca="false">IF(ISERROR(VLOOKUP(J1628,$BG$2:$BH$3,2,FALSE())),"",VLOOKUP(J1628,$BG$2:$BH$3,2,FALSE()))</f>
        <v/>
      </c>
      <c r="Z1628" s="67"/>
    </row>
    <row r="1629" customFormat="false" ht="14.4" hidden="false" customHeight="false" outlineLevel="0" collapsed="false">
      <c r="A1629" s="63"/>
      <c r="B1629" s="83"/>
      <c r="C1629" s="63"/>
      <c r="D1629" s="84"/>
      <c r="E1629" s="85"/>
      <c r="F1629" s="85"/>
      <c r="G1629" s="85"/>
      <c r="H1629" s="85"/>
      <c r="I1629" s="61"/>
      <c r="J1629" s="83"/>
      <c r="K1629" s="83"/>
      <c r="L1629" s="61"/>
      <c r="M1629" s="61"/>
      <c r="N1629" s="61"/>
      <c r="O1629" s="54"/>
      <c r="P1629" s="54"/>
      <c r="Q1629" s="60"/>
      <c r="R1629" s="63"/>
      <c r="S1629" s="64" t="str">
        <f aca="false">IF(ISBLANK(A1629),"",CONCATENATE($BC$5,"-",MID($BC$3,3,2),"-M_",A1629))</f>
        <v/>
      </c>
      <c r="T1629" s="65" t="str">
        <f aca="false">IF(ISBLANK(B1629),"",VLOOKUP(B1629,$BI$2:$BJ$5,2,FALSE()))</f>
        <v/>
      </c>
      <c r="U1629" s="66" t="str">
        <f aca="false">IF(ISBLANK(Q1629),"ES",Q1629)</f>
        <v>ES</v>
      </c>
      <c r="V1629" s="64" t="str">
        <f aca="false">IF(ISBLANK(K1629),"2",VLOOKUP(K1629,$BG$2:$BH$3,2,FALSE()))</f>
        <v>2</v>
      </c>
      <c r="W1629" s="66" t="str">
        <f aca="false">IF(ISBLANK(R1629),"Sin observaciones",R1629)</f>
        <v>Sin observaciones</v>
      </c>
      <c r="X1629" s="64" t="str">
        <f aca="false">IF(ISERROR(VLOOKUP(J1629,$BG$2:$BH$3,2,FALSE())),"",VLOOKUP(J1629,$BG$2:$BH$3,2,FALSE()))</f>
        <v/>
      </c>
      <c r="Z1629" s="67"/>
    </row>
    <row r="1630" customFormat="false" ht="14.4" hidden="false" customHeight="false" outlineLevel="0" collapsed="false">
      <c r="A1630" s="63"/>
      <c r="B1630" s="83"/>
      <c r="C1630" s="63"/>
      <c r="D1630" s="84"/>
      <c r="E1630" s="85"/>
      <c r="F1630" s="85"/>
      <c r="G1630" s="85"/>
      <c r="H1630" s="85"/>
      <c r="I1630" s="61"/>
      <c r="J1630" s="83"/>
      <c r="K1630" s="83"/>
      <c r="L1630" s="61"/>
      <c r="M1630" s="61"/>
      <c r="N1630" s="61"/>
      <c r="O1630" s="54"/>
      <c r="P1630" s="54"/>
      <c r="Q1630" s="60"/>
      <c r="R1630" s="63"/>
      <c r="S1630" s="64" t="str">
        <f aca="false">IF(ISBLANK(A1630),"",CONCATENATE($BC$5,"-",MID($BC$3,3,2),"-M_",A1630))</f>
        <v/>
      </c>
      <c r="T1630" s="65" t="str">
        <f aca="false">IF(ISBLANK(B1630),"",VLOOKUP(B1630,$BI$2:$BJ$5,2,FALSE()))</f>
        <v/>
      </c>
      <c r="U1630" s="66" t="str">
        <f aca="false">IF(ISBLANK(Q1630),"ES",Q1630)</f>
        <v>ES</v>
      </c>
      <c r="V1630" s="64" t="str">
        <f aca="false">IF(ISBLANK(K1630),"2",VLOOKUP(K1630,$BG$2:$BH$3,2,FALSE()))</f>
        <v>2</v>
      </c>
      <c r="W1630" s="66" t="str">
        <f aca="false">IF(ISBLANK(R1630),"Sin observaciones",R1630)</f>
        <v>Sin observaciones</v>
      </c>
      <c r="X1630" s="64" t="str">
        <f aca="false">IF(ISERROR(VLOOKUP(J1630,$BG$2:$BH$3,2,FALSE())),"",VLOOKUP(J1630,$BG$2:$BH$3,2,FALSE()))</f>
        <v/>
      </c>
      <c r="Z1630" s="67"/>
    </row>
    <row r="1631" customFormat="false" ht="14.4" hidden="false" customHeight="false" outlineLevel="0" collapsed="false">
      <c r="A1631" s="63"/>
      <c r="B1631" s="83"/>
      <c r="C1631" s="63"/>
      <c r="D1631" s="84"/>
      <c r="E1631" s="85"/>
      <c r="F1631" s="85"/>
      <c r="G1631" s="85"/>
      <c r="H1631" s="85"/>
      <c r="I1631" s="61"/>
      <c r="J1631" s="83"/>
      <c r="K1631" s="83"/>
      <c r="L1631" s="61"/>
      <c r="M1631" s="61"/>
      <c r="N1631" s="61"/>
      <c r="O1631" s="54"/>
      <c r="P1631" s="54"/>
      <c r="Q1631" s="60"/>
      <c r="R1631" s="63"/>
      <c r="S1631" s="64" t="str">
        <f aca="false">IF(ISBLANK(A1631),"",CONCATENATE($BC$5,"-",MID($BC$3,3,2),"-M_",A1631))</f>
        <v/>
      </c>
      <c r="T1631" s="65" t="str">
        <f aca="false">IF(ISBLANK(B1631),"",VLOOKUP(B1631,$BI$2:$BJ$5,2,FALSE()))</f>
        <v/>
      </c>
      <c r="U1631" s="66" t="str">
        <f aca="false">IF(ISBLANK(Q1631),"ES",Q1631)</f>
        <v>ES</v>
      </c>
      <c r="V1631" s="64" t="str">
        <f aca="false">IF(ISBLANK(K1631),"2",VLOOKUP(K1631,$BG$2:$BH$3,2,FALSE()))</f>
        <v>2</v>
      </c>
      <c r="W1631" s="66" t="str">
        <f aca="false">IF(ISBLANK(R1631),"Sin observaciones",R1631)</f>
        <v>Sin observaciones</v>
      </c>
      <c r="X1631" s="64" t="str">
        <f aca="false">IF(ISERROR(VLOOKUP(J1631,$BG$2:$BH$3,2,FALSE())),"",VLOOKUP(J1631,$BG$2:$BH$3,2,FALSE()))</f>
        <v/>
      </c>
      <c r="Z1631" s="67"/>
    </row>
    <row r="1632" customFormat="false" ht="14.4" hidden="false" customHeight="false" outlineLevel="0" collapsed="false">
      <c r="A1632" s="63"/>
      <c r="B1632" s="83"/>
      <c r="C1632" s="63"/>
      <c r="D1632" s="84"/>
      <c r="E1632" s="85"/>
      <c r="F1632" s="85"/>
      <c r="G1632" s="85"/>
      <c r="H1632" s="85"/>
      <c r="I1632" s="61"/>
      <c r="J1632" s="83"/>
      <c r="K1632" s="83"/>
      <c r="L1632" s="61"/>
      <c r="M1632" s="61"/>
      <c r="N1632" s="61"/>
      <c r="O1632" s="54"/>
      <c r="P1632" s="54"/>
      <c r="Q1632" s="60"/>
      <c r="R1632" s="63"/>
      <c r="S1632" s="64" t="str">
        <f aca="false">IF(ISBLANK(A1632),"",CONCATENATE($BC$5,"-",MID($BC$3,3,2),"-M_",A1632))</f>
        <v/>
      </c>
      <c r="T1632" s="65" t="str">
        <f aca="false">IF(ISBLANK(B1632),"",VLOOKUP(B1632,$BI$2:$BJ$5,2,FALSE()))</f>
        <v/>
      </c>
      <c r="U1632" s="66" t="str">
        <f aca="false">IF(ISBLANK(Q1632),"ES",Q1632)</f>
        <v>ES</v>
      </c>
      <c r="V1632" s="64" t="str">
        <f aca="false">IF(ISBLANK(K1632),"2",VLOOKUP(K1632,$BG$2:$BH$3,2,FALSE()))</f>
        <v>2</v>
      </c>
      <c r="W1632" s="66" t="str">
        <f aca="false">IF(ISBLANK(R1632),"Sin observaciones",R1632)</f>
        <v>Sin observaciones</v>
      </c>
      <c r="X1632" s="64" t="str">
        <f aca="false">IF(ISERROR(VLOOKUP(J1632,$BG$2:$BH$3,2,FALSE())),"",VLOOKUP(J1632,$BG$2:$BH$3,2,FALSE()))</f>
        <v/>
      </c>
      <c r="Z1632" s="67"/>
    </row>
    <row r="1633" customFormat="false" ht="14.4" hidden="false" customHeight="false" outlineLevel="0" collapsed="false">
      <c r="A1633" s="63"/>
      <c r="B1633" s="83"/>
      <c r="C1633" s="63"/>
      <c r="D1633" s="84"/>
      <c r="E1633" s="85"/>
      <c r="F1633" s="85"/>
      <c r="G1633" s="85"/>
      <c r="H1633" s="85"/>
      <c r="I1633" s="61"/>
      <c r="J1633" s="83"/>
      <c r="K1633" s="83"/>
      <c r="L1633" s="61"/>
      <c r="M1633" s="61"/>
      <c r="N1633" s="61"/>
      <c r="O1633" s="54"/>
      <c r="P1633" s="54"/>
      <c r="Q1633" s="60"/>
      <c r="R1633" s="63"/>
      <c r="S1633" s="64" t="str">
        <f aca="false">IF(ISBLANK(A1633),"",CONCATENATE($BC$5,"-",MID($BC$3,3,2),"-M_",A1633))</f>
        <v/>
      </c>
      <c r="T1633" s="65" t="str">
        <f aca="false">IF(ISBLANK(B1633),"",VLOOKUP(B1633,$BI$2:$BJ$5,2,FALSE()))</f>
        <v/>
      </c>
      <c r="U1633" s="66" t="str">
        <f aca="false">IF(ISBLANK(Q1633),"ES",Q1633)</f>
        <v>ES</v>
      </c>
      <c r="V1633" s="64" t="str">
        <f aca="false">IF(ISBLANK(K1633),"2",VLOOKUP(K1633,$BG$2:$BH$3,2,FALSE()))</f>
        <v>2</v>
      </c>
      <c r="W1633" s="66" t="str">
        <f aca="false">IF(ISBLANK(R1633),"Sin observaciones",R1633)</f>
        <v>Sin observaciones</v>
      </c>
      <c r="X1633" s="64" t="str">
        <f aca="false">IF(ISERROR(VLOOKUP(J1633,$BG$2:$BH$3,2,FALSE())),"",VLOOKUP(J1633,$BG$2:$BH$3,2,FALSE()))</f>
        <v/>
      </c>
      <c r="Z1633" s="67"/>
    </row>
    <row r="1634" customFormat="false" ht="14.4" hidden="false" customHeight="false" outlineLevel="0" collapsed="false">
      <c r="A1634" s="63"/>
      <c r="B1634" s="83"/>
      <c r="C1634" s="63"/>
      <c r="D1634" s="84"/>
      <c r="E1634" s="85"/>
      <c r="F1634" s="85"/>
      <c r="G1634" s="85"/>
      <c r="H1634" s="85"/>
      <c r="I1634" s="61"/>
      <c r="J1634" s="83"/>
      <c r="K1634" s="83"/>
      <c r="L1634" s="61"/>
      <c r="M1634" s="61"/>
      <c r="N1634" s="61"/>
      <c r="O1634" s="54"/>
      <c r="P1634" s="54"/>
      <c r="Q1634" s="60"/>
      <c r="R1634" s="63"/>
      <c r="S1634" s="64" t="str">
        <f aca="false">IF(ISBLANK(A1634),"",CONCATENATE($BC$5,"-",MID($BC$3,3,2),"-M_",A1634))</f>
        <v/>
      </c>
      <c r="T1634" s="65" t="str">
        <f aca="false">IF(ISBLANK(B1634),"",VLOOKUP(B1634,$BI$2:$BJ$5,2,FALSE()))</f>
        <v/>
      </c>
      <c r="U1634" s="66" t="str">
        <f aca="false">IF(ISBLANK(Q1634),"ES",Q1634)</f>
        <v>ES</v>
      </c>
      <c r="V1634" s="64" t="str">
        <f aca="false">IF(ISBLANK(K1634),"2",VLOOKUP(K1634,$BG$2:$BH$3,2,FALSE()))</f>
        <v>2</v>
      </c>
      <c r="W1634" s="66" t="str">
        <f aca="false">IF(ISBLANK(R1634),"Sin observaciones",R1634)</f>
        <v>Sin observaciones</v>
      </c>
      <c r="X1634" s="64" t="str">
        <f aca="false">IF(ISERROR(VLOOKUP(J1634,$BG$2:$BH$3,2,FALSE())),"",VLOOKUP(J1634,$BG$2:$BH$3,2,FALSE()))</f>
        <v/>
      </c>
      <c r="Z1634" s="67"/>
    </row>
    <row r="1635" customFormat="false" ht="14.4" hidden="false" customHeight="false" outlineLevel="0" collapsed="false">
      <c r="A1635" s="63"/>
      <c r="B1635" s="83"/>
      <c r="C1635" s="63"/>
      <c r="D1635" s="84"/>
      <c r="E1635" s="85"/>
      <c r="F1635" s="85"/>
      <c r="G1635" s="85"/>
      <c r="H1635" s="85"/>
      <c r="I1635" s="61"/>
      <c r="J1635" s="83"/>
      <c r="K1635" s="83"/>
      <c r="L1635" s="61"/>
      <c r="M1635" s="61"/>
      <c r="N1635" s="61"/>
      <c r="O1635" s="54"/>
      <c r="P1635" s="54"/>
      <c r="Q1635" s="60"/>
      <c r="R1635" s="63"/>
      <c r="S1635" s="64" t="str">
        <f aca="false">IF(ISBLANK(A1635),"",CONCATENATE($BC$5,"-",MID($BC$3,3,2),"-M_",A1635))</f>
        <v/>
      </c>
      <c r="T1635" s="65" t="str">
        <f aca="false">IF(ISBLANK(B1635),"",VLOOKUP(B1635,$BI$2:$BJ$5,2,FALSE()))</f>
        <v/>
      </c>
      <c r="U1635" s="66" t="str">
        <f aca="false">IF(ISBLANK(Q1635),"ES",Q1635)</f>
        <v>ES</v>
      </c>
      <c r="V1635" s="64" t="str">
        <f aca="false">IF(ISBLANK(K1635),"2",VLOOKUP(K1635,$BG$2:$BH$3,2,FALSE()))</f>
        <v>2</v>
      </c>
      <c r="W1635" s="66" t="str">
        <f aca="false">IF(ISBLANK(R1635),"Sin observaciones",R1635)</f>
        <v>Sin observaciones</v>
      </c>
      <c r="X1635" s="64" t="str">
        <f aca="false">IF(ISERROR(VLOOKUP(J1635,$BG$2:$BH$3,2,FALSE())),"",VLOOKUP(J1635,$BG$2:$BH$3,2,FALSE()))</f>
        <v/>
      </c>
      <c r="Z1635" s="67"/>
    </row>
    <row r="1636" customFormat="false" ht="14.4" hidden="false" customHeight="false" outlineLevel="0" collapsed="false">
      <c r="A1636" s="63"/>
      <c r="B1636" s="83"/>
      <c r="C1636" s="63"/>
      <c r="D1636" s="84"/>
      <c r="E1636" s="85"/>
      <c r="F1636" s="85"/>
      <c r="G1636" s="85"/>
      <c r="H1636" s="85"/>
      <c r="I1636" s="61"/>
      <c r="J1636" s="83"/>
      <c r="K1636" s="83"/>
      <c r="L1636" s="61"/>
      <c r="M1636" s="61"/>
      <c r="N1636" s="61"/>
      <c r="O1636" s="54"/>
      <c r="P1636" s="54"/>
      <c r="Q1636" s="60"/>
      <c r="R1636" s="63"/>
      <c r="S1636" s="64" t="str">
        <f aca="false">IF(ISBLANK(A1636),"",CONCATENATE($BC$5,"-",MID($BC$3,3,2),"-M_",A1636))</f>
        <v/>
      </c>
      <c r="T1636" s="65" t="str">
        <f aca="false">IF(ISBLANK(B1636),"",VLOOKUP(B1636,$BI$2:$BJ$5,2,FALSE()))</f>
        <v/>
      </c>
      <c r="U1636" s="66" t="str">
        <f aca="false">IF(ISBLANK(Q1636),"ES",Q1636)</f>
        <v>ES</v>
      </c>
      <c r="V1636" s="64" t="str">
        <f aca="false">IF(ISBLANK(K1636),"2",VLOOKUP(K1636,$BG$2:$BH$3,2,FALSE()))</f>
        <v>2</v>
      </c>
      <c r="W1636" s="66" t="str">
        <f aca="false">IF(ISBLANK(R1636),"Sin observaciones",R1636)</f>
        <v>Sin observaciones</v>
      </c>
      <c r="X1636" s="64" t="str">
        <f aca="false">IF(ISERROR(VLOOKUP(J1636,$BG$2:$BH$3,2,FALSE())),"",VLOOKUP(J1636,$BG$2:$BH$3,2,FALSE()))</f>
        <v/>
      </c>
      <c r="Z1636" s="67"/>
    </row>
    <row r="1637" customFormat="false" ht="14.4" hidden="false" customHeight="false" outlineLevel="0" collapsed="false">
      <c r="A1637" s="63"/>
      <c r="B1637" s="83"/>
      <c r="C1637" s="63"/>
      <c r="D1637" s="84"/>
      <c r="E1637" s="85"/>
      <c r="F1637" s="85"/>
      <c r="G1637" s="85"/>
      <c r="H1637" s="85"/>
      <c r="I1637" s="61"/>
      <c r="J1637" s="83"/>
      <c r="K1637" s="83"/>
      <c r="L1637" s="61"/>
      <c r="M1637" s="61"/>
      <c r="N1637" s="61"/>
      <c r="O1637" s="54"/>
      <c r="P1637" s="54"/>
      <c r="Q1637" s="60"/>
      <c r="R1637" s="63"/>
      <c r="S1637" s="64" t="str">
        <f aca="false">IF(ISBLANK(A1637),"",CONCATENATE($BC$5,"-",MID($BC$3,3,2),"-M_",A1637))</f>
        <v/>
      </c>
      <c r="T1637" s="65" t="str">
        <f aca="false">IF(ISBLANK(B1637),"",VLOOKUP(B1637,$BI$2:$BJ$5,2,FALSE()))</f>
        <v/>
      </c>
      <c r="U1637" s="66" t="str">
        <f aca="false">IF(ISBLANK(Q1637),"ES",Q1637)</f>
        <v>ES</v>
      </c>
      <c r="V1637" s="64" t="str">
        <f aca="false">IF(ISBLANK(K1637),"2",VLOOKUP(K1637,$BG$2:$BH$3,2,FALSE()))</f>
        <v>2</v>
      </c>
      <c r="W1637" s="66" t="str">
        <f aca="false">IF(ISBLANK(R1637),"Sin observaciones",R1637)</f>
        <v>Sin observaciones</v>
      </c>
      <c r="X1637" s="64" t="str">
        <f aca="false">IF(ISERROR(VLOOKUP(J1637,$BG$2:$BH$3,2,FALSE())),"",VLOOKUP(J1637,$BG$2:$BH$3,2,FALSE()))</f>
        <v/>
      </c>
      <c r="Z1637" s="67"/>
    </row>
    <row r="1638" customFormat="false" ht="14.4" hidden="false" customHeight="false" outlineLevel="0" collapsed="false">
      <c r="A1638" s="63"/>
      <c r="B1638" s="83"/>
      <c r="C1638" s="63"/>
      <c r="D1638" s="84"/>
      <c r="E1638" s="85"/>
      <c r="F1638" s="85"/>
      <c r="G1638" s="85"/>
      <c r="H1638" s="85"/>
      <c r="I1638" s="61"/>
      <c r="J1638" s="83"/>
      <c r="K1638" s="83"/>
      <c r="L1638" s="61"/>
      <c r="M1638" s="61"/>
      <c r="N1638" s="61"/>
      <c r="O1638" s="54"/>
      <c r="P1638" s="54"/>
      <c r="Q1638" s="60"/>
      <c r="R1638" s="63"/>
      <c r="S1638" s="64" t="str">
        <f aca="false">IF(ISBLANK(A1638),"",CONCATENATE($BC$5,"-",MID($BC$3,3,2),"-M_",A1638))</f>
        <v/>
      </c>
      <c r="T1638" s="65" t="str">
        <f aca="false">IF(ISBLANK(B1638),"",VLOOKUP(B1638,$BI$2:$BJ$5,2,FALSE()))</f>
        <v/>
      </c>
      <c r="U1638" s="66" t="str">
        <f aca="false">IF(ISBLANK(Q1638),"ES",Q1638)</f>
        <v>ES</v>
      </c>
      <c r="V1638" s="64" t="str">
        <f aca="false">IF(ISBLANK(K1638),"2",VLOOKUP(K1638,$BG$2:$BH$3,2,FALSE()))</f>
        <v>2</v>
      </c>
      <c r="W1638" s="66" t="str">
        <f aca="false">IF(ISBLANK(R1638),"Sin observaciones",R1638)</f>
        <v>Sin observaciones</v>
      </c>
      <c r="X1638" s="64" t="str">
        <f aca="false">IF(ISERROR(VLOOKUP(J1638,$BG$2:$BH$3,2,FALSE())),"",VLOOKUP(J1638,$BG$2:$BH$3,2,FALSE()))</f>
        <v/>
      </c>
      <c r="Z1638" s="67"/>
    </row>
    <row r="1639" customFormat="false" ht="14.4" hidden="false" customHeight="false" outlineLevel="0" collapsed="false">
      <c r="A1639" s="63"/>
      <c r="B1639" s="83"/>
      <c r="C1639" s="63"/>
      <c r="D1639" s="84"/>
      <c r="E1639" s="85"/>
      <c r="F1639" s="85"/>
      <c r="G1639" s="85"/>
      <c r="H1639" s="85"/>
      <c r="I1639" s="61"/>
      <c r="J1639" s="83"/>
      <c r="K1639" s="83"/>
      <c r="L1639" s="61"/>
      <c r="M1639" s="61"/>
      <c r="N1639" s="61"/>
      <c r="O1639" s="54"/>
      <c r="P1639" s="54"/>
      <c r="Q1639" s="60"/>
      <c r="R1639" s="63"/>
      <c r="S1639" s="64" t="str">
        <f aca="false">IF(ISBLANK(A1639),"",CONCATENATE($BC$5,"-",MID($BC$3,3,2),"-M_",A1639))</f>
        <v/>
      </c>
      <c r="T1639" s="65" t="str">
        <f aca="false">IF(ISBLANK(B1639),"",VLOOKUP(B1639,$BI$2:$BJ$5,2,FALSE()))</f>
        <v/>
      </c>
      <c r="U1639" s="66" t="str">
        <f aca="false">IF(ISBLANK(Q1639),"ES",Q1639)</f>
        <v>ES</v>
      </c>
      <c r="V1639" s="64" t="str">
        <f aca="false">IF(ISBLANK(K1639),"2",VLOOKUP(K1639,$BG$2:$BH$3,2,FALSE()))</f>
        <v>2</v>
      </c>
      <c r="W1639" s="66" t="str">
        <f aca="false">IF(ISBLANK(R1639),"Sin observaciones",R1639)</f>
        <v>Sin observaciones</v>
      </c>
      <c r="X1639" s="64" t="str">
        <f aca="false">IF(ISERROR(VLOOKUP(J1639,$BG$2:$BH$3,2,FALSE())),"",VLOOKUP(J1639,$BG$2:$BH$3,2,FALSE()))</f>
        <v/>
      </c>
      <c r="Z1639" s="67"/>
    </row>
    <row r="1640" customFormat="false" ht="14.4" hidden="false" customHeight="false" outlineLevel="0" collapsed="false">
      <c r="A1640" s="63"/>
      <c r="B1640" s="83"/>
      <c r="C1640" s="63"/>
      <c r="D1640" s="84"/>
      <c r="E1640" s="85"/>
      <c r="F1640" s="85"/>
      <c r="G1640" s="85"/>
      <c r="H1640" s="85"/>
      <c r="I1640" s="61"/>
      <c r="J1640" s="83"/>
      <c r="K1640" s="83"/>
      <c r="L1640" s="61"/>
      <c r="M1640" s="61"/>
      <c r="N1640" s="61"/>
      <c r="O1640" s="54"/>
      <c r="P1640" s="54"/>
      <c r="Q1640" s="60"/>
      <c r="R1640" s="63"/>
      <c r="S1640" s="64" t="str">
        <f aca="false">IF(ISBLANK(A1640),"",CONCATENATE($BC$5,"-",MID($BC$3,3,2),"-M_",A1640))</f>
        <v/>
      </c>
      <c r="T1640" s="65" t="str">
        <f aca="false">IF(ISBLANK(B1640),"",VLOOKUP(B1640,$BI$2:$BJ$5,2,FALSE()))</f>
        <v/>
      </c>
      <c r="U1640" s="66" t="str">
        <f aca="false">IF(ISBLANK(Q1640),"ES",Q1640)</f>
        <v>ES</v>
      </c>
      <c r="V1640" s="64" t="str">
        <f aca="false">IF(ISBLANK(K1640),"2",VLOOKUP(K1640,$BG$2:$BH$3,2,FALSE()))</f>
        <v>2</v>
      </c>
      <c r="W1640" s="66" t="str">
        <f aca="false">IF(ISBLANK(R1640),"Sin observaciones",R1640)</f>
        <v>Sin observaciones</v>
      </c>
      <c r="X1640" s="64" t="str">
        <f aca="false">IF(ISERROR(VLOOKUP(J1640,$BG$2:$BH$3,2,FALSE())),"",VLOOKUP(J1640,$BG$2:$BH$3,2,FALSE()))</f>
        <v/>
      </c>
      <c r="Z1640" s="67"/>
    </row>
    <row r="1641" customFormat="false" ht="14.4" hidden="false" customHeight="false" outlineLevel="0" collapsed="false">
      <c r="A1641" s="63"/>
      <c r="B1641" s="83"/>
      <c r="C1641" s="63"/>
      <c r="D1641" s="84"/>
      <c r="E1641" s="85"/>
      <c r="F1641" s="85"/>
      <c r="G1641" s="85"/>
      <c r="H1641" s="85"/>
      <c r="I1641" s="61"/>
      <c r="J1641" s="83"/>
      <c r="K1641" s="83"/>
      <c r="L1641" s="61"/>
      <c r="M1641" s="61"/>
      <c r="N1641" s="61"/>
      <c r="O1641" s="54"/>
      <c r="P1641" s="54"/>
      <c r="Q1641" s="60"/>
      <c r="R1641" s="63"/>
      <c r="S1641" s="64" t="str">
        <f aca="false">IF(ISBLANK(A1641),"",CONCATENATE($BC$5,"-",MID($BC$3,3,2),"-M_",A1641))</f>
        <v/>
      </c>
      <c r="T1641" s="65" t="str">
        <f aca="false">IF(ISBLANK(B1641),"",VLOOKUP(B1641,$BI$2:$BJ$5,2,FALSE()))</f>
        <v/>
      </c>
      <c r="U1641" s="66" t="str">
        <f aca="false">IF(ISBLANK(Q1641),"ES",Q1641)</f>
        <v>ES</v>
      </c>
      <c r="V1641" s="64" t="str">
        <f aca="false">IF(ISBLANK(K1641),"2",VLOOKUP(K1641,$BG$2:$BH$3,2,FALSE()))</f>
        <v>2</v>
      </c>
      <c r="W1641" s="66" t="str">
        <f aca="false">IF(ISBLANK(R1641),"Sin observaciones",R1641)</f>
        <v>Sin observaciones</v>
      </c>
      <c r="X1641" s="64" t="str">
        <f aca="false">IF(ISERROR(VLOOKUP(J1641,$BG$2:$BH$3,2,FALSE())),"",VLOOKUP(J1641,$BG$2:$BH$3,2,FALSE()))</f>
        <v/>
      </c>
      <c r="Z1641" s="67"/>
    </row>
    <row r="1642" customFormat="false" ht="14.4" hidden="false" customHeight="false" outlineLevel="0" collapsed="false">
      <c r="A1642" s="63"/>
      <c r="B1642" s="83"/>
      <c r="C1642" s="63"/>
      <c r="D1642" s="84"/>
      <c r="E1642" s="85"/>
      <c r="F1642" s="85"/>
      <c r="G1642" s="85"/>
      <c r="H1642" s="85"/>
      <c r="I1642" s="61"/>
      <c r="J1642" s="83"/>
      <c r="K1642" s="83"/>
      <c r="L1642" s="61"/>
      <c r="M1642" s="61"/>
      <c r="N1642" s="61"/>
      <c r="O1642" s="54"/>
      <c r="P1642" s="54"/>
      <c r="Q1642" s="60"/>
      <c r="R1642" s="63"/>
      <c r="S1642" s="64" t="str">
        <f aca="false">IF(ISBLANK(A1642),"",CONCATENATE($BC$5,"-",MID($BC$3,3,2),"-M_",A1642))</f>
        <v/>
      </c>
      <c r="T1642" s="65" t="str">
        <f aca="false">IF(ISBLANK(B1642),"",VLOOKUP(B1642,$BI$2:$BJ$5,2,FALSE()))</f>
        <v/>
      </c>
      <c r="U1642" s="66" t="str">
        <f aca="false">IF(ISBLANK(Q1642),"ES",Q1642)</f>
        <v>ES</v>
      </c>
      <c r="V1642" s="64" t="str">
        <f aca="false">IF(ISBLANK(K1642),"2",VLOOKUP(K1642,$BG$2:$BH$3,2,FALSE()))</f>
        <v>2</v>
      </c>
      <c r="W1642" s="66" t="str">
        <f aca="false">IF(ISBLANK(R1642),"Sin observaciones",R1642)</f>
        <v>Sin observaciones</v>
      </c>
      <c r="X1642" s="64" t="str">
        <f aca="false">IF(ISERROR(VLOOKUP(J1642,$BG$2:$BH$3,2,FALSE())),"",VLOOKUP(J1642,$BG$2:$BH$3,2,FALSE()))</f>
        <v/>
      </c>
      <c r="Z1642" s="67"/>
    </row>
    <row r="1643" customFormat="false" ht="14.4" hidden="false" customHeight="false" outlineLevel="0" collapsed="false">
      <c r="A1643" s="63"/>
      <c r="B1643" s="83"/>
      <c r="C1643" s="63"/>
      <c r="D1643" s="84"/>
      <c r="E1643" s="85"/>
      <c r="F1643" s="85"/>
      <c r="G1643" s="85"/>
      <c r="H1643" s="85"/>
      <c r="I1643" s="61"/>
      <c r="J1643" s="83"/>
      <c r="K1643" s="83"/>
      <c r="L1643" s="61"/>
      <c r="M1643" s="61"/>
      <c r="N1643" s="61"/>
      <c r="O1643" s="54"/>
      <c r="P1643" s="54"/>
      <c r="Q1643" s="60"/>
      <c r="R1643" s="63"/>
      <c r="S1643" s="64" t="str">
        <f aca="false">IF(ISBLANK(A1643),"",CONCATENATE($BC$5,"-",MID($BC$3,3,2),"-M_",A1643))</f>
        <v/>
      </c>
      <c r="T1643" s="65" t="str">
        <f aca="false">IF(ISBLANK(B1643),"",VLOOKUP(B1643,$BI$2:$BJ$5,2,FALSE()))</f>
        <v/>
      </c>
      <c r="U1643" s="66" t="str">
        <f aca="false">IF(ISBLANK(Q1643),"ES",Q1643)</f>
        <v>ES</v>
      </c>
      <c r="V1643" s="64" t="str">
        <f aca="false">IF(ISBLANK(K1643),"2",VLOOKUP(K1643,$BG$2:$BH$3,2,FALSE()))</f>
        <v>2</v>
      </c>
      <c r="W1643" s="66" t="str">
        <f aca="false">IF(ISBLANK(R1643),"Sin observaciones",R1643)</f>
        <v>Sin observaciones</v>
      </c>
      <c r="X1643" s="64" t="str">
        <f aca="false">IF(ISERROR(VLOOKUP(J1643,$BG$2:$BH$3,2,FALSE())),"",VLOOKUP(J1643,$BG$2:$BH$3,2,FALSE()))</f>
        <v/>
      </c>
      <c r="Z1643" s="67"/>
    </row>
    <row r="1644" customFormat="false" ht="14.4" hidden="false" customHeight="false" outlineLevel="0" collapsed="false">
      <c r="A1644" s="63"/>
      <c r="B1644" s="83"/>
      <c r="C1644" s="63"/>
      <c r="D1644" s="84"/>
      <c r="E1644" s="85"/>
      <c r="F1644" s="85"/>
      <c r="G1644" s="85"/>
      <c r="H1644" s="85"/>
      <c r="I1644" s="61"/>
      <c r="J1644" s="83"/>
      <c r="K1644" s="83"/>
      <c r="L1644" s="61"/>
      <c r="M1644" s="61"/>
      <c r="N1644" s="61"/>
      <c r="O1644" s="54"/>
      <c r="P1644" s="54"/>
      <c r="Q1644" s="60"/>
      <c r="R1644" s="63"/>
      <c r="S1644" s="64" t="str">
        <f aca="false">IF(ISBLANK(A1644),"",CONCATENATE($BC$5,"-",MID($BC$3,3,2),"-M_",A1644))</f>
        <v/>
      </c>
      <c r="T1644" s="65" t="str">
        <f aca="false">IF(ISBLANK(B1644),"",VLOOKUP(B1644,$BI$2:$BJ$5,2,FALSE()))</f>
        <v/>
      </c>
      <c r="U1644" s="66" t="str">
        <f aca="false">IF(ISBLANK(Q1644),"ES",Q1644)</f>
        <v>ES</v>
      </c>
      <c r="V1644" s="64" t="str">
        <f aca="false">IF(ISBLANK(K1644),"2",VLOOKUP(K1644,$BG$2:$BH$3,2,FALSE()))</f>
        <v>2</v>
      </c>
      <c r="W1644" s="66" t="str">
        <f aca="false">IF(ISBLANK(R1644),"Sin observaciones",R1644)</f>
        <v>Sin observaciones</v>
      </c>
      <c r="X1644" s="64" t="str">
        <f aca="false">IF(ISERROR(VLOOKUP(J1644,$BG$2:$BH$3,2,FALSE())),"",VLOOKUP(J1644,$BG$2:$BH$3,2,FALSE()))</f>
        <v/>
      </c>
      <c r="Z1644" s="67"/>
    </row>
    <row r="1645" customFormat="false" ht="14.4" hidden="false" customHeight="false" outlineLevel="0" collapsed="false">
      <c r="A1645" s="63"/>
      <c r="B1645" s="83"/>
      <c r="C1645" s="63"/>
      <c r="D1645" s="84"/>
      <c r="E1645" s="85"/>
      <c r="F1645" s="85"/>
      <c r="G1645" s="85"/>
      <c r="H1645" s="85"/>
      <c r="I1645" s="61"/>
      <c r="J1645" s="83"/>
      <c r="K1645" s="83"/>
      <c r="L1645" s="61"/>
      <c r="M1645" s="61"/>
      <c r="N1645" s="61"/>
      <c r="O1645" s="54"/>
      <c r="P1645" s="54"/>
      <c r="Q1645" s="60"/>
      <c r="R1645" s="63"/>
      <c r="S1645" s="64" t="str">
        <f aca="false">IF(ISBLANK(A1645),"",CONCATENATE($BC$5,"-",MID($BC$3,3,2),"-M_",A1645))</f>
        <v/>
      </c>
      <c r="T1645" s="65" t="str">
        <f aca="false">IF(ISBLANK(B1645),"",VLOOKUP(B1645,$BI$2:$BJ$5,2,FALSE()))</f>
        <v/>
      </c>
      <c r="U1645" s="66" t="str">
        <f aca="false">IF(ISBLANK(Q1645),"ES",Q1645)</f>
        <v>ES</v>
      </c>
      <c r="V1645" s="64" t="str">
        <f aca="false">IF(ISBLANK(K1645),"2",VLOOKUP(K1645,$BG$2:$BH$3,2,FALSE()))</f>
        <v>2</v>
      </c>
      <c r="W1645" s="66" t="str">
        <f aca="false">IF(ISBLANK(R1645),"Sin observaciones",R1645)</f>
        <v>Sin observaciones</v>
      </c>
      <c r="X1645" s="64" t="str">
        <f aca="false">IF(ISERROR(VLOOKUP(J1645,$BG$2:$BH$3,2,FALSE())),"",VLOOKUP(J1645,$BG$2:$BH$3,2,FALSE()))</f>
        <v/>
      </c>
      <c r="Z1645" s="67"/>
    </row>
    <row r="1646" customFormat="false" ht="14.4" hidden="false" customHeight="false" outlineLevel="0" collapsed="false">
      <c r="A1646" s="63"/>
      <c r="B1646" s="83"/>
      <c r="C1646" s="63"/>
      <c r="D1646" s="84"/>
      <c r="E1646" s="85"/>
      <c r="F1646" s="85"/>
      <c r="G1646" s="85"/>
      <c r="H1646" s="85"/>
      <c r="I1646" s="61"/>
      <c r="J1646" s="83"/>
      <c r="K1646" s="83"/>
      <c r="L1646" s="61"/>
      <c r="M1646" s="61"/>
      <c r="N1646" s="61"/>
      <c r="O1646" s="54"/>
      <c r="P1646" s="54"/>
      <c r="Q1646" s="60"/>
      <c r="R1646" s="63"/>
      <c r="S1646" s="64" t="str">
        <f aca="false">IF(ISBLANK(A1646),"",CONCATENATE($BC$5,"-",MID($BC$3,3,2),"-M_",A1646))</f>
        <v/>
      </c>
      <c r="T1646" s="65" t="str">
        <f aca="false">IF(ISBLANK(B1646),"",VLOOKUP(B1646,$BI$2:$BJ$5,2,FALSE()))</f>
        <v/>
      </c>
      <c r="U1646" s="66" t="str">
        <f aca="false">IF(ISBLANK(Q1646),"ES",Q1646)</f>
        <v>ES</v>
      </c>
      <c r="V1646" s="64" t="str">
        <f aca="false">IF(ISBLANK(K1646),"2",VLOOKUP(K1646,$BG$2:$BH$3,2,FALSE()))</f>
        <v>2</v>
      </c>
      <c r="W1646" s="66" t="str">
        <f aca="false">IF(ISBLANK(R1646),"Sin observaciones",R1646)</f>
        <v>Sin observaciones</v>
      </c>
      <c r="X1646" s="64" t="str">
        <f aca="false">IF(ISERROR(VLOOKUP(J1646,$BG$2:$BH$3,2,FALSE())),"",VLOOKUP(J1646,$BG$2:$BH$3,2,FALSE()))</f>
        <v/>
      </c>
      <c r="Z1646" s="67"/>
    </row>
    <row r="1647" customFormat="false" ht="14.4" hidden="false" customHeight="false" outlineLevel="0" collapsed="false">
      <c r="A1647" s="63"/>
      <c r="B1647" s="83"/>
      <c r="C1647" s="63"/>
      <c r="D1647" s="84"/>
      <c r="E1647" s="85"/>
      <c r="F1647" s="85"/>
      <c r="G1647" s="85"/>
      <c r="H1647" s="85"/>
      <c r="I1647" s="61"/>
      <c r="J1647" s="83"/>
      <c r="K1647" s="83"/>
      <c r="L1647" s="61"/>
      <c r="M1647" s="61"/>
      <c r="N1647" s="61"/>
      <c r="O1647" s="54"/>
      <c r="P1647" s="54"/>
      <c r="Q1647" s="60"/>
      <c r="R1647" s="63"/>
      <c r="S1647" s="64" t="str">
        <f aca="false">IF(ISBLANK(A1647),"",CONCATENATE($BC$5,"-",MID($BC$3,3,2),"-M_",A1647))</f>
        <v/>
      </c>
      <c r="T1647" s="65" t="str">
        <f aca="false">IF(ISBLANK(B1647),"",VLOOKUP(B1647,$BI$2:$BJ$5,2,FALSE()))</f>
        <v/>
      </c>
      <c r="U1647" s="66" t="str">
        <f aca="false">IF(ISBLANK(Q1647),"ES",Q1647)</f>
        <v>ES</v>
      </c>
      <c r="V1647" s="64" t="str">
        <f aca="false">IF(ISBLANK(K1647),"2",VLOOKUP(K1647,$BG$2:$BH$3,2,FALSE()))</f>
        <v>2</v>
      </c>
      <c r="W1647" s="66" t="str">
        <f aca="false">IF(ISBLANK(R1647),"Sin observaciones",R1647)</f>
        <v>Sin observaciones</v>
      </c>
      <c r="X1647" s="64" t="str">
        <f aca="false">IF(ISERROR(VLOOKUP(J1647,$BG$2:$BH$3,2,FALSE())),"",VLOOKUP(J1647,$BG$2:$BH$3,2,FALSE()))</f>
        <v/>
      </c>
      <c r="Z1647" s="67"/>
    </row>
    <row r="1648" customFormat="false" ht="14.4" hidden="false" customHeight="false" outlineLevel="0" collapsed="false">
      <c r="A1648" s="63"/>
      <c r="B1648" s="83"/>
      <c r="C1648" s="63"/>
      <c r="D1648" s="84"/>
      <c r="E1648" s="85"/>
      <c r="F1648" s="85"/>
      <c r="G1648" s="85"/>
      <c r="H1648" s="85"/>
      <c r="I1648" s="61"/>
      <c r="J1648" s="83"/>
      <c r="K1648" s="83"/>
      <c r="L1648" s="61"/>
      <c r="M1648" s="61"/>
      <c r="N1648" s="61"/>
      <c r="O1648" s="54"/>
      <c r="P1648" s="54"/>
      <c r="Q1648" s="60"/>
      <c r="R1648" s="63"/>
      <c r="S1648" s="64" t="str">
        <f aca="false">IF(ISBLANK(A1648),"",CONCATENATE($BC$5,"-",MID($BC$3,3,2),"-M_",A1648))</f>
        <v/>
      </c>
      <c r="T1648" s="65" t="str">
        <f aca="false">IF(ISBLANK(B1648),"",VLOOKUP(B1648,$BI$2:$BJ$5,2,FALSE()))</f>
        <v/>
      </c>
      <c r="U1648" s="66" t="str">
        <f aca="false">IF(ISBLANK(Q1648),"ES",Q1648)</f>
        <v>ES</v>
      </c>
      <c r="V1648" s="64" t="str">
        <f aca="false">IF(ISBLANK(K1648),"2",VLOOKUP(K1648,$BG$2:$BH$3,2,FALSE()))</f>
        <v>2</v>
      </c>
      <c r="W1648" s="66" t="str">
        <f aca="false">IF(ISBLANK(R1648),"Sin observaciones",R1648)</f>
        <v>Sin observaciones</v>
      </c>
      <c r="X1648" s="64" t="str">
        <f aca="false">IF(ISERROR(VLOOKUP(J1648,$BG$2:$BH$3,2,FALSE())),"",VLOOKUP(J1648,$BG$2:$BH$3,2,FALSE()))</f>
        <v/>
      </c>
      <c r="Z1648" s="67"/>
    </row>
    <row r="1649" customFormat="false" ht="14.4" hidden="false" customHeight="false" outlineLevel="0" collapsed="false">
      <c r="A1649" s="63"/>
      <c r="B1649" s="83"/>
      <c r="C1649" s="63"/>
      <c r="D1649" s="84"/>
      <c r="E1649" s="85"/>
      <c r="F1649" s="85"/>
      <c r="G1649" s="85"/>
      <c r="H1649" s="85"/>
      <c r="I1649" s="61"/>
      <c r="J1649" s="83"/>
      <c r="K1649" s="83"/>
      <c r="L1649" s="61"/>
      <c r="M1649" s="61"/>
      <c r="N1649" s="61"/>
      <c r="O1649" s="54"/>
      <c r="P1649" s="54"/>
      <c r="Q1649" s="60"/>
      <c r="R1649" s="63"/>
      <c r="S1649" s="64" t="str">
        <f aca="false">IF(ISBLANK(A1649),"",CONCATENATE($BC$5,"-",MID($BC$3,3,2),"-M_",A1649))</f>
        <v/>
      </c>
      <c r="T1649" s="65" t="str">
        <f aca="false">IF(ISBLANK(B1649),"",VLOOKUP(B1649,$BI$2:$BJ$5,2,FALSE()))</f>
        <v/>
      </c>
      <c r="U1649" s="66" t="str">
        <f aca="false">IF(ISBLANK(Q1649),"ES",Q1649)</f>
        <v>ES</v>
      </c>
      <c r="V1649" s="64" t="str">
        <f aca="false">IF(ISBLANK(K1649),"2",VLOOKUP(K1649,$BG$2:$BH$3,2,FALSE()))</f>
        <v>2</v>
      </c>
      <c r="W1649" s="66" t="str">
        <f aca="false">IF(ISBLANK(R1649),"Sin observaciones",R1649)</f>
        <v>Sin observaciones</v>
      </c>
      <c r="X1649" s="64" t="str">
        <f aca="false">IF(ISERROR(VLOOKUP(J1649,$BG$2:$BH$3,2,FALSE())),"",VLOOKUP(J1649,$BG$2:$BH$3,2,FALSE()))</f>
        <v/>
      </c>
      <c r="Z1649" s="67"/>
    </row>
    <row r="1650" customFormat="false" ht="14.4" hidden="false" customHeight="false" outlineLevel="0" collapsed="false">
      <c r="A1650" s="63"/>
      <c r="B1650" s="83"/>
      <c r="C1650" s="63"/>
      <c r="D1650" s="84"/>
      <c r="E1650" s="85"/>
      <c r="F1650" s="85"/>
      <c r="G1650" s="85"/>
      <c r="H1650" s="85"/>
      <c r="I1650" s="61"/>
      <c r="J1650" s="83"/>
      <c r="K1650" s="83"/>
      <c r="L1650" s="61"/>
      <c r="M1650" s="61"/>
      <c r="N1650" s="61"/>
      <c r="O1650" s="54"/>
      <c r="P1650" s="54"/>
      <c r="Q1650" s="60"/>
      <c r="R1650" s="63"/>
      <c r="S1650" s="64" t="str">
        <f aca="false">IF(ISBLANK(A1650),"",CONCATENATE($BC$5,"-",MID($BC$3,3,2),"-M_",A1650))</f>
        <v/>
      </c>
      <c r="T1650" s="65" t="str">
        <f aca="false">IF(ISBLANK(B1650),"",VLOOKUP(B1650,$BI$2:$BJ$5,2,FALSE()))</f>
        <v/>
      </c>
      <c r="U1650" s="66" t="str">
        <f aca="false">IF(ISBLANK(Q1650),"ES",Q1650)</f>
        <v>ES</v>
      </c>
      <c r="V1650" s="64" t="str">
        <f aca="false">IF(ISBLANK(K1650),"2",VLOOKUP(K1650,$BG$2:$BH$3,2,FALSE()))</f>
        <v>2</v>
      </c>
      <c r="W1650" s="66" t="str">
        <f aca="false">IF(ISBLANK(R1650),"Sin observaciones",R1650)</f>
        <v>Sin observaciones</v>
      </c>
      <c r="X1650" s="64" t="str">
        <f aca="false">IF(ISERROR(VLOOKUP(J1650,$BG$2:$BH$3,2,FALSE())),"",VLOOKUP(J1650,$BG$2:$BH$3,2,FALSE()))</f>
        <v/>
      </c>
      <c r="Z1650" s="67"/>
    </row>
    <row r="1651" customFormat="false" ht="14.4" hidden="false" customHeight="false" outlineLevel="0" collapsed="false">
      <c r="A1651" s="63"/>
      <c r="B1651" s="83"/>
      <c r="C1651" s="63"/>
      <c r="D1651" s="84"/>
      <c r="E1651" s="85"/>
      <c r="F1651" s="85"/>
      <c r="G1651" s="85"/>
      <c r="H1651" s="85"/>
      <c r="I1651" s="61"/>
      <c r="J1651" s="83"/>
      <c r="K1651" s="83"/>
      <c r="L1651" s="61"/>
      <c r="M1651" s="61"/>
      <c r="N1651" s="61"/>
      <c r="O1651" s="54"/>
      <c r="P1651" s="54"/>
      <c r="Q1651" s="60"/>
      <c r="R1651" s="63"/>
      <c r="S1651" s="64" t="str">
        <f aca="false">IF(ISBLANK(A1651),"",CONCATENATE($BC$5,"-",MID($BC$3,3,2),"-M_",A1651))</f>
        <v/>
      </c>
      <c r="T1651" s="65" t="str">
        <f aca="false">IF(ISBLANK(B1651),"",VLOOKUP(B1651,$BI$2:$BJ$5,2,FALSE()))</f>
        <v/>
      </c>
      <c r="U1651" s="66" t="str">
        <f aca="false">IF(ISBLANK(Q1651),"ES",Q1651)</f>
        <v>ES</v>
      </c>
      <c r="V1651" s="64" t="str">
        <f aca="false">IF(ISBLANK(K1651),"2",VLOOKUP(K1651,$BG$2:$BH$3,2,FALSE()))</f>
        <v>2</v>
      </c>
      <c r="W1651" s="66" t="str">
        <f aca="false">IF(ISBLANK(R1651),"Sin observaciones",R1651)</f>
        <v>Sin observaciones</v>
      </c>
      <c r="X1651" s="64" t="str">
        <f aca="false">IF(ISERROR(VLOOKUP(J1651,$BG$2:$BH$3,2,FALSE())),"",VLOOKUP(J1651,$BG$2:$BH$3,2,FALSE()))</f>
        <v/>
      </c>
      <c r="Z1651" s="67"/>
    </row>
    <row r="1652" customFormat="false" ht="14.4" hidden="false" customHeight="false" outlineLevel="0" collapsed="false">
      <c r="A1652" s="63"/>
      <c r="B1652" s="83"/>
      <c r="C1652" s="63"/>
      <c r="D1652" s="84"/>
      <c r="E1652" s="85"/>
      <c r="F1652" s="85"/>
      <c r="G1652" s="85"/>
      <c r="H1652" s="85"/>
      <c r="I1652" s="61"/>
      <c r="J1652" s="83"/>
      <c r="K1652" s="83"/>
      <c r="L1652" s="61"/>
      <c r="M1652" s="61"/>
      <c r="N1652" s="61"/>
      <c r="O1652" s="54"/>
      <c r="P1652" s="54"/>
      <c r="Q1652" s="60"/>
      <c r="R1652" s="63"/>
      <c r="S1652" s="64" t="str">
        <f aca="false">IF(ISBLANK(A1652),"",CONCATENATE($BC$5,"-",MID($BC$3,3,2),"-M_",A1652))</f>
        <v/>
      </c>
      <c r="T1652" s="65" t="str">
        <f aca="false">IF(ISBLANK(B1652),"",VLOOKUP(B1652,$BI$2:$BJ$5,2,FALSE()))</f>
        <v/>
      </c>
      <c r="U1652" s="66" t="str">
        <f aca="false">IF(ISBLANK(Q1652),"ES",Q1652)</f>
        <v>ES</v>
      </c>
      <c r="V1652" s="64" t="str">
        <f aca="false">IF(ISBLANK(K1652),"2",VLOOKUP(K1652,$BG$2:$BH$3,2,FALSE()))</f>
        <v>2</v>
      </c>
      <c r="W1652" s="66" t="str">
        <f aca="false">IF(ISBLANK(R1652),"Sin observaciones",R1652)</f>
        <v>Sin observaciones</v>
      </c>
      <c r="X1652" s="64" t="str">
        <f aca="false">IF(ISERROR(VLOOKUP(J1652,$BG$2:$BH$3,2,FALSE())),"",VLOOKUP(J1652,$BG$2:$BH$3,2,FALSE()))</f>
        <v/>
      </c>
      <c r="Z1652" s="67"/>
    </row>
    <row r="1653" customFormat="false" ht="14.4" hidden="false" customHeight="false" outlineLevel="0" collapsed="false">
      <c r="A1653" s="63"/>
      <c r="B1653" s="83"/>
      <c r="C1653" s="63"/>
      <c r="D1653" s="84"/>
      <c r="E1653" s="85"/>
      <c r="F1653" s="85"/>
      <c r="G1653" s="85"/>
      <c r="H1653" s="85"/>
      <c r="I1653" s="61"/>
      <c r="J1653" s="83"/>
      <c r="K1653" s="83"/>
      <c r="L1653" s="61"/>
      <c r="M1653" s="61"/>
      <c r="N1653" s="61"/>
      <c r="O1653" s="54"/>
      <c r="P1653" s="54"/>
      <c r="Q1653" s="60"/>
      <c r="R1653" s="63"/>
      <c r="S1653" s="64" t="str">
        <f aca="false">IF(ISBLANK(A1653),"",CONCATENATE($BC$5,"-",MID($BC$3,3,2),"-M_",A1653))</f>
        <v/>
      </c>
      <c r="T1653" s="65" t="str">
        <f aca="false">IF(ISBLANK(B1653),"",VLOOKUP(B1653,$BI$2:$BJ$5,2,FALSE()))</f>
        <v/>
      </c>
      <c r="U1653" s="66" t="str">
        <f aca="false">IF(ISBLANK(Q1653),"ES",Q1653)</f>
        <v>ES</v>
      </c>
      <c r="V1653" s="64" t="str">
        <f aca="false">IF(ISBLANK(K1653),"2",VLOOKUP(K1653,$BG$2:$BH$3,2,FALSE()))</f>
        <v>2</v>
      </c>
      <c r="W1653" s="66" t="str">
        <f aca="false">IF(ISBLANK(R1653),"Sin observaciones",R1653)</f>
        <v>Sin observaciones</v>
      </c>
      <c r="X1653" s="64" t="str">
        <f aca="false">IF(ISERROR(VLOOKUP(J1653,$BG$2:$BH$3,2,FALSE())),"",VLOOKUP(J1653,$BG$2:$BH$3,2,FALSE()))</f>
        <v/>
      </c>
      <c r="Z1653" s="67"/>
    </row>
    <row r="1654" customFormat="false" ht="14.4" hidden="false" customHeight="false" outlineLevel="0" collapsed="false">
      <c r="A1654" s="63"/>
      <c r="B1654" s="83"/>
      <c r="C1654" s="63"/>
      <c r="D1654" s="84"/>
      <c r="E1654" s="85"/>
      <c r="F1654" s="85"/>
      <c r="G1654" s="85"/>
      <c r="H1654" s="85"/>
      <c r="I1654" s="61"/>
      <c r="J1654" s="83"/>
      <c r="K1654" s="83"/>
      <c r="L1654" s="61"/>
      <c r="M1654" s="61"/>
      <c r="N1654" s="61"/>
      <c r="O1654" s="54"/>
      <c r="P1654" s="54"/>
      <c r="Q1654" s="60"/>
      <c r="R1654" s="63"/>
      <c r="S1654" s="64" t="str">
        <f aca="false">IF(ISBLANK(A1654),"",CONCATENATE($BC$5,"-",MID($BC$3,3,2),"-M_",A1654))</f>
        <v/>
      </c>
      <c r="T1654" s="65" t="str">
        <f aca="false">IF(ISBLANK(B1654),"",VLOOKUP(B1654,$BI$2:$BJ$5,2,FALSE()))</f>
        <v/>
      </c>
      <c r="U1654" s="66" t="str">
        <f aca="false">IF(ISBLANK(Q1654),"ES",Q1654)</f>
        <v>ES</v>
      </c>
      <c r="V1654" s="64" t="str">
        <f aca="false">IF(ISBLANK(K1654),"2",VLOOKUP(K1654,$BG$2:$BH$3,2,FALSE()))</f>
        <v>2</v>
      </c>
      <c r="W1654" s="66" t="str">
        <f aca="false">IF(ISBLANK(R1654),"Sin observaciones",R1654)</f>
        <v>Sin observaciones</v>
      </c>
      <c r="X1654" s="64" t="str">
        <f aca="false">IF(ISERROR(VLOOKUP(J1654,$BG$2:$BH$3,2,FALSE())),"",VLOOKUP(J1654,$BG$2:$BH$3,2,FALSE()))</f>
        <v/>
      </c>
      <c r="Z1654" s="67"/>
    </row>
    <row r="1655" customFormat="false" ht="14.4" hidden="false" customHeight="false" outlineLevel="0" collapsed="false">
      <c r="A1655" s="63"/>
      <c r="B1655" s="83"/>
      <c r="C1655" s="63"/>
      <c r="D1655" s="84"/>
      <c r="E1655" s="85"/>
      <c r="F1655" s="85"/>
      <c r="G1655" s="85"/>
      <c r="H1655" s="85"/>
      <c r="I1655" s="61"/>
      <c r="J1655" s="83"/>
      <c r="K1655" s="83"/>
      <c r="L1655" s="61"/>
      <c r="M1655" s="61"/>
      <c r="N1655" s="61"/>
      <c r="O1655" s="54"/>
      <c r="P1655" s="54"/>
      <c r="Q1655" s="60"/>
      <c r="R1655" s="63"/>
      <c r="S1655" s="64" t="str">
        <f aca="false">IF(ISBLANK(A1655),"",CONCATENATE($BC$5,"-",MID($BC$3,3,2),"-M_",A1655))</f>
        <v/>
      </c>
      <c r="T1655" s="65" t="str">
        <f aca="false">IF(ISBLANK(B1655),"",VLOOKUP(B1655,$BI$2:$BJ$5,2,FALSE()))</f>
        <v/>
      </c>
      <c r="U1655" s="66" t="str">
        <f aca="false">IF(ISBLANK(Q1655),"ES",Q1655)</f>
        <v>ES</v>
      </c>
      <c r="V1655" s="64" t="str">
        <f aca="false">IF(ISBLANK(K1655),"2",VLOOKUP(K1655,$BG$2:$BH$3,2,FALSE()))</f>
        <v>2</v>
      </c>
      <c r="W1655" s="66" t="str">
        <f aca="false">IF(ISBLANK(R1655),"Sin observaciones",R1655)</f>
        <v>Sin observaciones</v>
      </c>
      <c r="X1655" s="64" t="str">
        <f aca="false">IF(ISERROR(VLOOKUP(J1655,$BG$2:$BH$3,2,FALSE())),"",VLOOKUP(J1655,$BG$2:$BH$3,2,FALSE()))</f>
        <v/>
      </c>
      <c r="Z1655" s="67"/>
    </row>
    <row r="1656" customFormat="false" ht="14.4" hidden="false" customHeight="false" outlineLevel="0" collapsed="false">
      <c r="A1656" s="63"/>
      <c r="B1656" s="83"/>
      <c r="C1656" s="63"/>
      <c r="D1656" s="84"/>
      <c r="E1656" s="85"/>
      <c r="F1656" s="85"/>
      <c r="G1656" s="85"/>
      <c r="H1656" s="85"/>
      <c r="I1656" s="61"/>
      <c r="J1656" s="83"/>
      <c r="K1656" s="83"/>
      <c r="L1656" s="61"/>
      <c r="M1656" s="61"/>
      <c r="N1656" s="61"/>
      <c r="O1656" s="54"/>
      <c r="P1656" s="54"/>
      <c r="Q1656" s="60"/>
      <c r="R1656" s="63"/>
      <c r="S1656" s="64" t="str">
        <f aca="false">IF(ISBLANK(A1656),"",CONCATENATE($BC$5,"-",MID($BC$3,3,2),"-M_",A1656))</f>
        <v/>
      </c>
      <c r="T1656" s="65" t="str">
        <f aca="false">IF(ISBLANK(B1656),"",VLOOKUP(B1656,$BI$2:$BJ$5,2,FALSE()))</f>
        <v/>
      </c>
      <c r="U1656" s="66" t="str">
        <f aca="false">IF(ISBLANK(Q1656),"ES",Q1656)</f>
        <v>ES</v>
      </c>
      <c r="V1656" s="64" t="str">
        <f aca="false">IF(ISBLANK(K1656),"2",VLOOKUP(K1656,$BG$2:$BH$3,2,FALSE()))</f>
        <v>2</v>
      </c>
      <c r="W1656" s="66" t="str">
        <f aca="false">IF(ISBLANK(R1656),"Sin observaciones",R1656)</f>
        <v>Sin observaciones</v>
      </c>
      <c r="X1656" s="64" t="str">
        <f aca="false">IF(ISERROR(VLOOKUP(J1656,$BG$2:$BH$3,2,FALSE())),"",VLOOKUP(J1656,$BG$2:$BH$3,2,FALSE()))</f>
        <v/>
      </c>
      <c r="Z1656" s="67"/>
    </row>
    <row r="1657" customFormat="false" ht="14.4" hidden="false" customHeight="false" outlineLevel="0" collapsed="false">
      <c r="A1657" s="63"/>
      <c r="B1657" s="83"/>
      <c r="C1657" s="63"/>
      <c r="D1657" s="84"/>
      <c r="E1657" s="85"/>
      <c r="F1657" s="85"/>
      <c r="G1657" s="85"/>
      <c r="H1657" s="85"/>
      <c r="I1657" s="61"/>
      <c r="J1657" s="83"/>
      <c r="K1657" s="83"/>
      <c r="L1657" s="61"/>
      <c r="M1657" s="61"/>
      <c r="N1657" s="61"/>
      <c r="O1657" s="54"/>
      <c r="P1657" s="54"/>
      <c r="Q1657" s="60"/>
      <c r="R1657" s="63"/>
      <c r="S1657" s="64" t="str">
        <f aca="false">IF(ISBLANK(A1657),"",CONCATENATE($BC$5,"-",MID($BC$3,3,2),"-M_",A1657))</f>
        <v/>
      </c>
      <c r="T1657" s="65" t="str">
        <f aca="false">IF(ISBLANK(B1657),"",VLOOKUP(B1657,$BI$2:$BJ$5,2,FALSE()))</f>
        <v/>
      </c>
      <c r="U1657" s="66" t="str">
        <f aca="false">IF(ISBLANK(Q1657),"ES",Q1657)</f>
        <v>ES</v>
      </c>
      <c r="V1657" s="64" t="str">
        <f aca="false">IF(ISBLANK(K1657),"2",VLOOKUP(K1657,$BG$2:$BH$3,2,FALSE()))</f>
        <v>2</v>
      </c>
      <c r="W1657" s="66" t="str">
        <f aca="false">IF(ISBLANK(R1657),"Sin observaciones",R1657)</f>
        <v>Sin observaciones</v>
      </c>
      <c r="X1657" s="64" t="str">
        <f aca="false">IF(ISERROR(VLOOKUP(J1657,$BG$2:$BH$3,2,FALSE())),"",VLOOKUP(J1657,$BG$2:$BH$3,2,FALSE()))</f>
        <v/>
      </c>
      <c r="Z1657" s="67"/>
    </row>
    <row r="1658" customFormat="false" ht="14.4" hidden="false" customHeight="false" outlineLevel="0" collapsed="false">
      <c r="A1658" s="63"/>
      <c r="B1658" s="83"/>
      <c r="C1658" s="63"/>
      <c r="D1658" s="84"/>
      <c r="E1658" s="85"/>
      <c r="F1658" s="85"/>
      <c r="G1658" s="85"/>
      <c r="H1658" s="85"/>
      <c r="I1658" s="61"/>
      <c r="J1658" s="83"/>
      <c r="K1658" s="83"/>
      <c r="L1658" s="61"/>
      <c r="M1658" s="61"/>
      <c r="N1658" s="61"/>
      <c r="O1658" s="54"/>
      <c r="P1658" s="81"/>
      <c r="Q1658" s="60"/>
      <c r="R1658" s="63"/>
      <c r="S1658" s="64" t="str">
        <f aca="false">IF(ISBLANK(A1658),"",CONCATENATE($BC$5,"-",MID($BC$3,3,2),"-M_",A1658))</f>
        <v/>
      </c>
      <c r="T1658" s="65" t="str">
        <f aca="false">IF(ISBLANK(B1658),"",VLOOKUP(B1658,$BI$2:$BJ$5,2,FALSE()))</f>
        <v/>
      </c>
      <c r="U1658" s="66" t="str">
        <f aca="false">IF(ISBLANK(Q1658),"ES",Q1658)</f>
        <v>ES</v>
      </c>
      <c r="V1658" s="64" t="str">
        <f aca="false">IF(ISBLANK(K1658),"2",VLOOKUP(K1658,$BG$2:$BH$3,2,FALSE()))</f>
        <v>2</v>
      </c>
      <c r="W1658" s="66" t="str">
        <f aca="false">IF(ISBLANK(R1658),"Sin observaciones",R1658)</f>
        <v>Sin observaciones</v>
      </c>
      <c r="X1658" s="64" t="str">
        <f aca="false">IF(ISERROR(VLOOKUP(J1658,$BG$2:$BH$3,2,FALSE())),"",VLOOKUP(J1658,$BG$2:$BH$3,2,FALSE()))</f>
        <v/>
      </c>
      <c r="Z1658" s="67"/>
    </row>
    <row r="1659" customFormat="false" ht="14.4" hidden="false" customHeight="false" outlineLevel="0" collapsed="false">
      <c r="A1659" s="63"/>
      <c r="B1659" s="83"/>
      <c r="C1659" s="63"/>
      <c r="D1659" s="84"/>
      <c r="E1659" s="85"/>
      <c r="F1659" s="85"/>
      <c r="G1659" s="85"/>
      <c r="H1659" s="85"/>
      <c r="I1659" s="61"/>
      <c r="J1659" s="83"/>
      <c r="K1659" s="83"/>
      <c r="L1659" s="61"/>
      <c r="M1659" s="61"/>
      <c r="N1659" s="61"/>
      <c r="O1659" s="54"/>
      <c r="P1659" s="54"/>
      <c r="Q1659" s="60"/>
      <c r="R1659" s="63"/>
      <c r="S1659" s="64" t="str">
        <f aca="false">IF(ISBLANK(A1659),"",CONCATENATE($BC$5,"-",MID($BC$3,3,2),"-M_",A1659))</f>
        <v/>
      </c>
      <c r="T1659" s="65" t="str">
        <f aca="false">IF(ISBLANK(B1659),"",VLOOKUP(B1659,$BI$2:$BJ$5,2,FALSE()))</f>
        <v/>
      </c>
      <c r="U1659" s="66" t="str">
        <f aca="false">IF(ISBLANK(Q1659),"ES",Q1659)</f>
        <v>ES</v>
      </c>
      <c r="V1659" s="64" t="str">
        <f aca="false">IF(ISBLANK(K1659),"2",VLOOKUP(K1659,$BG$2:$BH$3,2,FALSE()))</f>
        <v>2</v>
      </c>
      <c r="W1659" s="66" t="str">
        <f aca="false">IF(ISBLANK(R1659),"Sin observaciones",R1659)</f>
        <v>Sin observaciones</v>
      </c>
      <c r="X1659" s="64" t="str">
        <f aca="false">IF(ISERROR(VLOOKUP(J1659,$BG$2:$BH$3,2,FALSE())),"",VLOOKUP(J1659,$BG$2:$BH$3,2,FALSE()))</f>
        <v/>
      </c>
      <c r="Z1659" s="67"/>
    </row>
    <row r="1660" customFormat="false" ht="14.4" hidden="false" customHeight="false" outlineLevel="0" collapsed="false">
      <c r="A1660" s="63"/>
      <c r="B1660" s="83"/>
      <c r="C1660" s="63"/>
      <c r="D1660" s="84"/>
      <c r="E1660" s="85"/>
      <c r="F1660" s="85"/>
      <c r="G1660" s="85"/>
      <c r="H1660" s="85"/>
      <c r="I1660" s="61"/>
      <c r="J1660" s="83"/>
      <c r="K1660" s="83"/>
      <c r="L1660" s="61"/>
      <c r="M1660" s="61"/>
      <c r="N1660" s="61"/>
      <c r="O1660" s="54"/>
      <c r="P1660" s="54"/>
      <c r="Q1660" s="60"/>
      <c r="R1660" s="63"/>
      <c r="S1660" s="64" t="str">
        <f aca="false">IF(ISBLANK(A1660),"",CONCATENATE($BC$5,"-",MID($BC$3,3,2),"-M_",A1660))</f>
        <v/>
      </c>
      <c r="T1660" s="65" t="str">
        <f aca="false">IF(ISBLANK(B1660),"",VLOOKUP(B1660,$BI$2:$BJ$5,2,FALSE()))</f>
        <v/>
      </c>
      <c r="U1660" s="66" t="str">
        <f aca="false">IF(ISBLANK(Q1660),"ES",Q1660)</f>
        <v>ES</v>
      </c>
      <c r="V1660" s="64" t="str">
        <f aca="false">IF(ISBLANK(K1660),"2",VLOOKUP(K1660,$BG$2:$BH$3,2,FALSE()))</f>
        <v>2</v>
      </c>
      <c r="W1660" s="66" t="str">
        <f aca="false">IF(ISBLANK(R1660),"Sin observaciones",R1660)</f>
        <v>Sin observaciones</v>
      </c>
      <c r="X1660" s="64" t="str">
        <f aca="false">IF(ISERROR(VLOOKUP(J1660,$BG$2:$BH$3,2,FALSE())),"",VLOOKUP(J1660,$BG$2:$BH$3,2,FALSE()))</f>
        <v/>
      </c>
      <c r="Z1660" s="67"/>
    </row>
    <row r="1661" customFormat="false" ht="14.4" hidden="false" customHeight="false" outlineLevel="0" collapsed="false">
      <c r="A1661" s="63"/>
      <c r="B1661" s="83"/>
      <c r="C1661" s="63"/>
      <c r="D1661" s="84"/>
      <c r="E1661" s="85"/>
      <c r="F1661" s="85"/>
      <c r="G1661" s="85"/>
      <c r="H1661" s="85"/>
      <c r="I1661" s="61"/>
      <c r="J1661" s="83"/>
      <c r="K1661" s="83"/>
      <c r="L1661" s="61"/>
      <c r="M1661" s="61"/>
      <c r="N1661" s="61"/>
      <c r="O1661" s="54"/>
      <c r="P1661" s="54"/>
      <c r="Q1661" s="60"/>
      <c r="R1661" s="63"/>
      <c r="S1661" s="64" t="str">
        <f aca="false">IF(ISBLANK(A1661),"",CONCATENATE($BC$5,"-",MID($BC$3,3,2),"-M_",A1661))</f>
        <v/>
      </c>
      <c r="T1661" s="65" t="str">
        <f aca="false">IF(ISBLANK(B1661),"",VLOOKUP(B1661,$BI$2:$BJ$5,2,FALSE()))</f>
        <v/>
      </c>
      <c r="U1661" s="66" t="str">
        <f aca="false">IF(ISBLANK(Q1661),"ES",Q1661)</f>
        <v>ES</v>
      </c>
      <c r="V1661" s="64" t="str">
        <f aca="false">IF(ISBLANK(K1661),"2",VLOOKUP(K1661,$BG$2:$BH$3,2,FALSE()))</f>
        <v>2</v>
      </c>
      <c r="W1661" s="66" t="str">
        <f aca="false">IF(ISBLANK(R1661),"Sin observaciones",R1661)</f>
        <v>Sin observaciones</v>
      </c>
      <c r="X1661" s="64" t="str">
        <f aca="false">IF(ISERROR(VLOOKUP(J1661,$BG$2:$BH$3,2,FALSE())),"",VLOOKUP(J1661,$BG$2:$BH$3,2,FALSE()))</f>
        <v/>
      </c>
      <c r="Z1661" s="67"/>
    </row>
    <row r="1662" customFormat="false" ht="14.4" hidden="false" customHeight="false" outlineLevel="0" collapsed="false">
      <c r="A1662" s="63"/>
      <c r="B1662" s="83"/>
      <c r="C1662" s="63"/>
      <c r="D1662" s="84"/>
      <c r="E1662" s="85"/>
      <c r="F1662" s="85"/>
      <c r="G1662" s="85"/>
      <c r="H1662" s="85"/>
      <c r="I1662" s="61"/>
      <c r="J1662" s="83"/>
      <c r="K1662" s="83"/>
      <c r="L1662" s="61"/>
      <c r="M1662" s="61"/>
      <c r="N1662" s="61"/>
      <c r="O1662" s="54"/>
      <c r="P1662" s="54"/>
      <c r="Q1662" s="60"/>
      <c r="R1662" s="63"/>
      <c r="S1662" s="64" t="str">
        <f aca="false">IF(ISBLANK(A1662),"",CONCATENATE($BC$5,"-",MID($BC$3,3,2),"-M_",A1662))</f>
        <v/>
      </c>
      <c r="T1662" s="65" t="str">
        <f aca="false">IF(ISBLANK(B1662),"",VLOOKUP(B1662,$BI$2:$BJ$5,2,FALSE()))</f>
        <v/>
      </c>
      <c r="U1662" s="66" t="str">
        <f aca="false">IF(ISBLANK(Q1662),"ES",Q1662)</f>
        <v>ES</v>
      </c>
      <c r="V1662" s="64" t="str">
        <f aca="false">IF(ISBLANK(K1662),"2",VLOOKUP(K1662,$BG$2:$BH$3,2,FALSE()))</f>
        <v>2</v>
      </c>
      <c r="W1662" s="66" t="str">
        <f aca="false">IF(ISBLANK(R1662),"Sin observaciones",R1662)</f>
        <v>Sin observaciones</v>
      </c>
      <c r="X1662" s="64" t="str">
        <f aca="false">IF(ISERROR(VLOOKUP(J1662,$BG$2:$BH$3,2,FALSE())),"",VLOOKUP(J1662,$BG$2:$BH$3,2,FALSE()))</f>
        <v/>
      </c>
      <c r="Z1662" s="67"/>
    </row>
    <row r="1663" customFormat="false" ht="14.4" hidden="false" customHeight="false" outlineLevel="0" collapsed="false">
      <c r="A1663" s="63"/>
      <c r="B1663" s="83"/>
      <c r="C1663" s="63"/>
      <c r="D1663" s="84"/>
      <c r="E1663" s="85"/>
      <c r="F1663" s="85"/>
      <c r="G1663" s="85"/>
      <c r="H1663" s="85"/>
      <c r="I1663" s="61"/>
      <c r="J1663" s="83"/>
      <c r="K1663" s="83"/>
      <c r="L1663" s="61"/>
      <c r="M1663" s="61"/>
      <c r="N1663" s="61"/>
      <c r="O1663" s="54"/>
      <c r="P1663" s="54"/>
      <c r="Q1663" s="60"/>
      <c r="R1663" s="63"/>
      <c r="S1663" s="64" t="str">
        <f aca="false">IF(ISBLANK(A1663),"",CONCATENATE($BC$5,"-",MID($BC$3,3,2),"-M_",A1663))</f>
        <v/>
      </c>
      <c r="T1663" s="65" t="str">
        <f aca="false">IF(ISBLANK(B1663),"",VLOOKUP(B1663,$BI$2:$BJ$5,2,FALSE()))</f>
        <v/>
      </c>
      <c r="U1663" s="66" t="str">
        <f aca="false">IF(ISBLANK(Q1663),"ES",Q1663)</f>
        <v>ES</v>
      </c>
      <c r="V1663" s="64" t="str">
        <f aca="false">IF(ISBLANK(K1663),"2",VLOOKUP(K1663,$BG$2:$BH$3,2,FALSE()))</f>
        <v>2</v>
      </c>
      <c r="W1663" s="66" t="str">
        <f aca="false">IF(ISBLANK(R1663),"Sin observaciones",R1663)</f>
        <v>Sin observaciones</v>
      </c>
      <c r="X1663" s="64" t="str">
        <f aca="false">IF(ISERROR(VLOOKUP(J1663,$BG$2:$BH$3,2,FALSE())),"",VLOOKUP(J1663,$BG$2:$BH$3,2,FALSE()))</f>
        <v/>
      </c>
      <c r="Z1663" s="67"/>
    </row>
    <row r="1664" customFormat="false" ht="14.4" hidden="false" customHeight="false" outlineLevel="0" collapsed="false">
      <c r="A1664" s="63"/>
      <c r="B1664" s="83"/>
      <c r="C1664" s="63"/>
      <c r="D1664" s="84"/>
      <c r="E1664" s="85"/>
      <c r="F1664" s="85"/>
      <c r="G1664" s="85"/>
      <c r="H1664" s="85"/>
      <c r="I1664" s="61"/>
      <c r="J1664" s="83"/>
      <c r="K1664" s="83"/>
      <c r="L1664" s="61"/>
      <c r="M1664" s="61"/>
      <c r="N1664" s="61"/>
      <c r="O1664" s="54"/>
      <c r="P1664" s="54"/>
      <c r="Q1664" s="60"/>
      <c r="R1664" s="63"/>
      <c r="S1664" s="64" t="str">
        <f aca="false">IF(ISBLANK(A1664),"",CONCATENATE($BC$5,"-",MID($BC$3,3,2),"-M_",A1664))</f>
        <v/>
      </c>
      <c r="T1664" s="65" t="str">
        <f aca="false">IF(ISBLANK(B1664),"",VLOOKUP(B1664,$BI$2:$BJ$5,2,FALSE()))</f>
        <v/>
      </c>
      <c r="U1664" s="66" t="str">
        <f aca="false">IF(ISBLANK(Q1664),"ES",Q1664)</f>
        <v>ES</v>
      </c>
      <c r="V1664" s="64" t="str">
        <f aca="false">IF(ISBLANK(K1664),"2",VLOOKUP(K1664,$BG$2:$BH$3,2,FALSE()))</f>
        <v>2</v>
      </c>
      <c r="W1664" s="66" t="str">
        <f aca="false">IF(ISBLANK(R1664),"Sin observaciones",R1664)</f>
        <v>Sin observaciones</v>
      </c>
      <c r="X1664" s="64" t="str">
        <f aca="false">IF(ISERROR(VLOOKUP(J1664,$BG$2:$BH$3,2,FALSE())),"",VLOOKUP(J1664,$BG$2:$BH$3,2,FALSE()))</f>
        <v/>
      </c>
      <c r="Z1664" s="67"/>
    </row>
    <row r="1665" customFormat="false" ht="14.4" hidden="false" customHeight="false" outlineLevel="0" collapsed="false">
      <c r="A1665" s="63"/>
      <c r="B1665" s="83"/>
      <c r="C1665" s="63"/>
      <c r="D1665" s="84"/>
      <c r="E1665" s="85"/>
      <c r="F1665" s="85"/>
      <c r="G1665" s="85"/>
      <c r="H1665" s="85"/>
      <c r="I1665" s="61"/>
      <c r="J1665" s="83"/>
      <c r="K1665" s="83"/>
      <c r="L1665" s="61"/>
      <c r="M1665" s="61"/>
      <c r="N1665" s="61"/>
      <c r="O1665" s="54"/>
      <c r="P1665" s="54"/>
      <c r="Q1665" s="60"/>
      <c r="R1665" s="63"/>
      <c r="S1665" s="64" t="str">
        <f aca="false">IF(ISBLANK(A1665),"",CONCATENATE($BC$5,"-",MID($BC$3,3,2),"-M_",A1665))</f>
        <v/>
      </c>
      <c r="T1665" s="65" t="str">
        <f aca="false">IF(ISBLANK(B1665),"",VLOOKUP(B1665,$BI$2:$BJ$5,2,FALSE()))</f>
        <v/>
      </c>
      <c r="U1665" s="66" t="str">
        <f aca="false">IF(ISBLANK(Q1665),"ES",Q1665)</f>
        <v>ES</v>
      </c>
      <c r="V1665" s="64" t="str">
        <f aca="false">IF(ISBLANK(K1665),"2",VLOOKUP(K1665,$BG$2:$BH$3,2,FALSE()))</f>
        <v>2</v>
      </c>
      <c r="W1665" s="66" t="str">
        <f aca="false">IF(ISBLANK(R1665),"Sin observaciones",R1665)</f>
        <v>Sin observaciones</v>
      </c>
      <c r="X1665" s="64" t="str">
        <f aca="false">IF(ISERROR(VLOOKUP(J1665,$BG$2:$BH$3,2,FALSE())),"",VLOOKUP(J1665,$BG$2:$BH$3,2,FALSE()))</f>
        <v/>
      </c>
      <c r="Z1665" s="67"/>
    </row>
    <row r="1666" customFormat="false" ht="14.4" hidden="false" customHeight="false" outlineLevel="0" collapsed="false">
      <c r="A1666" s="63"/>
      <c r="B1666" s="83"/>
      <c r="C1666" s="63"/>
      <c r="D1666" s="84"/>
      <c r="E1666" s="85"/>
      <c r="F1666" s="85"/>
      <c r="G1666" s="85"/>
      <c r="H1666" s="85"/>
      <c r="I1666" s="61"/>
      <c r="J1666" s="83"/>
      <c r="K1666" s="83"/>
      <c r="L1666" s="61"/>
      <c r="M1666" s="61"/>
      <c r="N1666" s="61"/>
      <c r="O1666" s="54"/>
      <c r="P1666" s="54"/>
      <c r="Q1666" s="60"/>
      <c r="R1666" s="63"/>
      <c r="S1666" s="64" t="str">
        <f aca="false">IF(ISBLANK(A1666),"",CONCATENATE($BC$5,"-",MID($BC$3,3,2),"-M_",A1666))</f>
        <v/>
      </c>
      <c r="T1666" s="65" t="str">
        <f aca="false">IF(ISBLANK(B1666),"",VLOOKUP(B1666,$BI$2:$BJ$5,2,FALSE()))</f>
        <v/>
      </c>
      <c r="U1666" s="66" t="str">
        <f aca="false">IF(ISBLANK(Q1666),"ES",Q1666)</f>
        <v>ES</v>
      </c>
      <c r="V1666" s="64" t="str">
        <f aca="false">IF(ISBLANK(K1666),"2",VLOOKUP(K1666,$BG$2:$BH$3,2,FALSE()))</f>
        <v>2</v>
      </c>
      <c r="W1666" s="66" t="str">
        <f aca="false">IF(ISBLANK(R1666),"Sin observaciones",R1666)</f>
        <v>Sin observaciones</v>
      </c>
      <c r="X1666" s="64" t="str">
        <f aca="false">IF(ISERROR(VLOOKUP(J1666,$BG$2:$BH$3,2,FALSE())),"",VLOOKUP(J1666,$BG$2:$BH$3,2,FALSE()))</f>
        <v/>
      </c>
      <c r="Z1666" s="67"/>
    </row>
    <row r="1667" customFormat="false" ht="14.4" hidden="false" customHeight="false" outlineLevel="0" collapsed="false">
      <c r="A1667" s="63"/>
      <c r="B1667" s="83"/>
      <c r="C1667" s="63"/>
      <c r="D1667" s="84"/>
      <c r="E1667" s="85"/>
      <c r="F1667" s="85"/>
      <c r="G1667" s="85"/>
      <c r="H1667" s="85"/>
      <c r="I1667" s="61"/>
      <c r="J1667" s="83"/>
      <c r="K1667" s="83"/>
      <c r="L1667" s="61"/>
      <c r="M1667" s="61"/>
      <c r="N1667" s="61"/>
      <c r="O1667" s="54"/>
      <c r="P1667" s="54"/>
      <c r="Q1667" s="60"/>
      <c r="R1667" s="63"/>
      <c r="S1667" s="64" t="str">
        <f aca="false">IF(ISBLANK(A1667),"",CONCATENATE($BC$5,"-",MID($BC$3,3,2),"-M_",A1667))</f>
        <v/>
      </c>
      <c r="T1667" s="65" t="str">
        <f aca="false">IF(ISBLANK(B1667),"",VLOOKUP(B1667,$BI$2:$BJ$5,2,FALSE()))</f>
        <v/>
      </c>
      <c r="U1667" s="66" t="str">
        <f aca="false">IF(ISBLANK(Q1667),"ES",Q1667)</f>
        <v>ES</v>
      </c>
      <c r="V1667" s="64" t="str">
        <f aca="false">IF(ISBLANK(K1667),"2",VLOOKUP(K1667,$BG$2:$BH$3,2,FALSE()))</f>
        <v>2</v>
      </c>
      <c r="W1667" s="66" t="str">
        <f aca="false">IF(ISBLANK(R1667),"Sin observaciones",R1667)</f>
        <v>Sin observaciones</v>
      </c>
      <c r="X1667" s="64" t="str">
        <f aca="false">IF(ISERROR(VLOOKUP(J1667,$BG$2:$BH$3,2,FALSE())),"",VLOOKUP(J1667,$BG$2:$BH$3,2,FALSE()))</f>
        <v/>
      </c>
      <c r="Z1667" s="67"/>
    </row>
    <row r="1668" customFormat="false" ht="14.4" hidden="false" customHeight="false" outlineLevel="0" collapsed="false">
      <c r="A1668" s="63"/>
      <c r="B1668" s="83"/>
      <c r="C1668" s="63"/>
      <c r="D1668" s="84"/>
      <c r="E1668" s="85"/>
      <c r="F1668" s="85"/>
      <c r="G1668" s="85"/>
      <c r="H1668" s="85"/>
      <c r="I1668" s="61"/>
      <c r="J1668" s="83"/>
      <c r="K1668" s="83"/>
      <c r="L1668" s="61"/>
      <c r="M1668" s="61"/>
      <c r="N1668" s="61"/>
      <c r="O1668" s="54"/>
      <c r="P1668" s="54"/>
      <c r="Q1668" s="60"/>
      <c r="R1668" s="63"/>
      <c r="S1668" s="64" t="str">
        <f aca="false">IF(ISBLANK(A1668),"",CONCATENATE($BC$5,"-",MID($BC$3,3,2),"-M_",A1668))</f>
        <v/>
      </c>
      <c r="T1668" s="65" t="str">
        <f aca="false">IF(ISBLANK(B1668),"",VLOOKUP(B1668,$BI$2:$BJ$5,2,FALSE()))</f>
        <v/>
      </c>
      <c r="U1668" s="66" t="str">
        <f aca="false">IF(ISBLANK(Q1668),"ES",Q1668)</f>
        <v>ES</v>
      </c>
      <c r="V1668" s="64" t="str">
        <f aca="false">IF(ISBLANK(K1668),"2",VLOOKUP(K1668,$BG$2:$BH$3,2,FALSE()))</f>
        <v>2</v>
      </c>
      <c r="W1668" s="66" t="str">
        <f aca="false">IF(ISBLANK(R1668),"Sin observaciones",R1668)</f>
        <v>Sin observaciones</v>
      </c>
      <c r="X1668" s="64" t="str">
        <f aca="false">IF(ISERROR(VLOOKUP(J1668,$BG$2:$BH$3,2,FALSE())),"",VLOOKUP(J1668,$BG$2:$BH$3,2,FALSE()))</f>
        <v/>
      </c>
      <c r="Z1668" s="67"/>
    </row>
    <row r="1669" customFormat="false" ht="14.4" hidden="false" customHeight="false" outlineLevel="0" collapsed="false">
      <c r="A1669" s="63"/>
      <c r="B1669" s="83"/>
      <c r="C1669" s="63"/>
      <c r="D1669" s="84"/>
      <c r="E1669" s="85"/>
      <c r="F1669" s="85"/>
      <c r="G1669" s="85"/>
      <c r="H1669" s="85"/>
      <c r="I1669" s="61"/>
      <c r="J1669" s="83"/>
      <c r="K1669" s="83"/>
      <c r="L1669" s="61"/>
      <c r="M1669" s="61"/>
      <c r="N1669" s="61"/>
      <c r="O1669" s="54"/>
      <c r="P1669" s="54"/>
      <c r="Q1669" s="60"/>
      <c r="R1669" s="63"/>
      <c r="S1669" s="64" t="str">
        <f aca="false">IF(ISBLANK(A1669),"",CONCATENATE($BC$5,"-",MID($BC$3,3,2),"-M_",A1669))</f>
        <v/>
      </c>
      <c r="T1669" s="65" t="str">
        <f aca="false">IF(ISBLANK(B1669),"",VLOOKUP(B1669,$BI$2:$BJ$5,2,FALSE()))</f>
        <v/>
      </c>
      <c r="U1669" s="66" t="str">
        <f aca="false">IF(ISBLANK(Q1669),"ES",Q1669)</f>
        <v>ES</v>
      </c>
      <c r="V1669" s="64" t="str">
        <f aca="false">IF(ISBLANK(K1669),"2",VLOOKUP(K1669,$BG$2:$BH$3,2,FALSE()))</f>
        <v>2</v>
      </c>
      <c r="W1669" s="66" t="str">
        <f aca="false">IF(ISBLANK(R1669),"Sin observaciones",R1669)</f>
        <v>Sin observaciones</v>
      </c>
      <c r="X1669" s="64" t="str">
        <f aca="false">IF(ISERROR(VLOOKUP(J1669,$BG$2:$BH$3,2,FALSE())),"",VLOOKUP(J1669,$BG$2:$BH$3,2,FALSE()))</f>
        <v/>
      </c>
      <c r="Z1669" s="67"/>
    </row>
    <row r="1670" customFormat="false" ht="14.4" hidden="false" customHeight="false" outlineLevel="0" collapsed="false">
      <c r="A1670" s="63"/>
      <c r="B1670" s="83"/>
      <c r="C1670" s="63"/>
      <c r="D1670" s="84"/>
      <c r="E1670" s="85"/>
      <c r="F1670" s="85"/>
      <c r="G1670" s="85"/>
      <c r="H1670" s="85"/>
      <c r="I1670" s="61"/>
      <c r="J1670" s="83"/>
      <c r="K1670" s="83"/>
      <c r="L1670" s="61"/>
      <c r="M1670" s="61"/>
      <c r="N1670" s="61"/>
      <c r="O1670" s="54"/>
      <c r="P1670" s="54"/>
      <c r="Q1670" s="60"/>
      <c r="R1670" s="63"/>
      <c r="S1670" s="64" t="str">
        <f aca="false">IF(ISBLANK(A1670),"",CONCATENATE($BC$5,"-",MID($BC$3,3,2),"-M_",A1670))</f>
        <v/>
      </c>
      <c r="T1670" s="65" t="str">
        <f aca="false">IF(ISBLANK(B1670),"",VLOOKUP(B1670,$BI$2:$BJ$5,2,FALSE()))</f>
        <v/>
      </c>
      <c r="U1670" s="66" t="str">
        <f aca="false">IF(ISBLANK(Q1670),"ES",Q1670)</f>
        <v>ES</v>
      </c>
      <c r="V1670" s="64" t="str">
        <f aca="false">IF(ISBLANK(K1670),"2",VLOOKUP(K1670,$BG$2:$BH$3,2,FALSE()))</f>
        <v>2</v>
      </c>
      <c r="W1670" s="66" t="str">
        <f aca="false">IF(ISBLANK(R1670),"Sin observaciones",R1670)</f>
        <v>Sin observaciones</v>
      </c>
      <c r="X1670" s="64" t="str">
        <f aca="false">IF(ISERROR(VLOOKUP(J1670,$BG$2:$BH$3,2,FALSE())),"",VLOOKUP(J1670,$BG$2:$BH$3,2,FALSE()))</f>
        <v/>
      </c>
      <c r="Z1670" s="67"/>
    </row>
    <row r="1671" customFormat="false" ht="14.4" hidden="false" customHeight="false" outlineLevel="0" collapsed="false">
      <c r="A1671" s="63"/>
      <c r="B1671" s="83"/>
      <c r="C1671" s="63"/>
      <c r="D1671" s="84"/>
      <c r="E1671" s="85"/>
      <c r="F1671" s="85"/>
      <c r="G1671" s="85"/>
      <c r="H1671" s="85"/>
      <c r="I1671" s="61"/>
      <c r="J1671" s="83"/>
      <c r="K1671" s="83"/>
      <c r="L1671" s="61"/>
      <c r="M1671" s="61"/>
      <c r="N1671" s="61"/>
      <c r="O1671" s="54"/>
      <c r="P1671" s="54"/>
      <c r="Q1671" s="60"/>
      <c r="R1671" s="63"/>
      <c r="S1671" s="64" t="str">
        <f aca="false">IF(ISBLANK(A1671),"",CONCATENATE($BC$5,"-",MID($BC$3,3,2),"-M_",A1671))</f>
        <v/>
      </c>
      <c r="T1671" s="65" t="str">
        <f aca="false">IF(ISBLANK(B1671),"",VLOOKUP(B1671,$BI$2:$BJ$5,2,FALSE()))</f>
        <v/>
      </c>
      <c r="U1671" s="66" t="str">
        <f aca="false">IF(ISBLANK(Q1671),"ES",Q1671)</f>
        <v>ES</v>
      </c>
      <c r="V1671" s="64" t="str">
        <f aca="false">IF(ISBLANK(K1671),"2",VLOOKUP(K1671,$BG$2:$BH$3,2,FALSE()))</f>
        <v>2</v>
      </c>
      <c r="W1671" s="66" t="str">
        <f aca="false">IF(ISBLANK(R1671),"Sin observaciones",R1671)</f>
        <v>Sin observaciones</v>
      </c>
      <c r="X1671" s="64" t="str">
        <f aca="false">IF(ISERROR(VLOOKUP(J1671,$BG$2:$BH$3,2,FALSE())),"",VLOOKUP(J1671,$BG$2:$BH$3,2,FALSE()))</f>
        <v/>
      </c>
      <c r="Z1671" s="67"/>
    </row>
    <row r="1672" customFormat="false" ht="14.4" hidden="false" customHeight="false" outlineLevel="0" collapsed="false">
      <c r="A1672" s="63"/>
      <c r="B1672" s="83"/>
      <c r="C1672" s="63"/>
      <c r="D1672" s="84"/>
      <c r="E1672" s="85"/>
      <c r="F1672" s="85"/>
      <c r="G1672" s="85"/>
      <c r="H1672" s="85"/>
      <c r="I1672" s="61"/>
      <c r="J1672" s="83"/>
      <c r="K1672" s="83"/>
      <c r="L1672" s="61"/>
      <c r="M1672" s="61"/>
      <c r="N1672" s="61"/>
      <c r="O1672" s="54"/>
      <c r="P1672" s="54"/>
      <c r="Q1672" s="60"/>
      <c r="R1672" s="63"/>
      <c r="S1672" s="64" t="str">
        <f aca="false">IF(ISBLANK(A1672),"",CONCATENATE($BC$5,"-",MID($BC$3,3,2),"-M_",A1672))</f>
        <v/>
      </c>
      <c r="T1672" s="65" t="str">
        <f aca="false">IF(ISBLANK(B1672),"",VLOOKUP(B1672,$BI$2:$BJ$5,2,FALSE()))</f>
        <v/>
      </c>
      <c r="U1672" s="66" t="str">
        <f aca="false">IF(ISBLANK(Q1672),"ES",Q1672)</f>
        <v>ES</v>
      </c>
      <c r="V1672" s="64" t="str">
        <f aca="false">IF(ISBLANK(K1672),"2",VLOOKUP(K1672,$BG$2:$BH$3,2,FALSE()))</f>
        <v>2</v>
      </c>
      <c r="W1672" s="66" t="str">
        <f aca="false">IF(ISBLANK(R1672),"Sin observaciones",R1672)</f>
        <v>Sin observaciones</v>
      </c>
      <c r="X1672" s="64" t="str">
        <f aca="false">IF(ISERROR(VLOOKUP(J1672,$BG$2:$BH$3,2,FALSE())),"",VLOOKUP(J1672,$BG$2:$BH$3,2,FALSE()))</f>
        <v/>
      </c>
      <c r="Z1672" s="67"/>
    </row>
    <row r="1673" customFormat="false" ht="14.4" hidden="false" customHeight="false" outlineLevel="0" collapsed="false">
      <c r="A1673" s="63"/>
      <c r="B1673" s="83"/>
      <c r="C1673" s="63"/>
      <c r="D1673" s="84"/>
      <c r="E1673" s="85"/>
      <c r="F1673" s="85"/>
      <c r="G1673" s="85"/>
      <c r="H1673" s="85"/>
      <c r="I1673" s="61"/>
      <c r="J1673" s="83"/>
      <c r="K1673" s="83"/>
      <c r="L1673" s="61"/>
      <c r="M1673" s="61"/>
      <c r="N1673" s="61"/>
      <c r="O1673" s="54"/>
      <c r="P1673" s="54"/>
      <c r="Q1673" s="60"/>
      <c r="R1673" s="63"/>
      <c r="S1673" s="64" t="str">
        <f aca="false">IF(ISBLANK(A1673),"",CONCATENATE($BC$5,"-",MID($BC$3,3,2),"-M_",A1673))</f>
        <v/>
      </c>
      <c r="T1673" s="65" t="str">
        <f aca="false">IF(ISBLANK(B1673),"",VLOOKUP(B1673,$BI$2:$BJ$5,2,FALSE()))</f>
        <v/>
      </c>
      <c r="U1673" s="66" t="str">
        <f aca="false">IF(ISBLANK(Q1673),"ES",Q1673)</f>
        <v>ES</v>
      </c>
      <c r="V1673" s="64" t="str">
        <f aca="false">IF(ISBLANK(K1673),"2",VLOOKUP(K1673,$BG$2:$BH$3,2,FALSE()))</f>
        <v>2</v>
      </c>
      <c r="W1673" s="66" t="str">
        <f aca="false">IF(ISBLANK(R1673),"Sin observaciones",R1673)</f>
        <v>Sin observaciones</v>
      </c>
      <c r="X1673" s="64" t="str">
        <f aca="false">IF(ISERROR(VLOOKUP(J1673,$BG$2:$BH$3,2,FALSE())),"",VLOOKUP(J1673,$BG$2:$BH$3,2,FALSE()))</f>
        <v/>
      </c>
      <c r="Z1673" s="67"/>
    </row>
    <row r="1674" customFormat="false" ht="14.4" hidden="false" customHeight="false" outlineLevel="0" collapsed="false">
      <c r="A1674" s="63"/>
      <c r="B1674" s="83"/>
      <c r="C1674" s="63"/>
      <c r="D1674" s="84"/>
      <c r="E1674" s="85"/>
      <c r="F1674" s="85"/>
      <c r="G1674" s="85"/>
      <c r="H1674" s="85"/>
      <c r="I1674" s="61"/>
      <c r="J1674" s="83"/>
      <c r="K1674" s="83"/>
      <c r="L1674" s="61"/>
      <c r="M1674" s="61"/>
      <c r="N1674" s="61"/>
      <c r="O1674" s="54"/>
      <c r="P1674" s="54"/>
      <c r="Q1674" s="73"/>
      <c r="R1674" s="63"/>
      <c r="S1674" s="64" t="str">
        <f aca="false">IF(ISBLANK(A1674),"",CONCATENATE($BC$5,"-",MID($BC$3,3,2),"-M_",A1674))</f>
        <v/>
      </c>
      <c r="T1674" s="65" t="str">
        <f aca="false">IF(ISBLANK(B1674),"",VLOOKUP(B1674,$BI$2:$BJ$5,2,FALSE()))</f>
        <v/>
      </c>
      <c r="U1674" s="66" t="str">
        <f aca="false">IF(ISBLANK(Q1674),"ES",Q1674)</f>
        <v>ES</v>
      </c>
      <c r="V1674" s="64" t="str">
        <f aca="false">IF(ISBLANK(K1674),"2",VLOOKUP(K1674,$BG$2:$BH$3,2,FALSE()))</f>
        <v>2</v>
      </c>
      <c r="W1674" s="66" t="str">
        <f aca="false">IF(ISBLANK(R1674),"Sin observaciones",R1674)</f>
        <v>Sin observaciones</v>
      </c>
      <c r="X1674" s="64" t="str">
        <f aca="false">IF(ISERROR(VLOOKUP(J1674,$BG$2:$BH$3,2,FALSE())),"",VLOOKUP(J1674,$BG$2:$BH$3,2,FALSE()))</f>
        <v/>
      </c>
      <c r="Z1674" s="67"/>
    </row>
    <row r="1675" customFormat="false" ht="14.4" hidden="false" customHeight="false" outlineLevel="0" collapsed="false">
      <c r="A1675" s="63"/>
      <c r="B1675" s="83"/>
      <c r="C1675" s="63"/>
      <c r="D1675" s="84"/>
      <c r="E1675" s="85"/>
      <c r="F1675" s="85"/>
      <c r="G1675" s="85"/>
      <c r="H1675" s="85"/>
      <c r="I1675" s="61"/>
      <c r="J1675" s="83"/>
      <c r="K1675" s="83"/>
      <c r="L1675" s="61"/>
      <c r="M1675" s="61"/>
      <c r="N1675" s="61"/>
      <c r="O1675" s="54"/>
      <c r="P1675" s="54"/>
      <c r="Q1675" s="73"/>
      <c r="R1675" s="63"/>
      <c r="S1675" s="64" t="str">
        <f aca="false">IF(ISBLANK(A1675),"",CONCATENATE($BC$5,"-",MID($BC$3,3,2),"-M_",A1675))</f>
        <v/>
      </c>
      <c r="T1675" s="65" t="str">
        <f aca="false">IF(ISBLANK(B1675),"",VLOOKUP(B1675,$BI$2:$BJ$5,2,FALSE()))</f>
        <v/>
      </c>
      <c r="U1675" s="66" t="str">
        <f aca="false">IF(ISBLANK(Q1675),"ES",Q1675)</f>
        <v>ES</v>
      </c>
      <c r="V1675" s="64" t="str">
        <f aca="false">IF(ISBLANK(K1675),"2",VLOOKUP(K1675,$BG$2:$BH$3,2,FALSE()))</f>
        <v>2</v>
      </c>
      <c r="W1675" s="66" t="str">
        <f aca="false">IF(ISBLANK(R1675),"Sin observaciones",R1675)</f>
        <v>Sin observaciones</v>
      </c>
      <c r="X1675" s="64" t="str">
        <f aca="false">IF(ISERROR(VLOOKUP(J1675,$BG$2:$BH$3,2,FALSE())),"",VLOOKUP(J1675,$BG$2:$BH$3,2,FALSE()))</f>
        <v/>
      </c>
      <c r="Z1675" s="67"/>
    </row>
    <row r="1676" customFormat="false" ht="14.4" hidden="false" customHeight="false" outlineLevel="0" collapsed="false">
      <c r="A1676" s="63"/>
      <c r="B1676" s="83"/>
      <c r="C1676" s="63"/>
      <c r="D1676" s="84"/>
      <c r="E1676" s="85"/>
      <c r="F1676" s="85"/>
      <c r="G1676" s="85"/>
      <c r="H1676" s="85"/>
      <c r="I1676" s="61"/>
      <c r="J1676" s="83"/>
      <c r="K1676" s="83"/>
      <c r="L1676" s="61"/>
      <c r="M1676" s="61"/>
      <c r="N1676" s="61"/>
      <c r="O1676" s="54"/>
      <c r="P1676" s="54"/>
      <c r="Q1676" s="73"/>
      <c r="R1676" s="63"/>
      <c r="S1676" s="64" t="str">
        <f aca="false">IF(ISBLANK(A1676),"",CONCATENATE($BC$5,"-",MID($BC$3,3,2),"-M_",A1676))</f>
        <v/>
      </c>
      <c r="T1676" s="65" t="str">
        <f aca="false">IF(ISBLANK(B1676),"",VLOOKUP(B1676,$BI$2:$BJ$5,2,FALSE()))</f>
        <v/>
      </c>
      <c r="U1676" s="66" t="str">
        <f aca="false">IF(ISBLANK(Q1676),"ES",Q1676)</f>
        <v>ES</v>
      </c>
      <c r="V1676" s="64" t="str">
        <f aca="false">IF(ISBLANK(K1676),"2",VLOOKUP(K1676,$BG$2:$BH$3,2,FALSE()))</f>
        <v>2</v>
      </c>
      <c r="W1676" s="66" t="str">
        <f aca="false">IF(ISBLANK(R1676),"Sin observaciones",R1676)</f>
        <v>Sin observaciones</v>
      </c>
      <c r="X1676" s="64" t="str">
        <f aca="false">IF(ISERROR(VLOOKUP(J1676,$BG$2:$BH$3,2,FALSE())),"",VLOOKUP(J1676,$BG$2:$BH$3,2,FALSE()))</f>
        <v/>
      </c>
      <c r="Z1676" s="67"/>
    </row>
    <row r="1677" customFormat="false" ht="14.4" hidden="false" customHeight="false" outlineLevel="0" collapsed="false">
      <c r="A1677" s="63"/>
      <c r="B1677" s="83"/>
      <c r="C1677" s="63"/>
      <c r="D1677" s="84"/>
      <c r="E1677" s="85"/>
      <c r="F1677" s="85"/>
      <c r="G1677" s="85"/>
      <c r="H1677" s="85"/>
      <c r="I1677" s="61"/>
      <c r="J1677" s="83"/>
      <c r="K1677" s="83"/>
      <c r="L1677" s="61"/>
      <c r="M1677" s="61"/>
      <c r="N1677" s="61"/>
      <c r="O1677" s="54"/>
      <c r="P1677" s="54"/>
      <c r="Q1677" s="73"/>
      <c r="R1677" s="63"/>
      <c r="S1677" s="64" t="str">
        <f aca="false">IF(ISBLANK(A1677),"",CONCATENATE($BC$5,"-",MID($BC$3,3,2),"-M_",A1677))</f>
        <v/>
      </c>
      <c r="T1677" s="65" t="str">
        <f aca="false">IF(ISBLANK(B1677),"",VLOOKUP(B1677,$BI$2:$BJ$5,2,FALSE()))</f>
        <v/>
      </c>
      <c r="U1677" s="66" t="str">
        <f aca="false">IF(ISBLANK(Q1677),"ES",Q1677)</f>
        <v>ES</v>
      </c>
      <c r="V1677" s="64" t="str">
        <f aca="false">IF(ISBLANK(K1677),"2",VLOOKUP(K1677,$BG$2:$BH$3,2,FALSE()))</f>
        <v>2</v>
      </c>
      <c r="W1677" s="66" t="str">
        <f aca="false">IF(ISBLANK(R1677),"Sin observaciones",R1677)</f>
        <v>Sin observaciones</v>
      </c>
      <c r="X1677" s="64" t="str">
        <f aca="false">IF(ISERROR(VLOOKUP(J1677,$BG$2:$BH$3,2,FALSE())),"",VLOOKUP(J1677,$BG$2:$BH$3,2,FALSE()))</f>
        <v/>
      </c>
      <c r="Z1677" s="67"/>
    </row>
    <row r="1678" customFormat="false" ht="14.4" hidden="false" customHeight="false" outlineLevel="0" collapsed="false">
      <c r="A1678" s="63"/>
      <c r="B1678" s="83"/>
      <c r="C1678" s="63"/>
      <c r="D1678" s="84"/>
      <c r="E1678" s="85"/>
      <c r="F1678" s="85"/>
      <c r="G1678" s="85"/>
      <c r="H1678" s="85"/>
      <c r="I1678" s="61"/>
      <c r="J1678" s="83"/>
      <c r="K1678" s="83"/>
      <c r="L1678" s="61"/>
      <c r="M1678" s="61"/>
      <c r="N1678" s="61"/>
      <c r="O1678" s="54"/>
      <c r="P1678" s="54"/>
      <c r="Q1678" s="73"/>
      <c r="R1678" s="63"/>
      <c r="S1678" s="64" t="str">
        <f aca="false">IF(ISBLANK(A1678),"",CONCATENATE($BC$5,"-",MID($BC$3,3,2),"-M_",A1678))</f>
        <v/>
      </c>
      <c r="T1678" s="65" t="str">
        <f aca="false">IF(ISBLANK(B1678),"",VLOOKUP(B1678,$BI$2:$BJ$5,2,FALSE()))</f>
        <v/>
      </c>
      <c r="U1678" s="66" t="str">
        <f aca="false">IF(ISBLANK(Q1678),"ES",Q1678)</f>
        <v>ES</v>
      </c>
      <c r="V1678" s="64" t="str">
        <f aca="false">IF(ISBLANK(K1678),"2",VLOOKUP(K1678,$BG$2:$BH$3,2,FALSE()))</f>
        <v>2</v>
      </c>
      <c r="W1678" s="66" t="str">
        <f aca="false">IF(ISBLANK(R1678),"Sin observaciones",R1678)</f>
        <v>Sin observaciones</v>
      </c>
      <c r="X1678" s="64" t="str">
        <f aca="false">IF(ISERROR(VLOOKUP(J1678,$BG$2:$BH$3,2,FALSE())),"",VLOOKUP(J1678,$BG$2:$BH$3,2,FALSE()))</f>
        <v/>
      </c>
      <c r="Z1678" s="67"/>
    </row>
    <row r="1679" customFormat="false" ht="14.4" hidden="false" customHeight="false" outlineLevel="0" collapsed="false">
      <c r="A1679" s="63"/>
      <c r="B1679" s="83"/>
      <c r="C1679" s="63"/>
      <c r="D1679" s="84"/>
      <c r="E1679" s="85"/>
      <c r="F1679" s="85"/>
      <c r="G1679" s="85"/>
      <c r="H1679" s="85"/>
      <c r="I1679" s="61"/>
      <c r="J1679" s="83"/>
      <c r="K1679" s="83"/>
      <c r="L1679" s="61"/>
      <c r="M1679" s="61"/>
      <c r="N1679" s="61"/>
      <c r="O1679" s="54"/>
      <c r="P1679" s="54"/>
      <c r="Q1679" s="73"/>
      <c r="R1679" s="63"/>
      <c r="S1679" s="64" t="str">
        <f aca="false">IF(ISBLANK(A1679),"",CONCATENATE($BC$5,"-",MID($BC$3,3,2),"-M_",A1679))</f>
        <v/>
      </c>
      <c r="T1679" s="65" t="str">
        <f aca="false">IF(ISBLANK(B1679),"",VLOOKUP(B1679,$BI$2:$BJ$5,2,FALSE()))</f>
        <v/>
      </c>
      <c r="U1679" s="66" t="str">
        <f aca="false">IF(ISBLANK(Q1679),"ES",Q1679)</f>
        <v>ES</v>
      </c>
      <c r="V1679" s="64" t="str">
        <f aca="false">IF(ISBLANK(K1679),"2",VLOOKUP(K1679,$BG$2:$BH$3,2,FALSE()))</f>
        <v>2</v>
      </c>
      <c r="W1679" s="66" t="str">
        <f aca="false">IF(ISBLANK(R1679),"Sin observaciones",R1679)</f>
        <v>Sin observaciones</v>
      </c>
      <c r="X1679" s="64" t="str">
        <f aca="false">IF(ISERROR(VLOOKUP(J1679,$BG$2:$BH$3,2,FALSE())),"",VLOOKUP(J1679,$BG$2:$BH$3,2,FALSE()))</f>
        <v/>
      </c>
      <c r="Z1679" s="67"/>
    </row>
    <row r="1680" customFormat="false" ht="14.4" hidden="false" customHeight="false" outlineLevel="0" collapsed="false">
      <c r="A1680" s="63"/>
      <c r="B1680" s="83"/>
      <c r="C1680" s="63"/>
      <c r="D1680" s="84"/>
      <c r="E1680" s="85"/>
      <c r="F1680" s="85"/>
      <c r="G1680" s="85"/>
      <c r="H1680" s="85"/>
      <c r="I1680" s="61"/>
      <c r="J1680" s="83"/>
      <c r="K1680" s="83"/>
      <c r="L1680" s="61"/>
      <c r="M1680" s="61"/>
      <c r="N1680" s="61"/>
      <c r="O1680" s="54"/>
      <c r="P1680" s="54"/>
      <c r="Q1680" s="73"/>
      <c r="R1680" s="63"/>
      <c r="S1680" s="64" t="str">
        <f aca="false">IF(ISBLANK(A1680),"",CONCATENATE($BC$5,"-",MID($BC$3,3,2),"-M_",A1680))</f>
        <v/>
      </c>
      <c r="T1680" s="65" t="str">
        <f aca="false">IF(ISBLANK(B1680),"",VLOOKUP(B1680,$BI$2:$BJ$5,2,FALSE()))</f>
        <v/>
      </c>
      <c r="U1680" s="66" t="str">
        <f aca="false">IF(ISBLANK(Q1680),"ES",Q1680)</f>
        <v>ES</v>
      </c>
      <c r="V1680" s="64" t="str">
        <f aca="false">IF(ISBLANK(K1680),"2",VLOOKUP(K1680,$BG$2:$BH$3,2,FALSE()))</f>
        <v>2</v>
      </c>
      <c r="W1680" s="66" t="str">
        <f aca="false">IF(ISBLANK(R1680),"Sin observaciones",R1680)</f>
        <v>Sin observaciones</v>
      </c>
      <c r="X1680" s="64" t="str">
        <f aca="false">IF(ISERROR(VLOOKUP(J1680,$BG$2:$BH$3,2,FALSE())),"",VLOOKUP(J1680,$BG$2:$BH$3,2,FALSE()))</f>
        <v/>
      </c>
      <c r="Z1680" s="67"/>
    </row>
    <row r="1681" customFormat="false" ht="14.4" hidden="false" customHeight="false" outlineLevel="0" collapsed="false">
      <c r="A1681" s="63"/>
      <c r="B1681" s="83"/>
      <c r="C1681" s="63"/>
      <c r="D1681" s="84"/>
      <c r="E1681" s="85"/>
      <c r="F1681" s="85"/>
      <c r="G1681" s="85"/>
      <c r="H1681" s="85"/>
      <c r="I1681" s="61"/>
      <c r="J1681" s="83"/>
      <c r="K1681" s="83"/>
      <c r="L1681" s="61"/>
      <c r="M1681" s="61"/>
      <c r="N1681" s="61"/>
      <c r="O1681" s="54"/>
      <c r="P1681" s="54"/>
      <c r="Q1681" s="73"/>
      <c r="R1681" s="63"/>
      <c r="S1681" s="64" t="str">
        <f aca="false">IF(ISBLANK(A1681),"",CONCATENATE($BC$5,"-",MID($BC$3,3,2),"-M_",A1681))</f>
        <v/>
      </c>
      <c r="T1681" s="65" t="str">
        <f aca="false">IF(ISBLANK(B1681),"",VLOOKUP(B1681,$BI$2:$BJ$5,2,FALSE()))</f>
        <v/>
      </c>
      <c r="U1681" s="66" t="str">
        <f aca="false">IF(ISBLANK(Q1681),"ES",Q1681)</f>
        <v>ES</v>
      </c>
      <c r="V1681" s="64" t="str">
        <f aca="false">IF(ISBLANK(K1681),"2",VLOOKUP(K1681,$BG$2:$BH$3,2,FALSE()))</f>
        <v>2</v>
      </c>
      <c r="W1681" s="66" t="str">
        <f aca="false">IF(ISBLANK(R1681),"Sin observaciones",R1681)</f>
        <v>Sin observaciones</v>
      </c>
      <c r="X1681" s="64" t="str">
        <f aca="false">IF(ISERROR(VLOOKUP(J1681,$BG$2:$BH$3,2,FALSE())),"",VLOOKUP(J1681,$BG$2:$BH$3,2,FALSE()))</f>
        <v/>
      </c>
      <c r="Z1681" s="67"/>
    </row>
    <row r="1682" customFormat="false" ht="14.4" hidden="false" customHeight="false" outlineLevel="0" collapsed="false">
      <c r="A1682" s="63"/>
      <c r="B1682" s="83"/>
      <c r="C1682" s="63"/>
      <c r="D1682" s="84"/>
      <c r="E1682" s="85"/>
      <c r="F1682" s="85"/>
      <c r="G1682" s="85"/>
      <c r="H1682" s="85"/>
      <c r="I1682" s="61"/>
      <c r="J1682" s="83"/>
      <c r="K1682" s="83"/>
      <c r="L1682" s="61"/>
      <c r="M1682" s="61"/>
      <c r="N1682" s="61"/>
      <c r="O1682" s="54"/>
      <c r="P1682" s="54"/>
      <c r="Q1682" s="73"/>
      <c r="R1682" s="63"/>
      <c r="S1682" s="64" t="str">
        <f aca="false">IF(ISBLANK(A1682),"",CONCATENATE($BC$5,"-",MID($BC$3,3,2),"-M_",A1682))</f>
        <v/>
      </c>
      <c r="T1682" s="65" t="str">
        <f aca="false">IF(ISBLANK(B1682),"",VLOOKUP(B1682,$BI$2:$BJ$5,2,FALSE()))</f>
        <v/>
      </c>
      <c r="U1682" s="66" t="str">
        <f aca="false">IF(ISBLANK(Q1682),"ES",Q1682)</f>
        <v>ES</v>
      </c>
      <c r="V1682" s="64" t="str">
        <f aca="false">IF(ISBLANK(K1682),"2",VLOOKUP(K1682,$BG$2:$BH$3,2,FALSE()))</f>
        <v>2</v>
      </c>
      <c r="W1682" s="66" t="str">
        <f aca="false">IF(ISBLANK(R1682),"Sin observaciones",R1682)</f>
        <v>Sin observaciones</v>
      </c>
      <c r="X1682" s="64" t="str">
        <f aca="false">IF(ISERROR(VLOOKUP(J1682,$BG$2:$BH$3,2,FALSE())),"",VLOOKUP(J1682,$BG$2:$BH$3,2,FALSE()))</f>
        <v/>
      </c>
      <c r="Z1682" s="67"/>
    </row>
    <row r="1683" customFormat="false" ht="14.4" hidden="false" customHeight="false" outlineLevel="0" collapsed="false">
      <c r="A1683" s="63"/>
      <c r="B1683" s="83"/>
      <c r="C1683" s="63"/>
      <c r="D1683" s="84"/>
      <c r="E1683" s="85"/>
      <c r="F1683" s="85"/>
      <c r="G1683" s="85"/>
      <c r="H1683" s="85"/>
      <c r="I1683" s="61"/>
      <c r="J1683" s="83"/>
      <c r="K1683" s="83"/>
      <c r="L1683" s="61"/>
      <c r="M1683" s="61"/>
      <c r="N1683" s="61"/>
      <c r="O1683" s="54"/>
      <c r="P1683" s="54"/>
      <c r="Q1683" s="73"/>
      <c r="R1683" s="63"/>
      <c r="S1683" s="64" t="str">
        <f aca="false">IF(ISBLANK(A1683),"",CONCATENATE($BC$5,"-",MID($BC$3,3,2),"-M_",A1683))</f>
        <v/>
      </c>
      <c r="T1683" s="65" t="str">
        <f aca="false">IF(ISBLANK(B1683),"",VLOOKUP(B1683,$BI$2:$BJ$5,2,FALSE()))</f>
        <v/>
      </c>
      <c r="U1683" s="66" t="str">
        <f aca="false">IF(ISBLANK(Q1683),"ES",Q1683)</f>
        <v>ES</v>
      </c>
      <c r="V1683" s="64" t="str">
        <f aca="false">IF(ISBLANK(K1683),"2",VLOOKUP(K1683,$BG$2:$BH$3,2,FALSE()))</f>
        <v>2</v>
      </c>
      <c r="W1683" s="66" t="str">
        <f aca="false">IF(ISBLANK(R1683),"Sin observaciones",R1683)</f>
        <v>Sin observaciones</v>
      </c>
      <c r="X1683" s="64" t="str">
        <f aca="false">IF(ISERROR(VLOOKUP(J1683,$BG$2:$BH$3,2,FALSE())),"",VLOOKUP(J1683,$BG$2:$BH$3,2,FALSE()))</f>
        <v/>
      </c>
      <c r="Z1683" s="67"/>
    </row>
    <row r="1684" customFormat="false" ht="14.4" hidden="false" customHeight="false" outlineLevel="0" collapsed="false">
      <c r="A1684" s="63"/>
      <c r="B1684" s="83"/>
      <c r="C1684" s="63"/>
      <c r="D1684" s="84"/>
      <c r="E1684" s="85"/>
      <c r="F1684" s="85"/>
      <c r="G1684" s="85"/>
      <c r="H1684" s="85"/>
      <c r="I1684" s="61"/>
      <c r="J1684" s="83"/>
      <c r="K1684" s="83"/>
      <c r="L1684" s="61"/>
      <c r="M1684" s="61"/>
      <c r="N1684" s="61"/>
      <c r="O1684" s="54"/>
      <c r="P1684" s="54"/>
      <c r="Q1684" s="73"/>
      <c r="R1684" s="63"/>
      <c r="S1684" s="64" t="str">
        <f aca="false">IF(ISBLANK(A1684),"",CONCATENATE($BC$5,"-",MID($BC$3,3,2),"-M_",A1684))</f>
        <v/>
      </c>
      <c r="T1684" s="65" t="str">
        <f aca="false">IF(ISBLANK(B1684),"",VLOOKUP(B1684,$BI$2:$BJ$5,2,FALSE()))</f>
        <v/>
      </c>
      <c r="U1684" s="66" t="str">
        <f aca="false">IF(ISBLANK(Q1684),"ES",Q1684)</f>
        <v>ES</v>
      </c>
      <c r="V1684" s="64" t="str">
        <f aca="false">IF(ISBLANK(K1684),"2",VLOOKUP(K1684,$BG$2:$BH$3,2,FALSE()))</f>
        <v>2</v>
      </c>
      <c r="W1684" s="66" t="str">
        <f aca="false">IF(ISBLANK(R1684),"Sin observaciones",R1684)</f>
        <v>Sin observaciones</v>
      </c>
      <c r="X1684" s="64" t="str">
        <f aca="false">IF(ISERROR(VLOOKUP(J1684,$BG$2:$BH$3,2,FALSE())),"",VLOOKUP(J1684,$BG$2:$BH$3,2,FALSE()))</f>
        <v/>
      </c>
      <c r="Z1684" s="67"/>
    </row>
    <row r="1685" customFormat="false" ht="14.4" hidden="false" customHeight="false" outlineLevel="0" collapsed="false">
      <c r="A1685" s="63"/>
      <c r="B1685" s="83"/>
      <c r="C1685" s="63"/>
      <c r="D1685" s="84"/>
      <c r="E1685" s="85"/>
      <c r="F1685" s="85"/>
      <c r="G1685" s="85"/>
      <c r="H1685" s="85"/>
      <c r="I1685" s="61"/>
      <c r="J1685" s="83"/>
      <c r="K1685" s="83"/>
      <c r="L1685" s="61"/>
      <c r="M1685" s="61"/>
      <c r="N1685" s="61"/>
      <c r="O1685" s="54"/>
      <c r="P1685" s="54"/>
      <c r="Q1685" s="73"/>
      <c r="R1685" s="63"/>
      <c r="S1685" s="64" t="str">
        <f aca="false">IF(ISBLANK(A1685),"",CONCATENATE($BC$5,"-",MID($BC$3,3,2),"-M_",A1685))</f>
        <v/>
      </c>
      <c r="T1685" s="65" t="str">
        <f aca="false">IF(ISBLANK(B1685),"",VLOOKUP(B1685,$BI$2:$BJ$5,2,FALSE()))</f>
        <v/>
      </c>
      <c r="U1685" s="66" t="str">
        <f aca="false">IF(ISBLANK(Q1685),"ES",Q1685)</f>
        <v>ES</v>
      </c>
      <c r="V1685" s="64" t="str">
        <f aca="false">IF(ISBLANK(K1685),"2",VLOOKUP(K1685,$BG$2:$BH$3,2,FALSE()))</f>
        <v>2</v>
      </c>
      <c r="W1685" s="66" t="str">
        <f aca="false">IF(ISBLANK(R1685),"Sin observaciones",R1685)</f>
        <v>Sin observaciones</v>
      </c>
      <c r="X1685" s="64" t="str">
        <f aca="false">IF(ISERROR(VLOOKUP(J1685,$BG$2:$BH$3,2,FALSE())),"",VLOOKUP(J1685,$BG$2:$BH$3,2,FALSE()))</f>
        <v/>
      </c>
      <c r="Z1685" s="67"/>
    </row>
    <row r="1686" customFormat="false" ht="14.4" hidden="false" customHeight="false" outlineLevel="0" collapsed="false">
      <c r="A1686" s="63"/>
      <c r="B1686" s="83"/>
      <c r="C1686" s="63"/>
      <c r="D1686" s="84"/>
      <c r="E1686" s="85"/>
      <c r="F1686" s="85"/>
      <c r="G1686" s="85"/>
      <c r="H1686" s="85"/>
      <c r="I1686" s="61"/>
      <c r="J1686" s="83"/>
      <c r="K1686" s="83"/>
      <c r="L1686" s="61"/>
      <c r="M1686" s="61"/>
      <c r="N1686" s="61"/>
      <c r="O1686" s="54"/>
      <c r="P1686" s="54"/>
      <c r="Q1686" s="73"/>
      <c r="R1686" s="63"/>
      <c r="S1686" s="64" t="str">
        <f aca="false">IF(ISBLANK(A1686),"",CONCATENATE($BC$5,"-",MID($BC$3,3,2),"-M_",A1686))</f>
        <v/>
      </c>
      <c r="T1686" s="65" t="str">
        <f aca="false">IF(ISBLANK(B1686),"",VLOOKUP(B1686,$BI$2:$BJ$5,2,FALSE()))</f>
        <v/>
      </c>
      <c r="U1686" s="66" t="str">
        <f aca="false">IF(ISBLANK(Q1686),"ES",Q1686)</f>
        <v>ES</v>
      </c>
      <c r="V1686" s="64" t="str">
        <f aca="false">IF(ISBLANK(K1686),"2",VLOOKUP(K1686,$BG$2:$BH$3,2,FALSE()))</f>
        <v>2</v>
      </c>
      <c r="W1686" s="66" t="str">
        <f aca="false">IF(ISBLANK(R1686),"Sin observaciones",R1686)</f>
        <v>Sin observaciones</v>
      </c>
      <c r="X1686" s="64" t="str">
        <f aca="false">IF(ISERROR(VLOOKUP(J1686,$BG$2:$BH$3,2,FALSE())),"",VLOOKUP(J1686,$BG$2:$BH$3,2,FALSE()))</f>
        <v/>
      </c>
      <c r="Z1686" s="67"/>
    </row>
    <row r="1687" customFormat="false" ht="14.4" hidden="false" customHeight="false" outlineLevel="0" collapsed="false">
      <c r="A1687" s="63"/>
      <c r="B1687" s="83"/>
      <c r="C1687" s="63"/>
      <c r="D1687" s="84"/>
      <c r="E1687" s="85"/>
      <c r="F1687" s="85"/>
      <c r="G1687" s="85"/>
      <c r="H1687" s="85"/>
      <c r="I1687" s="61"/>
      <c r="J1687" s="83"/>
      <c r="K1687" s="83"/>
      <c r="L1687" s="61"/>
      <c r="M1687" s="61"/>
      <c r="N1687" s="61"/>
      <c r="O1687" s="54"/>
      <c r="P1687" s="54"/>
      <c r="Q1687" s="73"/>
      <c r="R1687" s="63"/>
      <c r="S1687" s="64" t="str">
        <f aca="false">IF(ISBLANK(A1687),"",CONCATENATE($BC$5,"-",MID($BC$3,3,2),"-M_",A1687))</f>
        <v/>
      </c>
      <c r="T1687" s="65" t="str">
        <f aca="false">IF(ISBLANK(B1687),"",VLOOKUP(B1687,$BI$2:$BJ$5,2,FALSE()))</f>
        <v/>
      </c>
      <c r="U1687" s="66" t="str">
        <f aca="false">IF(ISBLANK(Q1687),"ES",Q1687)</f>
        <v>ES</v>
      </c>
      <c r="V1687" s="64" t="str">
        <f aca="false">IF(ISBLANK(K1687),"2",VLOOKUP(K1687,$BG$2:$BH$3,2,FALSE()))</f>
        <v>2</v>
      </c>
      <c r="W1687" s="66" t="str">
        <f aca="false">IF(ISBLANK(R1687),"Sin observaciones",R1687)</f>
        <v>Sin observaciones</v>
      </c>
      <c r="X1687" s="64" t="str">
        <f aca="false">IF(ISERROR(VLOOKUP(J1687,$BG$2:$BH$3,2,FALSE())),"",VLOOKUP(J1687,$BG$2:$BH$3,2,FALSE()))</f>
        <v/>
      </c>
      <c r="Z1687" s="67"/>
    </row>
    <row r="1688" customFormat="false" ht="14.4" hidden="false" customHeight="false" outlineLevel="0" collapsed="false">
      <c r="A1688" s="63"/>
      <c r="B1688" s="83"/>
      <c r="C1688" s="63"/>
      <c r="D1688" s="84"/>
      <c r="E1688" s="85"/>
      <c r="F1688" s="85"/>
      <c r="G1688" s="85"/>
      <c r="H1688" s="85"/>
      <c r="I1688" s="61"/>
      <c r="J1688" s="83"/>
      <c r="K1688" s="83"/>
      <c r="L1688" s="61"/>
      <c r="M1688" s="61"/>
      <c r="N1688" s="61"/>
      <c r="O1688" s="54"/>
      <c r="P1688" s="54"/>
      <c r="Q1688" s="73"/>
      <c r="R1688" s="63"/>
      <c r="S1688" s="64" t="str">
        <f aca="false">IF(ISBLANK(A1688),"",CONCATENATE($BC$5,"-",MID($BC$3,3,2),"-M_",A1688))</f>
        <v/>
      </c>
      <c r="T1688" s="65" t="str">
        <f aca="false">IF(ISBLANK(B1688),"",VLOOKUP(B1688,$BI$2:$BJ$5,2,FALSE()))</f>
        <v/>
      </c>
      <c r="U1688" s="66" t="str">
        <f aca="false">IF(ISBLANK(Q1688),"ES",Q1688)</f>
        <v>ES</v>
      </c>
      <c r="V1688" s="64" t="str">
        <f aca="false">IF(ISBLANK(K1688),"2",VLOOKUP(K1688,$BG$2:$BH$3,2,FALSE()))</f>
        <v>2</v>
      </c>
      <c r="W1688" s="66" t="str">
        <f aca="false">IF(ISBLANK(R1688),"Sin observaciones",R1688)</f>
        <v>Sin observaciones</v>
      </c>
      <c r="X1688" s="64" t="str">
        <f aca="false">IF(ISERROR(VLOOKUP(J1688,$BG$2:$BH$3,2,FALSE())),"",VLOOKUP(J1688,$BG$2:$BH$3,2,FALSE()))</f>
        <v/>
      </c>
      <c r="Z1688" s="67"/>
    </row>
    <row r="1689" customFormat="false" ht="14.4" hidden="false" customHeight="false" outlineLevel="0" collapsed="false">
      <c r="A1689" s="63"/>
      <c r="B1689" s="83"/>
      <c r="C1689" s="63"/>
      <c r="D1689" s="84"/>
      <c r="E1689" s="85"/>
      <c r="F1689" s="85"/>
      <c r="G1689" s="85"/>
      <c r="H1689" s="85"/>
      <c r="I1689" s="61"/>
      <c r="J1689" s="83"/>
      <c r="K1689" s="83"/>
      <c r="L1689" s="61"/>
      <c r="M1689" s="61"/>
      <c r="N1689" s="61"/>
      <c r="O1689" s="54"/>
      <c r="P1689" s="54"/>
      <c r="Q1689" s="73"/>
      <c r="R1689" s="63"/>
      <c r="S1689" s="64" t="str">
        <f aca="false">IF(ISBLANK(A1689),"",CONCATENATE($BC$5,"-",MID($BC$3,3,2),"-M_",A1689))</f>
        <v/>
      </c>
      <c r="T1689" s="65" t="str">
        <f aca="false">IF(ISBLANK(B1689),"",VLOOKUP(B1689,$BI$2:$BJ$5,2,FALSE()))</f>
        <v/>
      </c>
      <c r="U1689" s="66" t="str">
        <f aca="false">IF(ISBLANK(Q1689),"ES",Q1689)</f>
        <v>ES</v>
      </c>
      <c r="V1689" s="64" t="str">
        <f aca="false">IF(ISBLANK(K1689),"2",VLOOKUP(K1689,$BG$2:$BH$3,2,FALSE()))</f>
        <v>2</v>
      </c>
      <c r="W1689" s="66" t="str">
        <f aca="false">IF(ISBLANK(R1689),"Sin observaciones",R1689)</f>
        <v>Sin observaciones</v>
      </c>
      <c r="X1689" s="64" t="str">
        <f aca="false">IF(ISERROR(VLOOKUP(J1689,$BG$2:$BH$3,2,FALSE())),"",VLOOKUP(J1689,$BG$2:$BH$3,2,FALSE()))</f>
        <v/>
      </c>
      <c r="Z1689" s="67"/>
    </row>
    <row r="1690" customFormat="false" ht="14.4" hidden="false" customHeight="false" outlineLevel="0" collapsed="false">
      <c r="A1690" s="63"/>
      <c r="B1690" s="83"/>
      <c r="C1690" s="63"/>
      <c r="D1690" s="84"/>
      <c r="E1690" s="85"/>
      <c r="F1690" s="85"/>
      <c r="G1690" s="85"/>
      <c r="H1690" s="85"/>
      <c r="I1690" s="61"/>
      <c r="J1690" s="83"/>
      <c r="K1690" s="83"/>
      <c r="L1690" s="61"/>
      <c r="M1690" s="61"/>
      <c r="N1690" s="61"/>
      <c r="O1690" s="54"/>
      <c r="P1690" s="54"/>
      <c r="Q1690" s="73"/>
      <c r="R1690" s="63"/>
      <c r="S1690" s="64" t="str">
        <f aca="false">IF(ISBLANK(A1690),"",CONCATENATE($BC$5,"-",MID($BC$3,3,2),"-M_",A1690))</f>
        <v/>
      </c>
      <c r="T1690" s="65" t="str">
        <f aca="false">IF(ISBLANK(B1690),"",VLOOKUP(B1690,$BI$2:$BJ$5,2,FALSE()))</f>
        <v/>
      </c>
      <c r="U1690" s="66" t="str">
        <f aca="false">IF(ISBLANK(Q1690),"ES",Q1690)</f>
        <v>ES</v>
      </c>
      <c r="V1690" s="64" t="str">
        <f aca="false">IF(ISBLANK(K1690),"2",VLOOKUP(K1690,$BG$2:$BH$3,2,FALSE()))</f>
        <v>2</v>
      </c>
      <c r="W1690" s="66" t="str">
        <f aca="false">IF(ISBLANK(R1690),"Sin observaciones",R1690)</f>
        <v>Sin observaciones</v>
      </c>
      <c r="X1690" s="64" t="str">
        <f aca="false">IF(ISERROR(VLOOKUP(J1690,$BG$2:$BH$3,2,FALSE())),"",VLOOKUP(J1690,$BG$2:$BH$3,2,FALSE()))</f>
        <v/>
      </c>
      <c r="Z1690" s="67"/>
    </row>
    <row r="1691" customFormat="false" ht="14.4" hidden="false" customHeight="false" outlineLevel="0" collapsed="false">
      <c r="A1691" s="63"/>
      <c r="B1691" s="83"/>
      <c r="C1691" s="63"/>
      <c r="D1691" s="84"/>
      <c r="E1691" s="85"/>
      <c r="F1691" s="85"/>
      <c r="G1691" s="85"/>
      <c r="H1691" s="85"/>
      <c r="I1691" s="61"/>
      <c r="J1691" s="83"/>
      <c r="K1691" s="83"/>
      <c r="L1691" s="61"/>
      <c r="M1691" s="61"/>
      <c r="N1691" s="61"/>
      <c r="O1691" s="54"/>
      <c r="P1691" s="54"/>
      <c r="Q1691" s="73"/>
      <c r="R1691" s="63"/>
      <c r="S1691" s="64" t="str">
        <f aca="false">IF(ISBLANK(A1691),"",CONCATENATE($BC$5,"-",MID($BC$3,3,2),"-M_",A1691))</f>
        <v/>
      </c>
      <c r="T1691" s="65" t="str">
        <f aca="false">IF(ISBLANK(B1691),"",VLOOKUP(B1691,$BI$2:$BJ$5,2,FALSE()))</f>
        <v/>
      </c>
      <c r="U1691" s="66" t="str">
        <f aca="false">IF(ISBLANK(Q1691),"ES",Q1691)</f>
        <v>ES</v>
      </c>
      <c r="V1691" s="64" t="str">
        <f aca="false">IF(ISBLANK(K1691),"2",VLOOKUP(K1691,$BG$2:$BH$3,2,FALSE()))</f>
        <v>2</v>
      </c>
      <c r="W1691" s="66" t="str">
        <f aca="false">IF(ISBLANK(R1691),"Sin observaciones",R1691)</f>
        <v>Sin observaciones</v>
      </c>
      <c r="X1691" s="64" t="str">
        <f aca="false">IF(ISERROR(VLOOKUP(J1691,$BG$2:$BH$3,2,FALSE())),"",VLOOKUP(J1691,$BG$2:$BH$3,2,FALSE()))</f>
        <v/>
      </c>
      <c r="Z1691" s="67"/>
    </row>
    <row r="1692" customFormat="false" ht="14.4" hidden="false" customHeight="false" outlineLevel="0" collapsed="false">
      <c r="A1692" s="63"/>
      <c r="B1692" s="83"/>
      <c r="C1692" s="63"/>
      <c r="D1692" s="84"/>
      <c r="E1692" s="85"/>
      <c r="F1692" s="85"/>
      <c r="G1692" s="85"/>
      <c r="H1692" s="85"/>
      <c r="I1692" s="61"/>
      <c r="J1692" s="83"/>
      <c r="K1692" s="83"/>
      <c r="L1692" s="61"/>
      <c r="M1692" s="61"/>
      <c r="N1692" s="61"/>
      <c r="O1692" s="54"/>
      <c r="P1692" s="54"/>
      <c r="Q1692" s="73"/>
      <c r="R1692" s="63"/>
      <c r="S1692" s="64" t="str">
        <f aca="false">IF(ISBLANK(A1692),"",CONCATENATE($BC$5,"-",MID($BC$3,3,2),"-M_",A1692))</f>
        <v/>
      </c>
      <c r="T1692" s="65" t="str">
        <f aca="false">IF(ISBLANK(B1692),"",VLOOKUP(B1692,$BI$2:$BJ$5,2,FALSE()))</f>
        <v/>
      </c>
      <c r="U1692" s="66" t="str">
        <f aca="false">IF(ISBLANK(Q1692),"ES",Q1692)</f>
        <v>ES</v>
      </c>
      <c r="V1692" s="64" t="str">
        <f aca="false">IF(ISBLANK(K1692),"2",VLOOKUP(K1692,$BG$2:$BH$3,2,FALSE()))</f>
        <v>2</v>
      </c>
      <c r="W1692" s="66" t="str">
        <f aca="false">IF(ISBLANK(R1692),"Sin observaciones",R1692)</f>
        <v>Sin observaciones</v>
      </c>
      <c r="X1692" s="64" t="str">
        <f aca="false">IF(ISERROR(VLOOKUP(J1692,$BG$2:$BH$3,2,FALSE())),"",VLOOKUP(J1692,$BG$2:$BH$3,2,FALSE()))</f>
        <v/>
      </c>
      <c r="Z1692" s="67"/>
    </row>
    <row r="1693" customFormat="false" ht="14.4" hidden="false" customHeight="false" outlineLevel="0" collapsed="false">
      <c r="A1693" s="63"/>
      <c r="B1693" s="83"/>
      <c r="C1693" s="63"/>
      <c r="D1693" s="84"/>
      <c r="E1693" s="85"/>
      <c r="F1693" s="85"/>
      <c r="G1693" s="85"/>
      <c r="H1693" s="85"/>
      <c r="I1693" s="61"/>
      <c r="J1693" s="83"/>
      <c r="K1693" s="83"/>
      <c r="L1693" s="61"/>
      <c r="M1693" s="61"/>
      <c r="N1693" s="61"/>
      <c r="O1693" s="54"/>
      <c r="P1693" s="54"/>
      <c r="Q1693" s="73"/>
      <c r="R1693" s="63"/>
      <c r="S1693" s="64" t="str">
        <f aca="false">IF(ISBLANK(A1693),"",CONCATENATE($BC$5,"-",MID($BC$3,3,2),"-M_",A1693))</f>
        <v/>
      </c>
      <c r="T1693" s="65" t="str">
        <f aca="false">IF(ISBLANK(B1693),"",VLOOKUP(B1693,$BI$2:$BJ$5,2,FALSE()))</f>
        <v/>
      </c>
      <c r="U1693" s="66" t="str">
        <f aca="false">IF(ISBLANK(Q1693),"ES",Q1693)</f>
        <v>ES</v>
      </c>
      <c r="V1693" s="64" t="str">
        <f aca="false">IF(ISBLANK(K1693),"2",VLOOKUP(K1693,$BG$2:$BH$3,2,FALSE()))</f>
        <v>2</v>
      </c>
      <c r="W1693" s="66" t="str">
        <f aca="false">IF(ISBLANK(R1693),"Sin observaciones",R1693)</f>
        <v>Sin observaciones</v>
      </c>
      <c r="X1693" s="64" t="str">
        <f aca="false">IF(ISERROR(VLOOKUP(J1693,$BG$2:$BH$3,2,FALSE())),"",VLOOKUP(J1693,$BG$2:$BH$3,2,FALSE()))</f>
        <v/>
      </c>
      <c r="Z1693" s="67"/>
    </row>
    <row r="1694" customFormat="false" ht="14.4" hidden="false" customHeight="false" outlineLevel="0" collapsed="false">
      <c r="A1694" s="63"/>
      <c r="B1694" s="83"/>
      <c r="C1694" s="63"/>
      <c r="D1694" s="84"/>
      <c r="E1694" s="85"/>
      <c r="F1694" s="85"/>
      <c r="G1694" s="85"/>
      <c r="H1694" s="85"/>
      <c r="I1694" s="61"/>
      <c r="J1694" s="83"/>
      <c r="K1694" s="83"/>
      <c r="L1694" s="61"/>
      <c r="M1694" s="61"/>
      <c r="N1694" s="61"/>
      <c r="O1694" s="54"/>
      <c r="P1694" s="54"/>
      <c r="Q1694" s="73"/>
      <c r="R1694" s="63"/>
      <c r="S1694" s="64" t="str">
        <f aca="false">IF(ISBLANK(A1694),"",CONCATENATE($BC$5,"-",MID($BC$3,3,2),"-M_",A1694))</f>
        <v/>
      </c>
      <c r="T1694" s="65" t="str">
        <f aca="false">IF(ISBLANK(B1694),"",VLOOKUP(B1694,$BI$2:$BJ$5,2,FALSE()))</f>
        <v/>
      </c>
      <c r="U1694" s="66" t="str">
        <f aca="false">IF(ISBLANK(Q1694),"ES",Q1694)</f>
        <v>ES</v>
      </c>
      <c r="V1694" s="64" t="str">
        <f aca="false">IF(ISBLANK(K1694),"2",VLOOKUP(K1694,$BG$2:$BH$3,2,FALSE()))</f>
        <v>2</v>
      </c>
      <c r="W1694" s="66" t="str">
        <f aca="false">IF(ISBLANK(R1694),"Sin observaciones",R1694)</f>
        <v>Sin observaciones</v>
      </c>
      <c r="X1694" s="64" t="str">
        <f aca="false">IF(ISERROR(VLOOKUP(J1694,$BG$2:$BH$3,2,FALSE())),"",VLOOKUP(J1694,$BG$2:$BH$3,2,FALSE()))</f>
        <v/>
      </c>
      <c r="Z1694" s="67"/>
    </row>
    <row r="1695" customFormat="false" ht="14.4" hidden="false" customHeight="false" outlineLevel="0" collapsed="false">
      <c r="A1695" s="63"/>
      <c r="B1695" s="83"/>
      <c r="C1695" s="63"/>
      <c r="D1695" s="84"/>
      <c r="E1695" s="85"/>
      <c r="F1695" s="85"/>
      <c r="G1695" s="85"/>
      <c r="H1695" s="85"/>
      <c r="I1695" s="61"/>
      <c r="J1695" s="83"/>
      <c r="K1695" s="83"/>
      <c r="L1695" s="61"/>
      <c r="M1695" s="61"/>
      <c r="N1695" s="61"/>
      <c r="O1695" s="54"/>
      <c r="P1695" s="54"/>
      <c r="Q1695" s="73"/>
      <c r="R1695" s="63"/>
      <c r="S1695" s="64" t="str">
        <f aca="false">IF(ISBLANK(A1695),"",CONCATENATE($BC$5,"-",MID($BC$3,3,2),"-M_",A1695))</f>
        <v/>
      </c>
      <c r="T1695" s="65" t="str">
        <f aca="false">IF(ISBLANK(B1695),"",VLOOKUP(B1695,$BI$2:$BJ$5,2,FALSE()))</f>
        <v/>
      </c>
      <c r="U1695" s="66" t="str">
        <f aca="false">IF(ISBLANK(Q1695),"ES",Q1695)</f>
        <v>ES</v>
      </c>
      <c r="V1695" s="64" t="str">
        <f aca="false">IF(ISBLANK(K1695),"2",VLOOKUP(K1695,$BG$2:$BH$3,2,FALSE()))</f>
        <v>2</v>
      </c>
      <c r="W1695" s="66" t="str">
        <f aca="false">IF(ISBLANK(R1695),"Sin observaciones",R1695)</f>
        <v>Sin observaciones</v>
      </c>
      <c r="X1695" s="64" t="str">
        <f aca="false">IF(ISERROR(VLOOKUP(J1695,$BG$2:$BH$3,2,FALSE())),"",VLOOKUP(J1695,$BG$2:$BH$3,2,FALSE()))</f>
        <v/>
      </c>
      <c r="Z1695" s="67"/>
    </row>
    <row r="1696" customFormat="false" ht="14.4" hidden="false" customHeight="false" outlineLevel="0" collapsed="false">
      <c r="A1696" s="63"/>
      <c r="B1696" s="83"/>
      <c r="C1696" s="63"/>
      <c r="D1696" s="84"/>
      <c r="E1696" s="85"/>
      <c r="F1696" s="85"/>
      <c r="G1696" s="85"/>
      <c r="H1696" s="85"/>
      <c r="I1696" s="61"/>
      <c r="J1696" s="83"/>
      <c r="K1696" s="83"/>
      <c r="L1696" s="61"/>
      <c r="M1696" s="61"/>
      <c r="N1696" s="61"/>
      <c r="O1696" s="54"/>
      <c r="P1696" s="54"/>
      <c r="Q1696" s="73"/>
      <c r="R1696" s="63"/>
      <c r="S1696" s="64" t="str">
        <f aca="false">IF(ISBLANK(A1696),"",CONCATENATE($BC$5,"-",MID($BC$3,3,2),"-M_",A1696))</f>
        <v/>
      </c>
      <c r="T1696" s="65" t="str">
        <f aca="false">IF(ISBLANK(B1696),"",VLOOKUP(B1696,$BI$2:$BJ$5,2,FALSE()))</f>
        <v/>
      </c>
      <c r="U1696" s="66" t="str">
        <f aca="false">IF(ISBLANK(Q1696),"ES",Q1696)</f>
        <v>ES</v>
      </c>
      <c r="V1696" s="64" t="str">
        <f aca="false">IF(ISBLANK(K1696),"2",VLOOKUP(K1696,$BG$2:$BH$3,2,FALSE()))</f>
        <v>2</v>
      </c>
      <c r="W1696" s="66" t="str">
        <f aca="false">IF(ISBLANK(R1696),"Sin observaciones",R1696)</f>
        <v>Sin observaciones</v>
      </c>
      <c r="X1696" s="64" t="str">
        <f aca="false">IF(ISERROR(VLOOKUP(J1696,$BG$2:$BH$3,2,FALSE())),"",VLOOKUP(J1696,$BG$2:$BH$3,2,FALSE()))</f>
        <v/>
      </c>
      <c r="Z1696" s="67"/>
    </row>
    <row r="1697" customFormat="false" ht="14.4" hidden="false" customHeight="false" outlineLevel="0" collapsed="false">
      <c r="A1697" s="63"/>
      <c r="B1697" s="83"/>
      <c r="C1697" s="63"/>
      <c r="D1697" s="84"/>
      <c r="E1697" s="85"/>
      <c r="F1697" s="85"/>
      <c r="G1697" s="85"/>
      <c r="H1697" s="85"/>
      <c r="I1697" s="61"/>
      <c r="J1697" s="83"/>
      <c r="K1697" s="83"/>
      <c r="L1697" s="61"/>
      <c r="M1697" s="61"/>
      <c r="N1697" s="61"/>
      <c r="O1697" s="54"/>
      <c r="P1697" s="54"/>
      <c r="Q1697" s="73"/>
      <c r="R1697" s="63"/>
      <c r="S1697" s="64" t="str">
        <f aca="false">IF(ISBLANK(A1697),"",CONCATENATE($BC$5,"-",MID($BC$3,3,2),"-M_",A1697))</f>
        <v/>
      </c>
      <c r="T1697" s="65" t="str">
        <f aca="false">IF(ISBLANK(B1697),"",VLOOKUP(B1697,$BI$2:$BJ$5,2,FALSE()))</f>
        <v/>
      </c>
      <c r="U1697" s="66" t="str">
        <f aca="false">IF(ISBLANK(Q1697),"ES",Q1697)</f>
        <v>ES</v>
      </c>
      <c r="V1697" s="64" t="str">
        <f aca="false">IF(ISBLANK(K1697),"2",VLOOKUP(K1697,$BG$2:$BH$3,2,FALSE()))</f>
        <v>2</v>
      </c>
      <c r="W1697" s="66" t="str">
        <f aca="false">IF(ISBLANK(R1697),"Sin observaciones",R1697)</f>
        <v>Sin observaciones</v>
      </c>
      <c r="X1697" s="64" t="str">
        <f aca="false">IF(ISERROR(VLOOKUP(J1697,$BG$2:$BH$3,2,FALSE())),"",VLOOKUP(J1697,$BG$2:$BH$3,2,FALSE()))</f>
        <v/>
      </c>
      <c r="Z1697" s="67"/>
    </row>
    <row r="1698" customFormat="false" ht="14.4" hidden="false" customHeight="false" outlineLevel="0" collapsed="false">
      <c r="A1698" s="63"/>
      <c r="B1698" s="83"/>
      <c r="C1698" s="63"/>
      <c r="D1698" s="84"/>
      <c r="E1698" s="85"/>
      <c r="F1698" s="85"/>
      <c r="G1698" s="85"/>
      <c r="H1698" s="85"/>
      <c r="I1698" s="61"/>
      <c r="J1698" s="83"/>
      <c r="K1698" s="83"/>
      <c r="L1698" s="61"/>
      <c r="M1698" s="61"/>
      <c r="N1698" s="61"/>
      <c r="O1698" s="54"/>
      <c r="P1698" s="54"/>
      <c r="Q1698" s="73"/>
      <c r="R1698" s="63"/>
      <c r="S1698" s="64" t="str">
        <f aca="false">IF(ISBLANK(A1698),"",CONCATENATE($BC$5,"-",MID($BC$3,3,2),"-M_",A1698))</f>
        <v/>
      </c>
      <c r="T1698" s="65" t="str">
        <f aca="false">IF(ISBLANK(B1698),"",VLOOKUP(B1698,$BI$2:$BJ$5,2,FALSE()))</f>
        <v/>
      </c>
      <c r="U1698" s="66" t="str">
        <f aca="false">IF(ISBLANK(Q1698),"ES",Q1698)</f>
        <v>ES</v>
      </c>
      <c r="V1698" s="64" t="str">
        <f aca="false">IF(ISBLANK(K1698),"2",VLOOKUP(K1698,$BG$2:$BH$3,2,FALSE()))</f>
        <v>2</v>
      </c>
      <c r="W1698" s="66" t="str">
        <f aca="false">IF(ISBLANK(R1698),"Sin observaciones",R1698)</f>
        <v>Sin observaciones</v>
      </c>
      <c r="X1698" s="64" t="str">
        <f aca="false">IF(ISERROR(VLOOKUP(J1698,$BG$2:$BH$3,2,FALSE())),"",VLOOKUP(J1698,$BG$2:$BH$3,2,FALSE()))</f>
        <v/>
      </c>
      <c r="Z1698" s="67"/>
    </row>
    <row r="1699" customFormat="false" ht="14.4" hidden="false" customHeight="false" outlineLevel="0" collapsed="false">
      <c r="A1699" s="63"/>
      <c r="B1699" s="83"/>
      <c r="C1699" s="63"/>
      <c r="D1699" s="84"/>
      <c r="E1699" s="85"/>
      <c r="F1699" s="85"/>
      <c r="G1699" s="85"/>
      <c r="H1699" s="85"/>
      <c r="I1699" s="61"/>
      <c r="J1699" s="83"/>
      <c r="K1699" s="83"/>
      <c r="L1699" s="61"/>
      <c r="M1699" s="61"/>
      <c r="N1699" s="61"/>
      <c r="O1699" s="54"/>
      <c r="P1699" s="54"/>
      <c r="Q1699" s="73"/>
      <c r="R1699" s="63"/>
      <c r="S1699" s="64" t="str">
        <f aca="false">IF(ISBLANK(A1699),"",CONCATENATE($BC$5,"-",MID($BC$3,3,2),"-M_",A1699))</f>
        <v/>
      </c>
      <c r="T1699" s="65" t="str">
        <f aca="false">IF(ISBLANK(B1699),"",VLOOKUP(B1699,$BI$2:$BJ$5,2,FALSE()))</f>
        <v/>
      </c>
      <c r="U1699" s="66" t="str">
        <f aca="false">IF(ISBLANK(Q1699),"ES",Q1699)</f>
        <v>ES</v>
      </c>
      <c r="V1699" s="64" t="str">
        <f aca="false">IF(ISBLANK(K1699),"2",VLOOKUP(K1699,$BG$2:$BH$3,2,FALSE()))</f>
        <v>2</v>
      </c>
      <c r="W1699" s="66" t="str">
        <f aca="false">IF(ISBLANK(R1699),"Sin observaciones",R1699)</f>
        <v>Sin observaciones</v>
      </c>
      <c r="X1699" s="64" t="str">
        <f aca="false">IF(ISERROR(VLOOKUP(J1699,$BG$2:$BH$3,2,FALSE())),"",VLOOKUP(J1699,$BG$2:$BH$3,2,FALSE()))</f>
        <v/>
      </c>
      <c r="Z1699" s="67"/>
    </row>
    <row r="1700" customFormat="false" ht="14.4" hidden="false" customHeight="false" outlineLevel="0" collapsed="false">
      <c r="A1700" s="63"/>
      <c r="B1700" s="83"/>
      <c r="C1700" s="63"/>
      <c r="D1700" s="84"/>
      <c r="E1700" s="85"/>
      <c r="F1700" s="85"/>
      <c r="G1700" s="85"/>
      <c r="H1700" s="85"/>
      <c r="I1700" s="61"/>
      <c r="J1700" s="83"/>
      <c r="K1700" s="83"/>
      <c r="L1700" s="61"/>
      <c r="M1700" s="61"/>
      <c r="N1700" s="61"/>
      <c r="O1700" s="54"/>
      <c r="P1700" s="54"/>
      <c r="Q1700" s="73"/>
      <c r="R1700" s="63"/>
      <c r="S1700" s="64" t="str">
        <f aca="false">IF(ISBLANK(A1700),"",CONCATENATE($BC$5,"-",MID($BC$3,3,2),"-M_",A1700))</f>
        <v/>
      </c>
      <c r="T1700" s="65" t="str">
        <f aca="false">IF(ISBLANK(B1700),"",VLOOKUP(B1700,$BI$2:$BJ$5,2,FALSE()))</f>
        <v/>
      </c>
      <c r="U1700" s="66" t="str">
        <f aca="false">IF(ISBLANK(Q1700),"ES",Q1700)</f>
        <v>ES</v>
      </c>
      <c r="V1700" s="64" t="str">
        <f aca="false">IF(ISBLANK(K1700),"2",VLOOKUP(K1700,$BG$2:$BH$3,2,FALSE()))</f>
        <v>2</v>
      </c>
      <c r="W1700" s="66" t="str">
        <f aca="false">IF(ISBLANK(R1700),"Sin observaciones",R1700)</f>
        <v>Sin observaciones</v>
      </c>
      <c r="X1700" s="64" t="str">
        <f aca="false">IF(ISERROR(VLOOKUP(J1700,$BG$2:$BH$3,2,FALSE())),"",VLOOKUP(J1700,$BG$2:$BH$3,2,FALSE()))</f>
        <v/>
      </c>
      <c r="Z1700" s="67"/>
    </row>
    <row r="1701" customFormat="false" ht="14.4" hidden="false" customHeight="false" outlineLevel="0" collapsed="false">
      <c r="A1701" s="63"/>
      <c r="B1701" s="83"/>
      <c r="C1701" s="63"/>
      <c r="D1701" s="84"/>
      <c r="E1701" s="85"/>
      <c r="F1701" s="85"/>
      <c r="G1701" s="85"/>
      <c r="H1701" s="85"/>
      <c r="I1701" s="61"/>
      <c r="J1701" s="83"/>
      <c r="K1701" s="83"/>
      <c r="L1701" s="61"/>
      <c r="M1701" s="61"/>
      <c r="N1701" s="61"/>
      <c r="O1701" s="54"/>
      <c r="P1701" s="54"/>
      <c r="Q1701" s="73"/>
      <c r="R1701" s="63"/>
      <c r="S1701" s="64" t="str">
        <f aca="false">IF(ISBLANK(A1701),"",CONCATENATE($BC$5,"-",MID($BC$3,3,2),"-M_",A1701))</f>
        <v/>
      </c>
      <c r="T1701" s="65" t="str">
        <f aca="false">IF(ISBLANK(B1701),"",VLOOKUP(B1701,$BI$2:$BJ$5,2,FALSE()))</f>
        <v/>
      </c>
      <c r="U1701" s="66" t="str">
        <f aca="false">IF(ISBLANK(Q1701),"ES",Q1701)</f>
        <v>ES</v>
      </c>
      <c r="V1701" s="64" t="str">
        <f aca="false">IF(ISBLANK(K1701),"2",VLOOKUP(K1701,$BG$2:$BH$3,2,FALSE()))</f>
        <v>2</v>
      </c>
      <c r="W1701" s="66" t="str">
        <f aca="false">IF(ISBLANK(R1701),"Sin observaciones",R1701)</f>
        <v>Sin observaciones</v>
      </c>
      <c r="X1701" s="64" t="str">
        <f aca="false">IF(ISERROR(VLOOKUP(J1701,$BG$2:$BH$3,2,FALSE())),"",VLOOKUP(J1701,$BG$2:$BH$3,2,FALSE()))</f>
        <v/>
      </c>
      <c r="Z1701" s="67"/>
    </row>
    <row r="1702" customFormat="false" ht="14.4" hidden="false" customHeight="false" outlineLevel="0" collapsed="false">
      <c r="A1702" s="63"/>
      <c r="B1702" s="83"/>
      <c r="C1702" s="63"/>
      <c r="D1702" s="84"/>
      <c r="E1702" s="85"/>
      <c r="F1702" s="85"/>
      <c r="G1702" s="85"/>
      <c r="H1702" s="85"/>
      <c r="I1702" s="61"/>
      <c r="J1702" s="83"/>
      <c r="K1702" s="83"/>
      <c r="L1702" s="61"/>
      <c r="M1702" s="61"/>
      <c r="N1702" s="61"/>
      <c r="O1702" s="54"/>
      <c r="P1702" s="54"/>
      <c r="Q1702" s="73"/>
      <c r="R1702" s="63"/>
      <c r="S1702" s="64" t="str">
        <f aca="false">IF(ISBLANK(A1702),"",CONCATENATE($BC$5,"-",MID($BC$3,3,2),"-M_",A1702))</f>
        <v/>
      </c>
      <c r="T1702" s="65" t="str">
        <f aca="false">IF(ISBLANK(B1702),"",VLOOKUP(B1702,$BI$2:$BJ$5,2,FALSE()))</f>
        <v/>
      </c>
      <c r="U1702" s="66" t="str">
        <f aca="false">IF(ISBLANK(Q1702),"ES",Q1702)</f>
        <v>ES</v>
      </c>
      <c r="V1702" s="64" t="str">
        <f aca="false">IF(ISBLANK(K1702),"2",VLOOKUP(K1702,$BG$2:$BH$3,2,FALSE()))</f>
        <v>2</v>
      </c>
      <c r="W1702" s="66" t="str">
        <f aca="false">IF(ISBLANK(R1702),"Sin observaciones",R1702)</f>
        <v>Sin observaciones</v>
      </c>
      <c r="X1702" s="64" t="str">
        <f aca="false">IF(ISERROR(VLOOKUP(J1702,$BG$2:$BH$3,2,FALSE())),"",VLOOKUP(J1702,$BG$2:$BH$3,2,FALSE()))</f>
        <v/>
      </c>
      <c r="Z1702" s="67"/>
    </row>
    <row r="1703" customFormat="false" ht="14.4" hidden="false" customHeight="false" outlineLevel="0" collapsed="false">
      <c r="A1703" s="63"/>
      <c r="B1703" s="83"/>
      <c r="C1703" s="63"/>
      <c r="D1703" s="84"/>
      <c r="E1703" s="85"/>
      <c r="F1703" s="85"/>
      <c r="G1703" s="85"/>
      <c r="H1703" s="85"/>
      <c r="I1703" s="61"/>
      <c r="J1703" s="83"/>
      <c r="K1703" s="83"/>
      <c r="L1703" s="61"/>
      <c r="M1703" s="61"/>
      <c r="N1703" s="61"/>
      <c r="O1703" s="54"/>
      <c r="P1703" s="54"/>
      <c r="Q1703" s="73"/>
      <c r="R1703" s="63"/>
      <c r="S1703" s="64" t="str">
        <f aca="false">IF(ISBLANK(A1703),"",CONCATENATE($BC$5,"-",MID($BC$3,3,2),"-M_",A1703))</f>
        <v/>
      </c>
      <c r="T1703" s="65" t="str">
        <f aca="false">IF(ISBLANK(B1703),"",VLOOKUP(B1703,$BI$2:$BJ$5,2,FALSE()))</f>
        <v/>
      </c>
      <c r="U1703" s="66" t="str">
        <f aca="false">IF(ISBLANK(Q1703),"ES",Q1703)</f>
        <v>ES</v>
      </c>
      <c r="V1703" s="64" t="str">
        <f aca="false">IF(ISBLANK(K1703),"2",VLOOKUP(K1703,$BG$2:$BH$3,2,FALSE()))</f>
        <v>2</v>
      </c>
      <c r="W1703" s="66" t="str">
        <f aca="false">IF(ISBLANK(R1703),"Sin observaciones",R1703)</f>
        <v>Sin observaciones</v>
      </c>
      <c r="X1703" s="64" t="str">
        <f aca="false">IF(ISERROR(VLOOKUP(J1703,$BG$2:$BH$3,2,FALSE())),"",VLOOKUP(J1703,$BG$2:$BH$3,2,FALSE()))</f>
        <v/>
      </c>
      <c r="Z1703" s="67"/>
    </row>
    <row r="1704" customFormat="false" ht="14.4" hidden="false" customHeight="false" outlineLevel="0" collapsed="false">
      <c r="A1704" s="63"/>
      <c r="B1704" s="83"/>
      <c r="C1704" s="63"/>
      <c r="D1704" s="84"/>
      <c r="E1704" s="85"/>
      <c r="F1704" s="85"/>
      <c r="G1704" s="85"/>
      <c r="H1704" s="85"/>
      <c r="I1704" s="61"/>
      <c r="J1704" s="83"/>
      <c r="K1704" s="83"/>
      <c r="L1704" s="61"/>
      <c r="M1704" s="61"/>
      <c r="N1704" s="61"/>
      <c r="O1704" s="54"/>
      <c r="P1704" s="54"/>
      <c r="Q1704" s="73"/>
      <c r="R1704" s="63"/>
      <c r="S1704" s="64" t="str">
        <f aca="false">IF(ISBLANK(A1704),"",CONCATENATE($BC$5,"-",MID($BC$3,3,2),"-M_",A1704))</f>
        <v/>
      </c>
      <c r="T1704" s="65" t="str">
        <f aca="false">IF(ISBLANK(B1704),"",VLOOKUP(B1704,$BI$2:$BJ$5,2,FALSE()))</f>
        <v/>
      </c>
      <c r="U1704" s="66" t="str">
        <f aca="false">IF(ISBLANK(Q1704),"ES",Q1704)</f>
        <v>ES</v>
      </c>
      <c r="V1704" s="64" t="str">
        <f aca="false">IF(ISBLANK(K1704),"2",VLOOKUP(K1704,$BG$2:$BH$3,2,FALSE()))</f>
        <v>2</v>
      </c>
      <c r="W1704" s="66" t="str">
        <f aca="false">IF(ISBLANK(R1704),"Sin observaciones",R1704)</f>
        <v>Sin observaciones</v>
      </c>
      <c r="X1704" s="64" t="str">
        <f aca="false">IF(ISERROR(VLOOKUP(J1704,$BG$2:$BH$3,2,FALSE())),"",VLOOKUP(J1704,$BG$2:$BH$3,2,FALSE()))</f>
        <v/>
      </c>
      <c r="Z1704" s="67"/>
    </row>
    <row r="1705" customFormat="false" ht="14.4" hidden="false" customHeight="false" outlineLevel="0" collapsed="false">
      <c r="A1705" s="63"/>
      <c r="B1705" s="83"/>
      <c r="C1705" s="63"/>
      <c r="D1705" s="84"/>
      <c r="E1705" s="85"/>
      <c r="F1705" s="85"/>
      <c r="G1705" s="85"/>
      <c r="H1705" s="85"/>
      <c r="I1705" s="61"/>
      <c r="J1705" s="83"/>
      <c r="K1705" s="83"/>
      <c r="L1705" s="61"/>
      <c r="M1705" s="61"/>
      <c r="N1705" s="61"/>
      <c r="O1705" s="54"/>
      <c r="P1705" s="54"/>
      <c r="Q1705" s="73"/>
      <c r="R1705" s="63"/>
      <c r="S1705" s="64" t="str">
        <f aca="false">IF(ISBLANK(A1705),"",CONCATENATE($BC$5,"-",MID($BC$3,3,2),"-M_",A1705))</f>
        <v/>
      </c>
      <c r="T1705" s="65" t="str">
        <f aca="false">IF(ISBLANK(B1705),"",VLOOKUP(B1705,$BI$2:$BJ$5,2,FALSE()))</f>
        <v/>
      </c>
      <c r="U1705" s="66" t="str">
        <f aca="false">IF(ISBLANK(Q1705),"ES",Q1705)</f>
        <v>ES</v>
      </c>
      <c r="V1705" s="64" t="str">
        <f aca="false">IF(ISBLANK(K1705),"2",VLOOKUP(K1705,$BG$2:$BH$3,2,FALSE()))</f>
        <v>2</v>
      </c>
      <c r="W1705" s="66" t="str">
        <f aca="false">IF(ISBLANK(R1705),"Sin observaciones",R1705)</f>
        <v>Sin observaciones</v>
      </c>
      <c r="X1705" s="64" t="str">
        <f aca="false">IF(ISERROR(VLOOKUP(J1705,$BG$2:$BH$3,2,FALSE())),"",VLOOKUP(J1705,$BG$2:$BH$3,2,FALSE()))</f>
        <v/>
      </c>
      <c r="Z1705" s="67"/>
    </row>
    <row r="1706" customFormat="false" ht="14.4" hidden="false" customHeight="false" outlineLevel="0" collapsed="false">
      <c r="A1706" s="63"/>
      <c r="B1706" s="83"/>
      <c r="C1706" s="63"/>
      <c r="D1706" s="84"/>
      <c r="E1706" s="85"/>
      <c r="F1706" s="85"/>
      <c r="G1706" s="85"/>
      <c r="H1706" s="85"/>
      <c r="I1706" s="61"/>
      <c r="J1706" s="83"/>
      <c r="K1706" s="83"/>
      <c r="L1706" s="61"/>
      <c r="M1706" s="61"/>
      <c r="N1706" s="61"/>
      <c r="O1706" s="54"/>
      <c r="P1706" s="54"/>
      <c r="Q1706" s="73"/>
      <c r="R1706" s="63"/>
      <c r="S1706" s="64" t="str">
        <f aca="false">IF(ISBLANK(A1706),"",CONCATENATE($BC$5,"-",MID($BC$3,3,2),"-M_",A1706))</f>
        <v/>
      </c>
      <c r="T1706" s="65" t="str">
        <f aca="false">IF(ISBLANK(B1706),"",VLOOKUP(B1706,$BI$2:$BJ$5,2,FALSE()))</f>
        <v/>
      </c>
      <c r="U1706" s="66" t="str">
        <f aca="false">IF(ISBLANK(Q1706),"ES",Q1706)</f>
        <v>ES</v>
      </c>
      <c r="V1706" s="64" t="str">
        <f aca="false">IF(ISBLANK(K1706),"2",VLOOKUP(K1706,$BG$2:$BH$3,2,FALSE()))</f>
        <v>2</v>
      </c>
      <c r="W1706" s="66" t="str">
        <f aca="false">IF(ISBLANK(R1706),"Sin observaciones",R1706)</f>
        <v>Sin observaciones</v>
      </c>
      <c r="X1706" s="64" t="str">
        <f aca="false">IF(ISERROR(VLOOKUP(J1706,$BG$2:$BH$3,2,FALSE())),"",VLOOKUP(J1706,$BG$2:$BH$3,2,FALSE()))</f>
        <v/>
      </c>
      <c r="Z1706" s="67"/>
    </row>
    <row r="1707" customFormat="false" ht="14.4" hidden="false" customHeight="false" outlineLevel="0" collapsed="false">
      <c r="A1707" s="63"/>
      <c r="B1707" s="83"/>
      <c r="C1707" s="63"/>
      <c r="D1707" s="84"/>
      <c r="E1707" s="85"/>
      <c r="F1707" s="85"/>
      <c r="G1707" s="85"/>
      <c r="H1707" s="85"/>
      <c r="I1707" s="61"/>
      <c r="J1707" s="83"/>
      <c r="K1707" s="83"/>
      <c r="L1707" s="61"/>
      <c r="M1707" s="61"/>
      <c r="N1707" s="61"/>
      <c r="O1707" s="54"/>
      <c r="P1707" s="54"/>
      <c r="Q1707" s="73"/>
      <c r="R1707" s="63"/>
      <c r="S1707" s="64" t="str">
        <f aca="false">IF(ISBLANK(A1707),"",CONCATENATE($BC$5,"-",MID($BC$3,3,2),"-M_",A1707))</f>
        <v/>
      </c>
      <c r="T1707" s="65" t="str">
        <f aca="false">IF(ISBLANK(B1707),"",VLOOKUP(B1707,$BI$2:$BJ$5,2,FALSE()))</f>
        <v/>
      </c>
      <c r="U1707" s="66" t="str">
        <f aca="false">IF(ISBLANK(Q1707),"ES",Q1707)</f>
        <v>ES</v>
      </c>
      <c r="V1707" s="64" t="str">
        <f aca="false">IF(ISBLANK(K1707),"2",VLOOKUP(K1707,$BG$2:$BH$3,2,FALSE()))</f>
        <v>2</v>
      </c>
      <c r="W1707" s="66" t="str">
        <f aca="false">IF(ISBLANK(R1707),"Sin observaciones",R1707)</f>
        <v>Sin observaciones</v>
      </c>
      <c r="X1707" s="64" t="str">
        <f aca="false">IF(ISERROR(VLOOKUP(J1707,$BG$2:$BH$3,2,FALSE())),"",VLOOKUP(J1707,$BG$2:$BH$3,2,FALSE()))</f>
        <v/>
      </c>
      <c r="Z1707" s="67"/>
    </row>
    <row r="1708" customFormat="false" ht="14.4" hidden="false" customHeight="false" outlineLevel="0" collapsed="false">
      <c r="A1708" s="63"/>
      <c r="B1708" s="83"/>
      <c r="C1708" s="63"/>
      <c r="D1708" s="84"/>
      <c r="E1708" s="85"/>
      <c r="F1708" s="85"/>
      <c r="G1708" s="85"/>
      <c r="H1708" s="85"/>
      <c r="I1708" s="61"/>
      <c r="J1708" s="83"/>
      <c r="K1708" s="83"/>
      <c r="L1708" s="61"/>
      <c r="M1708" s="61"/>
      <c r="N1708" s="61"/>
      <c r="O1708" s="54"/>
      <c r="P1708" s="54"/>
      <c r="Q1708" s="73"/>
      <c r="R1708" s="63"/>
      <c r="S1708" s="64" t="str">
        <f aca="false">IF(ISBLANK(A1708),"",CONCATENATE($BC$5,"-",MID($BC$3,3,2),"-M_",A1708))</f>
        <v/>
      </c>
      <c r="T1708" s="65" t="str">
        <f aca="false">IF(ISBLANK(B1708),"",VLOOKUP(B1708,$BI$2:$BJ$5,2,FALSE()))</f>
        <v/>
      </c>
      <c r="U1708" s="66" t="str">
        <f aca="false">IF(ISBLANK(Q1708),"ES",Q1708)</f>
        <v>ES</v>
      </c>
      <c r="V1708" s="64" t="str">
        <f aca="false">IF(ISBLANK(K1708),"2",VLOOKUP(K1708,$BG$2:$BH$3,2,FALSE()))</f>
        <v>2</v>
      </c>
      <c r="W1708" s="66" t="str">
        <f aca="false">IF(ISBLANK(R1708),"Sin observaciones",R1708)</f>
        <v>Sin observaciones</v>
      </c>
      <c r="X1708" s="64" t="str">
        <f aca="false">IF(ISERROR(VLOOKUP(J1708,$BG$2:$BH$3,2,FALSE())),"",VLOOKUP(J1708,$BG$2:$BH$3,2,FALSE()))</f>
        <v/>
      </c>
      <c r="Z1708" s="67"/>
    </row>
    <row r="1709" customFormat="false" ht="14.4" hidden="false" customHeight="false" outlineLevel="0" collapsed="false">
      <c r="A1709" s="63"/>
      <c r="B1709" s="83"/>
      <c r="C1709" s="63"/>
      <c r="D1709" s="84"/>
      <c r="E1709" s="85"/>
      <c r="F1709" s="85"/>
      <c r="G1709" s="85"/>
      <c r="H1709" s="85"/>
      <c r="I1709" s="61"/>
      <c r="J1709" s="83"/>
      <c r="K1709" s="83"/>
      <c r="L1709" s="61"/>
      <c r="M1709" s="61"/>
      <c r="N1709" s="61"/>
      <c r="O1709" s="54"/>
      <c r="P1709" s="54"/>
      <c r="Q1709" s="73"/>
      <c r="R1709" s="63"/>
      <c r="S1709" s="64" t="str">
        <f aca="false">IF(ISBLANK(A1709),"",CONCATENATE($BC$5,"-",MID($BC$3,3,2),"-M_",A1709))</f>
        <v/>
      </c>
      <c r="T1709" s="65" t="str">
        <f aca="false">IF(ISBLANK(B1709),"",VLOOKUP(B1709,$BI$2:$BJ$5,2,FALSE()))</f>
        <v/>
      </c>
      <c r="U1709" s="66" t="str">
        <f aca="false">IF(ISBLANK(Q1709),"ES",Q1709)</f>
        <v>ES</v>
      </c>
      <c r="V1709" s="64" t="str">
        <f aca="false">IF(ISBLANK(K1709),"2",VLOOKUP(K1709,$BG$2:$BH$3,2,FALSE()))</f>
        <v>2</v>
      </c>
      <c r="W1709" s="66" t="str">
        <f aca="false">IF(ISBLANK(R1709),"Sin observaciones",R1709)</f>
        <v>Sin observaciones</v>
      </c>
      <c r="X1709" s="64" t="str">
        <f aca="false">IF(ISERROR(VLOOKUP(J1709,$BG$2:$BH$3,2,FALSE())),"",VLOOKUP(J1709,$BG$2:$BH$3,2,FALSE()))</f>
        <v/>
      </c>
      <c r="Z1709" s="67"/>
    </row>
    <row r="1710" customFormat="false" ht="14.4" hidden="false" customHeight="false" outlineLevel="0" collapsed="false">
      <c r="A1710" s="63"/>
      <c r="B1710" s="83"/>
      <c r="C1710" s="63"/>
      <c r="D1710" s="84"/>
      <c r="E1710" s="85"/>
      <c r="F1710" s="85"/>
      <c r="G1710" s="85"/>
      <c r="H1710" s="85"/>
      <c r="I1710" s="61"/>
      <c r="J1710" s="83"/>
      <c r="K1710" s="83"/>
      <c r="L1710" s="61"/>
      <c r="M1710" s="61"/>
      <c r="N1710" s="61"/>
      <c r="O1710" s="54"/>
      <c r="P1710" s="54"/>
      <c r="Q1710" s="73"/>
      <c r="R1710" s="63"/>
      <c r="S1710" s="64" t="str">
        <f aca="false">IF(ISBLANK(A1710),"",CONCATENATE($BC$5,"-",MID($BC$3,3,2),"-M_",A1710))</f>
        <v/>
      </c>
      <c r="T1710" s="65" t="str">
        <f aca="false">IF(ISBLANK(B1710),"",VLOOKUP(B1710,$BI$2:$BJ$5,2,FALSE()))</f>
        <v/>
      </c>
      <c r="U1710" s="66" t="str">
        <f aca="false">IF(ISBLANK(Q1710),"ES",Q1710)</f>
        <v>ES</v>
      </c>
      <c r="V1710" s="64" t="str">
        <f aca="false">IF(ISBLANK(K1710),"2",VLOOKUP(K1710,$BG$2:$BH$3,2,FALSE()))</f>
        <v>2</v>
      </c>
      <c r="W1710" s="66" t="str">
        <f aca="false">IF(ISBLANK(R1710),"Sin observaciones",R1710)</f>
        <v>Sin observaciones</v>
      </c>
      <c r="X1710" s="64" t="str">
        <f aca="false">IF(ISERROR(VLOOKUP(J1710,$BG$2:$BH$3,2,FALSE())),"",VLOOKUP(J1710,$BG$2:$BH$3,2,FALSE()))</f>
        <v/>
      </c>
      <c r="Z1710" s="67"/>
    </row>
    <row r="1711" customFormat="false" ht="14.4" hidden="false" customHeight="false" outlineLevel="0" collapsed="false">
      <c r="A1711" s="63"/>
      <c r="B1711" s="83"/>
      <c r="C1711" s="63"/>
      <c r="D1711" s="84"/>
      <c r="E1711" s="85"/>
      <c r="F1711" s="85"/>
      <c r="G1711" s="85"/>
      <c r="H1711" s="85"/>
      <c r="I1711" s="61"/>
      <c r="J1711" s="83"/>
      <c r="K1711" s="83"/>
      <c r="L1711" s="61"/>
      <c r="M1711" s="61"/>
      <c r="N1711" s="61"/>
      <c r="O1711" s="54"/>
      <c r="P1711" s="54"/>
      <c r="Q1711" s="73"/>
      <c r="R1711" s="63"/>
      <c r="S1711" s="64" t="str">
        <f aca="false">IF(ISBLANK(A1711),"",CONCATENATE($BC$5,"-",MID($BC$3,3,2),"-M_",A1711))</f>
        <v/>
      </c>
      <c r="T1711" s="65" t="str">
        <f aca="false">IF(ISBLANK(B1711),"",VLOOKUP(B1711,$BI$2:$BJ$5,2,FALSE()))</f>
        <v/>
      </c>
      <c r="U1711" s="66" t="str">
        <f aca="false">IF(ISBLANK(Q1711),"ES",Q1711)</f>
        <v>ES</v>
      </c>
      <c r="V1711" s="64" t="str">
        <f aca="false">IF(ISBLANK(K1711),"2",VLOOKUP(K1711,$BG$2:$BH$3,2,FALSE()))</f>
        <v>2</v>
      </c>
      <c r="W1711" s="66" t="str">
        <f aca="false">IF(ISBLANK(R1711),"Sin observaciones",R1711)</f>
        <v>Sin observaciones</v>
      </c>
      <c r="X1711" s="64" t="str">
        <f aca="false">IF(ISERROR(VLOOKUP(J1711,$BG$2:$BH$3,2,FALSE())),"",VLOOKUP(J1711,$BG$2:$BH$3,2,FALSE()))</f>
        <v/>
      </c>
      <c r="Z1711" s="67"/>
    </row>
    <row r="1712" customFormat="false" ht="14.4" hidden="false" customHeight="false" outlineLevel="0" collapsed="false">
      <c r="A1712" s="63"/>
      <c r="B1712" s="83"/>
      <c r="C1712" s="63"/>
      <c r="D1712" s="84"/>
      <c r="E1712" s="85"/>
      <c r="F1712" s="85"/>
      <c r="G1712" s="85"/>
      <c r="H1712" s="85"/>
      <c r="I1712" s="61"/>
      <c r="J1712" s="83"/>
      <c r="K1712" s="83"/>
      <c r="L1712" s="61"/>
      <c r="M1712" s="61"/>
      <c r="N1712" s="61"/>
      <c r="O1712" s="54"/>
      <c r="P1712" s="54"/>
      <c r="Q1712" s="73"/>
      <c r="R1712" s="63"/>
      <c r="S1712" s="64" t="str">
        <f aca="false">IF(ISBLANK(A1712),"",CONCATENATE($BC$5,"-",MID($BC$3,3,2),"-M_",A1712))</f>
        <v/>
      </c>
      <c r="T1712" s="65" t="str">
        <f aca="false">IF(ISBLANK(B1712),"",VLOOKUP(B1712,$BI$2:$BJ$5,2,FALSE()))</f>
        <v/>
      </c>
      <c r="U1712" s="66" t="str">
        <f aca="false">IF(ISBLANK(Q1712),"ES",Q1712)</f>
        <v>ES</v>
      </c>
      <c r="V1712" s="64" t="str">
        <f aca="false">IF(ISBLANK(K1712),"2",VLOOKUP(K1712,$BG$2:$BH$3,2,FALSE()))</f>
        <v>2</v>
      </c>
      <c r="W1712" s="66" t="str">
        <f aca="false">IF(ISBLANK(R1712),"Sin observaciones",R1712)</f>
        <v>Sin observaciones</v>
      </c>
      <c r="X1712" s="64" t="str">
        <f aca="false">IF(ISERROR(VLOOKUP(J1712,$BG$2:$BH$3,2,FALSE())),"",VLOOKUP(J1712,$BG$2:$BH$3,2,FALSE()))</f>
        <v/>
      </c>
      <c r="Z1712" s="67"/>
    </row>
    <row r="1713" customFormat="false" ht="14.4" hidden="false" customHeight="false" outlineLevel="0" collapsed="false">
      <c r="A1713" s="63"/>
      <c r="B1713" s="83"/>
      <c r="C1713" s="63"/>
      <c r="D1713" s="84"/>
      <c r="E1713" s="85"/>
      <c r="F1713" s="85"/>
      <c r="G1713" s="85"/>
      <c r="H1713" s="85"/>
      <c r="I1713" s="61"/>
      <c r="J1713" s="83"/>
      <c r="K1713" s="83"/>
      <c r="L1713" s="61"/>
      <c r="M1713" s="61"/>
      <c r="N1713" s="61"/>
      <c r="O1713" s="54"/>
      <c r="P1713" s="54"/>
      <c r="Q1713" s="73"/>
      <c r="R1713" s="63"/>
      <c r="S1713" s="64" t="str">
        <f aca="false">IF(ISBLANK(A1713),"",CONCATENATE($BC$5,"-",MID($BC$3,3,2),"-M_",A1713))</f>
        <v/>
      </c>
      <c r="T1713" s="65" t="str">
        <f aca="false">IF(ISBLANK(B1713),"",VLOOKUP(B1713,$BI$2:$BJ$5,2,FALSE()))</f>
        <v/>
      </c>
      <c r="U1713" s="66" t="str">
        <f aca="false">IF(ISBLANK(Q1713),"ES",Q1713)</f>
        <v>ES</v>
      </c>
      <c r="V1713" s="64" t="str">
        <f aca="false">IF(ISBLANK(K1713),"2",VLOOKUP(K1713,$BG$2:$BH$3,2,FALSE()))</f>
        <v>2</v>
      </c>
      <c r="W1713" s="66" t="str">
        <f aca="false">IF(ISBLANK(R1713),"Sin observaciones",R1713)</f>
        <v>Sin observaciones</v>
      </c>
      <c r="X1713" s="64" t="str">
        <f aca="false">IF(ISERROR(VLOOKUP(J1713,$BG$2:$BH$3,2,FALSE())),"",VLOOKUP(J1713,$BG$2:$BH$3,2,FALSE()))</f>
        <v/>
      </c>
      <c r="Z1713" s="67"/>
    </row>
    <row r="1714" customFormat="false" ht="14.4" hidden="false" customHeight="false" outlineLevel="0" collapsed="false">
      <c r="A1714" s="63"/>
      <c r="B1714" s="83"/>
      <c r="C1714" s="63"/>
      <c r="D1714" s="84"/>
      <c r="E1714" s="85"/>
      <c r="F1714" s="85"/>
      <c r="G1714" s="85"/>
      <c r="H1714" s="85"/>
      <c r="I1714" s="61"/>
      <c r="J1714" s="83"/>
      <c r="K1714" s="83"/>
      <c r="L1714" s="61"/>
      <c r="M1714" s="61"/>
      <c r="N1714" s="61"/>
      <c r="O1714" s="54"/>
      <c r="P1714" s="54"/>
      <c r="Q1714" s="73"/>
      <c r="R1714" s="63"/>
      <c r="S1714" s="64" t="str">
        <f aca="false">IF(ISBLANK(A1714),"",CONCATENATE($BC$5,"-",MID($BC$3,3,2),"-M_",A1714))</f>
        <v/>
      </c>
      <c r="T1714" s="65" t="str">
        <f aca="false">IF(ISBLANK(B1714),"",VLOOKUP(B1714,$BI$2:$BJ$5,2,FALSE()))</f>
        <v/>
      </c>
      <c r="U1714" s="66" t="str">
        <f aca="false">IF(ISBLANK(Q1714),"ES",Q1714)</f>
        <v>ES</v>
      </c>
      <c r="V1714" s="64" t="str">
        <f aca="false">IF(ISBLANK(K1714),"2",VLOOKUP(K1714,$BG$2:$BH$3,2,FALSE()))</f>
        <v>2</v>
      </c>
      <c r="W1714" s="66" t="str">
        <f aca="false">IF(ISBLANK(R1714),"Sin observaciones",R1714)</f>
        <v>Sin observaciones</v>
      </c>
      <c r="X1714" s="64" t="str">
        <f aca="false">IF(ISERROR(VLOOKUP(J1714,$BG$2:$BH$3,2,FALSE())),"",VLOOKUP(J1714,$BG$2:$BH$3,2,FALSE()))</f>
        <v/>
      </c>
      <c r="Z1714" s="67"/>
    </row>
    <row r="1715" customFormat="false" ht="14.4" hidden="false" customHeight="false" outlineLevel="0" collapsed="false">
      <c r="A1715" s="63"/>
      <c r="B1715" s="83"/>
      <c r="C1715" s="63"/>
      <c r="D1715" s="84"/>
      <c r="E1715" s="85"/>
      <c r="F1715" s="85"/>
      <c r="G1715" s="85"/>
      <c r="H1715" s="85"/>
      <c r="I1715" s="61"/>
      <c r="J1715" s="83"/>
      <c r="K1715" s="83"/>
      <c r="L1715" s="61"/>
      <c r="M1715" s="61"/>
      <c r="N1715" s="61"/>
      <c r="O1715" s="54"/>
      <c r="P1715" s="54"/>
      <c r="Q1715" s="73"/>
      <c r="R1715" s="63"/>
      <c r="S1715" s="64" t="str">
        <f aca="false">IF(ISBLANK(A1715),"",CONCATENATE($BC$5,"-",MID($BC$3,3,2),"-M_",A1715))</f>
        <v/>
      </c>
      <c r="T1715" s="65" t="str">
        <f aca="false">IF(ISBLANK(B1715),"",VLOOKUP(B1715,$BI$2:$BJ$5,2,FALSE()))</f>
        <v/>
      </c>
      <c r="U1715" s="66" t="str">
        <f aca="false">IF(ISBLANK(Q1715),"ES",Q1715)</f>
        <v>ES</v>
      </c>
      <c r="V1715" s="64" t="str">
        <f aca="false">IF(ISBLANK(K1715),"2",VLOOKUP(K1715,$BG$2:$BH$3,2,FALSE()))</f>
        <v>2</v>
      </c>
      <c r="W1715" s="66" t="str">
        <f aca="false">IF(ISBLANK(R1715),"Sin observaciones",R1715)</f>
        <v>Sin observaciones</v>
      </c>
      <c r="X1715" s="64" t="str">
        <f aca="false">IF(ISERROR(VLOOKUP(J1715,$BG$2:$BH$3,2,FALSE())),"",VLOOKUP(J1715,$BG$2:$BH$3,2,FALSE()))</f>
        <v/>
      </c>
      <c r="Z1715" s="67"/>
    </row>
    <row r="1716" customFormat="false" ht="14.4" hidden="false" customHeight="false" outlineLevel="0" collapsed="false">
      <c r="A1716" s="63"/>
      <c r="B1716" s="83"/>
      <c r="C1716" s="63"/>
      <c r="D1716" s="84"/>
      <c r="E1716" s="85"/>
      <c r="F1716" s="85"/>
      <c r="G1716" s="85"/>
      <c r="H1716" s="85"/>
      <c r="I1716" s="61"/>
      <c r="J1716" s="83"/>
      <c r="K1716" s="83"/>
      <c r="L1716" s="61"/>
      <c r="M1716" s="61"/>
      <c r="N1716" s="61"/>
      <c r="O1716" s="54"/>
      <c r="P1716" s="54"/>
      <c r="Q1716" s="73"/>
      <c r="R1716" s="63"/>
      <c r="S1716" s="64" t="str">
        <f aca="false">IF(ISBLANK(A1716),"",CONCATENATE($BC$5,"-",MID($BC$3,3,2),"-M_",A1716))</f>
        <v/>
      </c>
      <c r="T1716" s="65" t="str">
        <f aca="false">IF(ISBLANK(B1716),"",VLOOKUP(B1716,$BI$2:$BJ$5,2,FALSE()))</f>
        <v/>
      </c>
      <c r="U1716" s="66" t="str">
        <f aca="false">IF(ISBLANK(Q1716),"ES",Q1716)</f>
        <v>ES</v>
      </c>
      <c r="V1716" s="64" t="str">
        <f aca="false">IF(ISBLANK(K1716),"2",VLOOKUP(K1716,$BG$2:$BH$3,2,FALSE()))</f>
        <v>2</v>
      </c>
      <c r="W1716" s="66" t="str">
        <f aca="false">IF(ISBLANK(R1716),"Sin observaciones",R1716)</f>
        <v>Sin observaciones</v>
      </c>
      <c r="X1716" s="64" t="str">
        <f aca="false">IF(ISERROR(VLOOKUP(J1716,$BG$2:$BH$3,2,FALSE())),"",VLOOKUP(J1716,$BG$2:$BH$3,2,FALSE()))</f>
        <v/>
      </c>
      <c r="Z1716" s="67"/>
    </row>
    <row r="1717" customFormat="false" ht="14.4" hidden="false" customHeight="false" outlineLevel="0" collapsed="false">
      <c r="A1717" s="63"/>
      <c r="B1717" s="83"/>
      <c r="C1717" s="63"/>
      <c r="D1717" s="84"/>
      <c r="E1717" s="85"/>
      <c r="F1717" s="85"/>
      <c r="G1717" s="85"/>
      <c r="H1717" s="85"/>
      <c r="I1717" s="61"/>
      <c r="J1717" s="83"/>
      <c r="K1717" s="83"/>
      <c r="L1717" s="61"/>
      <c r="M1717" s="61"/>
      <c r="N1717" s="61"/>
      <c r="O1717" s="54"/>
      <c r="P1717" s="54"/>
      <c r="Q1717" s="73"/>
      <c r="R1717" s="63"/>
      <c r="S1717" s="64" t="str">
        <f aca="false">IF(ISBLANK(A1717),"",CONCATENATE($BC$5,"-",MID($BC$3,3,2),"-M_",A1717))</f>
        <v/>
      </c>
      <c r="T1717" s="65" t="str">
        <f aca="false">IF(ISBLANK(B1717),"",VLOOKUP(B1717,$BI$2:$BJ$5,2,FALSE()))</f>
        <v/>
      </c>
      <c r="U1717" s="66" t="str">
        <f aca="false">IF(ISBLANK(Q1717),"ES",Q1717)</f>
        <v>ES</v>
      </c>
      <c r="V1717" s="64" t="str">
        <f aca="false">IF(ISBLANK(K1717),"2",VLOOKUP(K1717,$BG$2:$BH$3,2,FALSE()))</f>
        <v>2</v>
      </c>
      <c r="W1717" s="66" t="str">
        <f aca="false">IF(ISBLANK(R1717),"Sin observaciones",R1717)</f>
        <v>Sin observaciones</v>
      </c>
      <c r="X1717" s="64" t="str">
        <f aca="false">IF(ISERROR(VLOOKUP(J1717,$BG$2:$BH$3,2,FALSE())),"",VLOOKUP(J1717,$BG$2:$BH$3,2,FALSE()))</f>
        <v/>
      </c>
      <c r="Z1717" s="67"/>
    </row>
    <row r="1718" customFormat="false" ht="14.4" hidden="false" customHeight="false" outlineLevel="0" collapsed="false">
      <c r="A1718" s="63"/>
      <c r="B1718" s="83"/>
      <c r="C1718" s="63"/>
      <c r="D1718" s="84"/>
      <c r="E1718" s="85"/>
      <c r="F1718" s="85"/>
      <c r="G1718" s="85"/>
      <c r="H1718" s="85"/>
      <c r="I1718" s="61"/>
      <c r="J1718" s="83"/>
      <c r="K1718" s="83"/>
      <c r="L1718" s="61"/>
      <c r="M1718" s="61"/>
      <c r="N1718" s="61"/>
      <c r="O1718" s="54"/>
      <c r="P1718" s="54"/>
      <c r="Q1718" s="73"/>
      <c r="R1718" s="63"/>
      <c r="S1718" s="64" t="str">
        <f aca="false">IF(ISBLANK(A1718),"",CONCATENATE($BC$5,"-",MID($BC$3,3,2),"-M_",A1718))</f>
        <v/>
      </c>
      <c r="T1718" s="65" t="str">
        <f aca="false">IF(ISBLANK(B1718),"",VLOOKUP(B1718,$BI$2:$BJ$5,2,FALSE()))</f>
        <v/>
      </c>
      <c r="U1718" s="66" t="str">
        <f aca="false">IF(ISBLANK(Q1718),"ES",Q1718)</f>
        <v>ES</v>
      </c>
      <c r="V1718" s="64" t="str">
        <f aca="false">IF(ISBLANK(K1718),"2",VLOOKUP(K1718,$BG$2:$BH$3,2,FALSE()))</f>
        <v>2</v>
      </c>
      <c r="W1718" s="66" t="str">
        <f aca="false">IF(ISBLANK(R1718),"Sin observaciones",R1718)</f>
        <v>Sin observaciones</v>
      </c>
      <c r="X1718" s="64" t="str">
        <f aca="false">IF(ISERROR(VLOOKUP(J1718,$BG$2:$BH$3,2,FALSE())),"",VLOOKUP(J1718,$BG$2:$BH$3,2,FALSE()))</f>
        <v/>
      </c>
      <c r="Z1718" s="67"/>
    </row>
    <row r="1719" customFormat="false" ht="14.4" hidden="false" customHeight="false" outlineLevel="0" collapsed="false">
      <c r="A1719" s="63"/>
      <c r="B1719" s="83"/>
      <c r="C1719" s="63"/>
      <c r="D1719" s="84"/>
      <c r="E1719" s="85"/>
      <c r="F1719" s="85"/>
      <c r="G1719" s="85"/>
      <c r="H1719" s="85"/>
      <c r="I1719" s="61"/>
      <c r="J1719" s="83"/>
      <c r="K1719" s="83"/>
      <c r="L1719" s="61"/>
      <c r="M1719" s="61"/>
      <c r="N1719" s="61"/>
      <c r="O1719" s="54"/>
      <c r="P1719" s="54"/>
      <c r="Q1719" s="73"/>
      <c r="R1719" s="63"/>
      <c r="S1719" s="64" t="str">
        <f aca="false">IF(ISBLANK(A1719),"",CONCATENATE($BC$5,"-",MID($BC$3,3,2),"-M_",A1719))</f>
        <v/>
      </c>
      <c r="T1719" s="65" t="str">
        <f aca="false">IF(ISBLANK(B1719),"",VLOOKUP(B1719,$BI$2:$BJ$5,2,FALSE()))</f>
        <v/>
      </c>
      <c r="U1719" s="66" t="str">
        <f aca="false">IF(ISBLANK(Q1719),"ES",Q1719)</f>
        <v>ES</v>
      </c>
      <c r="V1719" s="64" t="str">
        <f aca="false">IF(ISBLANK(K1719),"2",VLOOKUP(K1719,$BG$2:$BH$3,2,FALSE()))</f>
        <v>2</v>
      </c>
      <c r="W1719" s="66" t="str">
        <f aca="false">IF(ISBLANK(R1719),"Sin observaciones",R1719)</f>
        <v>Sin observaciones</v>
      </c>
      <c r="X1719" s="64" t="str">
        <f aca="false">IF(ISERROR(VLOOKUP(J1719,$BG$2:$BH$3,2,FALSE())),"",VLOOKUP(J1719,$BG$2:$BH$3,2,FALSE()))</f>
        <v/>
      </c>
      <c r="Z1719" s="67"/>
    </row>
    <row r="1720" customFormat="false" ht="14.4" hidden="false" customHeight="false" outlineLevel="0" collapsed="false">
      <c r="A1720" s="63"/>
      <c r="B1720" s="83"/>
      <c r="C1720" s="63"/>
      <c r="D1720" s="84"/>
      <c r="E1720" s="85"/>
      <c r="F1720" s="85"/>
      <c r="G1720" s="85"/>
      <c r="H1720" s="85"/>
      <c r="I1720" s="61"/>
      <c r="J1720" s="83"/>
      <c r="K1720" s="83"/>
      <c r="L1720" s="61"/>
      <c r="M1720" s="61"/>
      <c r="N1720" s="61"/>
      <c r="O1720" s="54"/>
      <c r="P1720" s="54"/>
      <c r="Q1720" s="73"/>
      <c r="R1720" s="63"/>
      <c r="S1720" s="64" t="str">
        <f aca="false">IF(ISBLANK(A1720),"",CONCATENATE($BC$5,"-",MID($BC$3,3,2),"-M_",A1720))</f>
        <v/>
      </c>
      <c r="T1720" s="65" t="str">
        <f aca="false">IF(ISBLANK(B1720),"",VLOOKUP(B1720,$BI$2:$BJ$5,2,FALSE()))</f>
        <v/>
      </c>
      <c r="U1720" s="66" t="str">
        <f aca="false">IF(ISBLANK(Q1720),"ES",Q1720)</f>
        <v>ES</v>
      </c>
      <c r="V1720" s="64" t="str">
        <f aca="false">IF(ISBLANK(K1720),"2",VLOOKUP(K1720,$BG$2:$BH$3,2,FALSE()))</f>
        <v>2</v>
      </c>
      <c r="W1720" s="66" t="str">
        <f aca="false">IF(ISBLANK(R1720),"Sin observaciones",R1720)</f>
        <v>Sin observaciones</v>
      </c>
      <c r="X1720" s="64" t="str">
        <f aca="false">IF(ISERROR(VLOOKUP(J1720,$BG$2:$BH$3,2,FALSE())),"",VLOOKUP(J1720,$BG$2:$BH$3,2,FALSE()))</f>
        <v/>
      </c>
      <c r="Z1720" s="67"/>
    </row>
    <row r="1721" customFormat="false" ht="14.4" hidden="false" customHeight="false" outlineLevel="0" collapsed="false">
      <c r="A1721" s="63"/>
      <c r="B1721" s="83"/>
      <c r="C1721" s="63"/>
      <c r="D1721" s="84"/>
      <c r="E1721" s="85"/>
      <c r="F1721" s="85"/>
      <c r="G1721" s="85"/>
      <c r="H1721" s="85"/>
      <c r="I1721" s="61"/>
      <c r="J1721" s="83"/>
      <c r="K1721" s="83"/>
      <c r="L1721" s="61"/>
      <c r="M1721" s="61"/>
      <c r="N1721" s="61"/>
      <c r="O1721" s="54"/>
      <c r="P1721" s="54"/>
      <c r="Q1721" s="73"/>
      <c r="R1721" s="63"/>
      <c r="S1721" s="64" t="str">
        <f aca="false">IF(ISBLANK(A1721),"",CONCATENATE($BC$5,"-",MID($BC$3,3,2),"-M_",A1721))</f>
        <v/>
      </c>
      <c r="T1721" s="65" t="str">
        <f aca="false">IF(ISBLANK(B1721),"",VLOOKUP(B1721,$BI$2:$BJ$5,2,FALSE()))</f>
        <v/>
      </c>
      <c r="U1721" s="66" t="str">
        <f aca="false">IF(ISBLANK(Q1721),"ES",Q1721)</f>
        <v>ES</v>
      </c>
      <c r="V1721" s="64" t="str">
        <f aca="false">IF(ISBLANK(K1721),"2",VLOOKUP(K1721,$BG$2:$BH$3,2,FALSE()))</f>
        <v>2</v>
      </c>
      <c r="W1721" s="66" t="str">
        <f aca="false">IF(ISBLANK(R1721),"Sin observaciones",R1721)</f>
        <v>Sin observaciones</v>
      </c>
      <c r="X1721" s="64" t="str">
        <f aca="false">IF(ISERROR(VLOOKUP(J1721,$BG$2:$BH$3,2,FALSE())),"",VLOOKUP(J1721,$BG$2:$BH$3,2,FALSE()))</f>
        <v/>
      </c>
      <c r="Z1721" s="67"/>
    </row>
    <row r="1722" customFormat="false" ht="14.4" hidden="false" customHeight="false" outlineLevel="0" collapsed="false">
      <c r="A1722" s="63"/>
      <c r="B1722" s="83"/>
      <c r="C1722" s="63"/>
      <c r="D1722" s="84"/>
      <c r="E1722" s="85"/>
      <c r="F1722" s="85"/>
      <c r="G1722" s="85"/>
      <c r="H1722" s="85"/>
      <c r="I1722" s="61"/>
      <c r="J1722" s="83"/>
      <c r="K1722" s="83"/>
      <c r="L1722" s="61"/>
      <c r="M1722" s="61"/>
      <c r="N1722" s="61"/>
      <c r="O1722" s="54"/>
      <c r="P1722" s="54"/>
      <c r="Q1722" s="73"/>
      <c r="R1722" s="63"/>
      <c r="S1722" s="64" t="str">
        <f aca="false">IF(ISBLANK(A1722),"",CONCATENATE($BC$5,"-",MID($BC$3,3,2),"-M_",A1722))</f>
        <v/>
      </c>
      <c r="T1722" s="65" t="str">
        <f aca="false">IF(ISBLANK(B1722),"",VLOOKUP(B1722,$BI$2:$BJ$5,2,FALSE()))</f>
        <v/>
      </c>
      <c r="U1722" s="66" t="str">
        <f aca="false">IF(ISBLANK(Q1722),"ES",Q1722)</f>
        <v>ES</v>
      </c>
      <c r="V1722" s="64" t="str">
        <f aca="false">IF(ISBLANK(K1722),"2",VLOOKUP(K1722,$BG$2:$BH$3,2,FALSE()))</f>
        <v>2</v>
      </c>
      <c r="W1722" s="66" t="str">
        <f aca="false">IF(ISBLANK(R1722),"Sin observaciones",R1722)</f>
        <v>Sin observaciones</v>
      </c>
      <c r="X1722" s="64" t="str">
        <f aca="false">IF(ISERROR(VLOOKUP(J1722,$BG$2:$BH$3,2,FALSE())),"",VLOOKUP(J1722,$BG$2:$BH$3,2,FALSE()))</f>
        <v/>
      </c>
      <c r="Z1722" s="67"/>
    </row>
    <row r="1723" customFormat="false" ht="14.4" hidden="false" customHeight="false" outlineLevel="0" collapsed="false">
      <c r="A1723" s="63"/>
      <c r="B1723" s="83"/>
      <c r="C1723" s="63"/>
      <c r="D1723" s="84"/>
      <c r="E1723" s="85"/>
      <c r="F1723" s="85"/>
      <c r="G1723" s="85"/>
      <c r="H1723" s="85"/>
      <c r="I1723" s="61"/>
      <c r="J1723" s="83"/>
      <c r="K1723" s="83"/>
      <c r="L1723" s="61"/>
      <c r="M1723" s="61"/>
      <c r="N1723" s="61"/>
      <c r="O1723" s="54"/>
      <c r="P1723" s="54"/>
      <c r="Q1723" s="73"/>
      <c r="R1723" s="63"/>
      <c r="S1723" s="64" t="str">
        <f aca="false">IF(ISBLANK(A1723),"",CONCATENATE($BC$5,"-",MID($BC$3,3,2),"-M_",A1723))</f>
        <v/>
      </c>
      <c r="T1723" s="65" t="str">
        <f aca="false">IF(ISBLANK(B1723),"",VLOOKUP(B1723,$BI$2:$BJ$5,2,FALSE()))</f>
        <v/>
      </c>
      <c r="U1723" s="66" t="str">
        <f aca="false">IF(ISBLANK(Q1723),"ES",Q1723)</f>
        <v>ES</v>
      </c>
      <c r="V1723" s="64" t="str">
        <f aca="false">IF(ISBLANK(K1723),"2",VLOOKUP(K1723,$BG$2:$BH$3,2,FALSE()))</f>
        <v>2</v>
      </c>
      <c r="W1723" s="66" t="str">
        <f aca="false">IF(ISBLANK(R1723),"Sin observaciones",R1723)</f>
        <v>Sin observaciones</v>
      </c>
      <c r="X1723" s="64" t="str">
        <f aca="false">IF(ISERROR(VLOOKUP(J1723,$BG$2:$BH$3,2,FALSE())),"",VLOOKUP(J1723,$BG$2:$BH$3,2,FALSE()))</f>
        <v/>
      </c>
      <c r="Z1723" s="67"/>
    </row>
    <row r="1724" customFormat="false" ht="14.4" hidden="false" customHeight="false" outlineLevel="0" collapsed="false">
      <c r="A1724" s="63"/>
      <c r="B1724" s="83"/>
      <c r="C1724" s="63"/>
      <c r="D1724" s="84"/>
      <c r="E1724" s="85"/>
      <c r="F1724" s="85"/>
      <c r="G1724" s="85"/>
      <c r="H1724" s="85"/>
      <c r="I1724" s="61"/>
      <c r="J1724" s="83"/>
      <c r="K1724" s="83"/>
      <c r="L1724" s="61"/>
      <c r="M1724" s="61"/>
      <c r="N1724" s="61"/>
      <c r="O1724" s="54"/>
      <c r="P1724" s="54"/>
      <c r="Q1724" s="73"/>
      <c r="R1724" s="63"/>
      <c r="S1724" s="64" t="str">
        <f aca="false">IF(ISBLANK(A1724),"",CONCATENATE($BC$5,"-",MID($BC$3,3,2),"-M_",A1724))</f>
        <v/>
      </c>
      <c r="T1724" s="65" t="str">
        <f aca="false">IF(ISBLANK(B1724),"",VLOOKUP(B1724,$BI$2:$BJ$5,2,FALSE()))</f>
        <v/>
      </c>
      <c r="U1724" s="66" t="str">
        <f aca="false">IF(ISBLANK(Q1724),"ES",Q1724)</f>
        <v>ES</v>
      </c>
      <c r="V1724" s="64" t="str">
        <f aca="false">IF(ISBLANK(K1724),"2",VLOOKUP(K1724,$BG$2:$BH$3,2,FALSE()))</f>
        <v>2</v>
      </c>
      <c r="W1724" s="66" t="str">
        <f aca="false">IF(ISBLANK(R1724),"Sin observaciones",R1724)</f>
        <v>Sin observaciones</v>
      </c>
      <c r="X1724" s="64" t="str">
        <f aca="false">IF(ISERROR(VLOOKUP(J1724,$BG$2:$BH$3,2,FALSE())),"",VLOOKUP(J1724,$BG$2:$BH$3,2,FALSE()))</f>
        <v/>
      </c>
      <c r="Z1724" s="67"/>
    </row>
    <row r="1725" customFormat="false" ht="14.4" hidden="false" customHeight="false" outlineLevel="0" collapsed="false">
      <c r="A1725" s="63"/>
      <c r="B1725" s="83"/>
      <c r="C1725" s="63"/>
      <c r="D1725" s="84"/>
      <c r="E1725" s="85"/>
      <c r="F1725" s="85"/>
      <c r="G1725" s="85"/>
      <c r="H1725" s="85"/>
      <c r="I1725" s="61"/>
      <c r="J1725" s="83"/>
      <c r="K1725" s="83"/>
      <c r="L1725" s="61"/>
      <c r="M1725" s="61"/>
      <c r="N1725" s="61"/>
      <c r="O1725" s="54"/>
      <c r="P1725" s="54"/>
      <c r="Q1725" s="73"/>
      <c r="R1725" s="63"/>
      <c r="S1725" s="64" t="str">
        <f aca="false">IF(ISBLANK(A1725),"",CONCATENATE($BC$5,"-",MID($BC$3,3,2),"-M_",A1725))</f>
        <v/>
      </c>
      <c r="T1725" s="65" t="str">
        <f aca="false">IF(ISBLANK(B1725),"",VLOOKUP(B1725,$BI$2:$BJ$5,2,FALSE()))</f>
        <v/>
      </c>
      <c r="U1725" s="66" t="str">
        <f aca="false">IF(ISBLANK(Q1725),"ES",Q1725)</f>
        <v>ES</v>
      </c>
      <c r="V1725" s="64" t="str">
        <f aca="false">IF(ISBLANK(K1725),"2",VLOOKUP(K1725,$BG$2:$BH$3,2,FALSE()))</f>
        <v>2</v>
      </c>
      <c r="W1725" s="66" t="str">
        <f aca="false">IF(ISBLANK(R1725),"Sin observaciones",R1725)</f>
        <v>Sin observaciones</v>
      </c>
      <c r="X1725" s="64" t="str">
        <f aca="false">IF(ISERROR(VLOOKUP(J1725,$BG$2:$BH$3,2,FALSE())),"",VLOOKUP(J1725,$BG$2:$BH$3,2,FALSE()))</f>
        <v/>
      </c>
      <c r="Z1725" s="67"/>
    </row>
    <row r="1726" customFormat="false" ht="14.4" hidden="false" customHeight="false" outlineLevel="0" collapsed="false">
      <c r="A1726" s="63"/>
      <c r="B1726" s="83"/>
      <c r="C1726" s="63"/>
      <c r="D1726" s="84"/>
      <c r="E1726" s="85"/>
      <c r="F1726" s="85"/>
      <c r="G1726" s="85"/>
      <c r="H1726" s="85"/>
      <c r="I1726" s="61"/>
      <c r="J1726" s="83"/>
      <c r="K1726" s="83"/>
      <c r="L1726" s="61"/>
      <c r="M1726" s="61"/>
      <c r="N1726" s="61"/>
      <c r="O1726" s="54"/>
      <c r="P1726" s="54"/>
      <c r="Q1726" s="73"/>
      <c r="R1726" s="63"/>
      <c r="S1726" s="64" t="str">
        <f aca="false">IF(ISBLANK(A1726),"",CONCATENATE($BC$5,"-",MID($BC$3,3,2),"-M_",A1726))</f>
        <v/>
      </c>
      <c r="T1726" s="65" t="str">
        <f aca="false">IF(ISBLANK(B1726),"",VLOOKUP(B1726,$BI$2:$BJ$5,2,FALSE()))</f>
        <v/>
      </c>
      <c r="U1726" s="66" t="str">
        <f aca="false">IF(ISBLANK(Q1726),"ES",Q1726)</f>
        <v>ES</v>
      </c>
      <c r="V1726" s="64" t="str">
        <f aca="false">IF(ISBLANK(K1726),"2",VLOOKUP(K1726,$BG$2:$BH$3,2,FALSE()))</f>
        <v>2</v>
      </c>
      <c r="W1726" s="66" t="str">
        <f aca="false">IF(ISBLANK(R1726),"Sin observaciones",R1726)</f>
        <v>Sin observaciones</v>
      </c>
      <c r="X1726" s="64" t="str">
        <f aca="false">IF(ISERROR(VLOOKUP(J1726,$BG$2:$BH$3,2,FALSE())),"",VLOOKUP(J1726,$BG$2:$BH$3,2,FALSE()))</f>
        <v/>
      </c>
      <c r="Z1726" s="67"/>
    </row>
    <row r="1727" customFormat="false" ht="14.4" hidden="false" customHeight="false" outlineLevel="0" collapsed="false">
      <c r="A1727" s="63"/>
      <c r="B1727" s="83"/>
      <c r="C1727" s="63"/>
      <c r="D1727" s="84"/>
      <c r="E1727" s="85"/>
      <c r="F1727" s="85"/>
      <c r="G1727" s="85"/>
      <c r="H1727" s="85"/>
      <c r="I1727" s="61"/>
      <c r="J1727" s="83"/>
      <c r="K1727" s="83"/>
      <c r="L1727" s="61"/>
      <c r="M1727" s="61"/>
      <c r="N1727" s="61"/>
      <c r="O1727" s="54"/>
      <c r="P1727" s="54"/>
      <c r="Q1727" s="73"/>
      <c r="R1727" s="63"/>
      <c r="S1727" s="64" t="str">
        <f aca="false">IF(ISBLANK(A1727),"",CONCATENATE($BC$5,"-",MID($BC$3,3,2),"-M_",A1727))</f>
        <v/>
      </c>
      <c r="T1727" s="65" t="str">
        <f aca="false">IF(ISBLANK(B1727),"",VLOOKUP(B1727,$BI$2:$BJ$5,2,FALSE()))</f>
        <v/>
      </c>
      <c r="U1727" s="66" t="str">
        <f aca="false">IF(ISBLANK(Q1727),"ES",Q1727)</f>
        <v>ES</v>
      </c>
      <c r="V1727" s="64" t="str">
        <f aca="false">IF(ISBLANK(K1727),"2",VLOOKUP(K1727,$BG$2:$BH$3,2,FALSE()))</f>
        <v>2</v>
      </c>
      <c r="W1727" s="66" t="str">
        <f aca="false">IF(ISBLANK(R1727),"Sin observaciones",R1727)</f>
        <v>Sin observaciones</v>
      </c>
      <c r="X1727" s="64" t="str">
        <f aca="false">IF(ISERROR(VLOOKUP(J1727,$BG$2:$BH$3,2,FALSE())),"",VLOOKUP(J1727,$BG$2:$BH$3,2,FALSE()))</f>
        <v/>
      </c>
      <c r="Z1727" s="67"/>
    </row>
    <row r="1728" customFormat="false" ht="14.4" hidden="false" customHeight="false" outlineLevel="0" collapsed="false">
      <c r="A1728" s="63"/>
      <c r="B1728" s="83"/>
      <c r="C1728" s="63"/>
      <c r="D1728" s="84"/>
      <c r="E1728" s="85"/>
      <c r="F1728" s="85"/>
      <c r="G1728" s="85"/>
      <c r="H1728" s="85"/>
      <c r="I1728" s="61"/>
      <c r="J1728" s="83"/>
      <c r="K1728" s="83"/>
      <c r="L1728" s="61"/>
      <c r="M1728" s="61"/>
      <c r="N1728" s="61"/>
      <c r="O1728" s="54"/>
      <c r="P1728" s="54"/>
      <c r="Q1728" s="73"/>
      <c r="R1728" s="63"/>
      <c r="S1728" s="64" t="str">
        <f aca="false">IF(ISBLANK(A1728),"",CONCATENATE($BC$5,"-",MID($BC$3,3,2),"-M_",A1728))</f>
        <v/>
      </c>
      <c r="T1728" s="65" t="str">
        <f aca="false">IF(ISBLANK(B1728),"",VLOOKUP(B1728,$BI$2:$BJ$5,2,FALSE()))</f>
        <v/>
      </c>
      <c r="U1728" s="66" t="str">
        <f aca="false">IF(ISBLANK(Q1728),"ES",Q1728)</f>
        <v>ES</v>
      </c>
      <c r="V1728" s="64" t="str">
        <f aca="false">IF(ISBLANK(K1728),"2",VLOOKUP(K1728,$BG$2:$BH$3,2,FALSE()))</f>
        <v>2</v>
      </c>
      <c r="W1728" s="66" t="str">
        <f aca="false">IF(ISBLANK(R1728),"Sin observaciones",R1728)</f>
        <v>Sin observaciones</v>
      </c>
      <c r="X1728" s="64" t="str">
        <f aca="false">IF(ISERROR(VLOOKUP(J1728,$BG$2:$BH$3,2,FALSE())),"",VLOOKUP(J1728,$BG$2:$BH$3,2,FALSE()))</f>
        <v/>
      </c>
      <c r="Z1728" s="67"/>
    </row>
    <row r="1729" customFormat="false" ht="14.4" hidden="false" customHeight="false" outlineLevel="0" collapsed="false">
      <c r="A1729" s="63"/>
      <c r="B1729" s="83"/>
      <c r="C1729" s="63"/>
      <c r="D1729" s="84"/>
      <c r="E1729" s="85"/>
      <c r="F1729" s="85"/>
      <c r="G1729" s="85"/>
      <c r="H1729" s="85"/>
      <c r="I1729" s="61"/>
      <c r="J1729" s="83"/>
      <c r="K1729" s="83"/>
      <c r="L1729" s="61"/>
      <c r="M1729" s="61"/>
      <c r="N1729" s="61"/>
      <c r="O1729" s="54"/>
      <c r="P1729" s="54"/>
      <c r="Q1729" s="73"/>
      <c r="R1729" s="63"/>
      <c r="S1729" s="64" t="str">
        <f aca="false">IF(ISBLANK(A1729),"",CONCATENATE($BC$5,"-",MID($BC$3,3,2),"-M_",A1729))</f>
        <v/>
      </c>
      <c r="T1729" s="65" t="str">
        <f aca="false">IF(ISBLANK(B1729),"",VLOOKUP(B1729,$BI$2:$BJ$5,2,FALSE()))</f>
        <v/>
      </c>
      <c r="U1729" s="66" t="str">
        <f aca="false">IF(ISBLANK(Q1729),"ES",Q1729)</f>
        <v>ES</v>
      </c>
      <c r="V1729" s="64" t="str">
        <f aca="false">IF(ISBLANK(K1729),"2",VLOOKUP(K1729,$BG$2:$BH$3,2,FALSE()))</f>
        <v>2</v>
      </c>
      <c r="W1729" s="66" t="str">
        <f aca="false">IF(ISBLANK(R1729),"Sin observaciones",R1729)</f>
        <v>Sin observaciones</v>
      </c>
      <c r="X1729" s="64" t="str">
        <f aca="false">IF(ISERROR(VLOOKUP(J1729,$BG$2:$BH$3,2,FALSE())),"",VLOOKUP(J1729,$BG$2:$BH$3,2,FALSE()))</f>
        <v/>
      </c>
      <c r="Z1729" s="67"/>
    </row>
    <row r="1730" customFormat="false" ht="14.4" hidden="false" customHeight="false" outlineLevel="0" collapsed="false">
      <c r="A1730" s="63"/>
      <c r="B1730" s="83"/>
      <c r="C1730" s="63"/>
      <c r="D1730" s="84"/>
      <c r="E1730" s="85"/>
      <c r="F1730" s="85"/>
      <c r="G1730" s="85"/>
      <c r="H1730" s="85"/>
      <c r="I1730" s="61"/>
      <c r="J1730" s="83"/>
      <c r="K1730" s="83"/>
      <c r="L1730" s="61"/>
      <c r="M1730" s="61"/>
      <c r="N1730" s="61"/>
      <c r="O1730" s="54"/>
      <c r="P1730" s="54"/>
      <c r="Q1730" s="73"/>
      <c r="R1730" s="63"/>
      <c r="S1730" s="64" t="str">
        <f aca="false">IF(ISBLANK(A1730),"",CONCATENATE($BC$5,"-",MID($BC$3,3,2),"-M_",A1730))</f>
        <v/>
      </c>
      <c r="T1730" s="65" t="str">
        <f aca="false">IF(ISBLANK(B1730),"",VLOOKUP(B1730,$BI$2:$BJ$5,2,FALSE()))</f>
        <v/>
      </c>
      <c r="U1730" s="66" t="str">
        <f aca="false">IF(ISBLANK(Q1730),"ES",Q1730)</f>
        <v>ES</v>
      </c>
      <c r="V1730" s="64" t="str">
        <f aca="false">IF(ISBLANK(K1730),"2",VLOOKUP(K1730,$BG$2:$BH$3,2,FALSE()))</f>
        <v>2</v>
      </c>
      <c r="W1730" s="66" t="str">
        <f aca="false">IF(ISBLANK(R1730),"Sin observaciones",R1730)</f>
        <v>Sin observaciones</v>
      </c>
      <c r="X1730" s="64" t="str">
        <f aca="false">IF(ISERROR(VLOOKUP(J1730,$BG$2:$BH$3,2,FALSE())),"",VLOOKUP(J1730,$BG$2:$BH$3,2,FALSE()))</f>
        <v/>
      </c>
      <c r="Z1730" s="67"/>
    </row>
    <row r="1731" customFormat="false" ht="14.4" hidden="false" customHeight="false" outlineLevel="0" collapsed="false">
      <c r="A1731" s="63"/>
      <c r="B1731" s="83"/>
      <c r="C1731" s="63"/>
      <c r="D1731" s="84"/>
      <c r="E1731" s="85"/>
      <c r="F1731" s="85"/>
      <c r="G1731" s="85"/>
      <c r="H1731" s="85"/>
      <c r="I1731" s="61"/>
      <c r="J1731" s="83"/>
      <c r="K1731" s="83"/>
      <c r="L1731" s="61"/>
      <c r="M1731" s="61"/>
      <c r="N1731" s="61"/>
      <c r="O1731" s="54"/>
      <c r="P1731" s="54"/>
      <c r="Q1731" s="73"/>
      <c r="R1731" s="63"/>
      <c r="S1731" s="64" t="str">
        <f aca="false">IF(ISBLANK(A1731),"",CONCATENATE($BC$5,"-",MID($BC$3,3,2),"-M_",A1731))</f>
        <v/>
      </c>
      <c r="T1731" s="65" t="str">
        <f aca="false">IF(ISBLANK(B1731),"",VLOOKUP(B1731,$BI$2:$BJ$5,2,FALSE()))</f>
        <v/>
      </c>
      <c r="U1731" s="66" t="str">
        <f aca="false">IF(ISBLANK(Q1731),"ES",Q1731)</f>
        <v>ES</v>
      </c>
      <c r="V1731" s="64" t="str">
        <f aca="false">IF(ISBLANK(K1731),"2",VLOOKUP(K1731,$BG$2:$BH$3,2,FALSE()))</f>
        <v>2</v>
      </c>
      <c r="W1731" s="66" t="str">
        <f aca="false">IF(ISBLANK(R1731),"Sin observaciones",R1731)</f>
        <v>Sin observaciones</v>
      </c>
      <c r="X1731" s="64" t="str">
        <f aca="false">IF(ISERROR(VLOOKUP(J1731,$BG$2:$BH$3,2,FALSE())),"",VLOOKUP(J1731,$BG$2:$BH$3,2,FALSE()))</f>
        <v/>
      </c>
      <c r="Z1731" s="67"/>
    </row>
    <row r="1732" customFormat="false" ht="14.4" hidden="false" customHeight="false" outlineLevel="0" collapsed="false">
      <c r="A1732" s="63"/>
      <c r="B1732" s="83"/>
      <c r="C1732" s="63"/>
      <c r="D1732" s="84"/>
      <c r="E1732" s="85"/>
      <c r="F1732" s="85"/>
      <c r="G1732" s="85"/>
      <c r="H1732" s="85"/>
      <c r="I1732" s="61"/>
      <c r="J1732" s="83"/>
      <c r="K1732" s="83"/>
      <c r="L1732" s="61"/>
      <c r="M1732" s="61"/>
      <c r="N1732" s="61"/>
      <c r="O1732" s="54"/>
      <c r="P1732" s="54"/>
      <c r="Q1732" s="73"/>
      <c r="R1732" s="63"/>
      <c r="S1732" s="64" t="str">
        <f aca="false">IF(ISBLANK(A1732),"",CONCATENATE($BC$5,"-",MID($BC$3,3,2),"-M_",A1732))</f>
        <v/>
      </c>
      <c r="T1732" s="65" t="str">
        <f aca="false">IF(ISBLANK(B1732),"",VLOOKUP(B1732,$BI$2:$BJ$5,2,FALSE()))</f>
        <v/>
      </c>
      <c r="U1732" s="66" t="str">
        <f aca="false">IF(ISBLANK(Q1732),"ES",Q1732)</f>
        <v>ES</v>
      </c>
      <c r="V1732" s="64" t="str">
        <f aca="false">IF(ISBLANK(K1732),"2",VLOOKUP(K1732,$BG$2:$BH$3,2,FALSE()))</f>
        <v>2</v>
      </c>
      <c r="W1732" s="66" t="str">
        <f aca="false">IF(ISBLANK(R1732),"Sin observaciones",R1732)</f>
        <v>Sin observaciones</v>
      </c>
      <c r="X1732" s="64" t="str">
        <f aca="false">IF(ISERROR(VLOOKUP(J1732,$BG$2:$BH$3,2,FALSE())),"",VLOOKUP(J1732,$BG$2:$BH$3,2,FALSE()))</f>
        <v/>
      </c>
      <c r="Z1732" s="67"/>
    </row>
    <row r="1733" customFormat="false" ht="14.4" hidden="false" customHeight="false" outlineLevel="0" collapsed="false">
      <c r="A1733" s="63"/>
      <c r="B1733" s="83"/>
      <c r="C1733" s="63"/>
      <c r="D1733" s="84"/>
      <c r="E1733" s="85"/>
      <c r="F1733" s="85"/>
      <c r="G1733" s="85"/>
      <c r="H1733" s="85"/>
      <c r="I1733" s="61"/>
      <c r="J1733" s="83"/>
      <c r="K1733" s="83"/>
      <c r="L1733" s="61"/>
      <c r="M1733" s="61"/>
      <c r="N1733" s="61"/>
      <c r="O1733" s="54"/>
      <c r="P1733" s="54"/>
      <c r="Q1733" s="73"/>
      <c r="R1733" s="63"/>
      <c r="S1733" s="64" t="str">
        <f aca="false">IF(ISBLANK(A1733),"",CONCATENATE($BC$5,"-",MID($BC$3,3,2),"-M_",A1733))</f>
        <v/>
      </c>
      <c r="T1733" s="65" t="str">
        <f aca="false">IF(ISBLANK(B1733),"",VLOOKUP(B1733,$BI$2:$BJ$5,2,FALSE()))</f>
        <v/>
      </c>
      <c r="U1733" s="66" t="str">
        <f aca="false">IF(ISBLANK(Q1733),"ES",Q1733)</f>
        <v>ES</v>
      </c>
      <c r="V1733" s="64" t="str">
        <f aca="false">IF(ISBLANK(K1733),"2",VLOOKUP(K1733,$BG$2:$BH$3,2,FALSE()))</f>
        <v>2</v>
      </c>
      <c r="W1733" s="66" t="str">
        <f aca="false">IF(ISBLANK(R1733),"Sin observaciones",R1733)</f>
        <v>Sin observaciones</v>
      </c>
      <c r="X1733" s="64" t="str">
        <f aca="false">IF(ISERROR(VLOOKUP(J1733,$BG$2:$BH$3,2,FALSE())),"",VLOOKUP(J1733,$BG$2:$BH$3,2,FALSE()))</f>
        <v/>
      </c>
      <c r="Z1733" s="67"/>
    </row>
    <row r="1734" customFormat="false" ht="14.4" hidden="false" customHeight="false" outlineLevel="0" collapsed="false">
      <c r="A1734" s="63"/>
      <c r="B1734" s="83"/>
      <c r="C1734" s="63"/>
      <c r="D1734" s="84"/>
      <c r="E1734" s="85"/>
      <c r="F1734" s="85"/>
      <c r="G1734" s="85"/>
      <c r="H1734" s="85"/>
      <c r="I1734" s="61"/>
      <c r="J1734" s="83"/>
      <c r="K1734" s="83"/>
      <c r="L1734" s="61"/>
      <c r="M1734" s="61"/>
      <c r="N1734" s="61"/>
      <c r="O1734" s="54"/>
      <c r="P1734" s="54"/>
      <c r="Q1734" s="73"/>
      <c r="R1734" s="63"/>
      <c r="S1734" s="64" t="str">
        <f aca="false">IF(ISBLANK(A1734),"",CONCATENATE($BC$5,"-",MID($BC$3,3,2),"-M_",A1734))</f>
        <v/>
      </c>
      <c r="T1734" s="65" t="str">
        <f aca="false">IF(ISBLANK(B1734),"",VLOOKUP(B1734,$BI$2:$BJ$5,2,FALSE()))</f>
        <v/>
      </c>
      <c r="U1734" s="66" t="str">
        <f aca="false">IF(ISBLANK(Q1734),"ES",Q1734)</f>
        <v>ES</v>
      </c>
      <c r="V1734" s="64" t="str">
        <f aca="false">IF(ISBLANK(K1734),"2",VLOOKUP(K1734,$BG$2:$BH$3,2,FALSE()))</f>
        <v>2</v>
      </c>
      <c r="W1734" s="66" t="str">
        <f aca="false">IF(ISBLANK(R1734),"Sin observaciones",R1734)</f>
        <v>Sin observaciones</v>
      </c>
      <c r="X1734" s="64" t="str">
        <f aca="false">IF(ISERROR(VLOOKUP(J1734,$BG$2:$BH$3,2,FALSE())),"",VLOOKUP(J1734,$BG$2:$BH$3,2,FALSE()))</f>
        <v/>
      </c>
      <c r="Z1734" s="67"/>
    </row>
    <row r="1735" customFormat="false" ht="14.4" hidden="false" customHeight="false" outlineLevel="0" collapsed="false">
      <c r="A1735" s="63"/>
      <c r="B1735" s="83"/>
      <c r="C1735" s="63"/>
      <c r="D1735" s="84"/>
      <c r="E1735" s="85"/>
      <c r="F1735" s="85"/>
      <c r="G1735" s="85"/>
      <c r="H1735" s="85"/>
      <c r="I1735" s="61"/>
      <c r="J1735" s="83"/>
      <c r="K1735" s="83"/>
      <c r="L1735" s="61"/>
      <c r="M1735" s="61"/>
      <c r="N1735" s="61"/>
      <c r="O1735" s="54"/>
      <c r="P1735" s="54"/>
      <c r="Q1735" s="73"/>
      <c r="R1735" s="63"/>
      <c r="S1735" s="64" t="str">
        <f aca="false">IF(ISBLANK(A1735),"",CONCATENATE($BC$5,"-",MID($BC$3,3,2),"-M_",A1735))</f>
        <v/>
      </c>
      <c r="T1735" s="65" t="str">
        <f aca="false">IF(ISBLANK(B1735),"",VLOOKUP(B1735,$BI$2:$BJ$5,2,FALSE()))</f>
        <v/>
      </c>
      <c r="U1735" s="66" t="str">
        <f aca="false">IF(ISBLANK(Q1735),"ES",Q1735)</f>
        <v>ES</v>
      </c>
      <c r="V1735" s="64" t="str">
        <f aca="false">IF(ISBLANK(K1735),"2",VLOOKUP(K1735,$BG$2:$BH$3,2,FALSE()))</f>
        <v>2</v>
      </c>
      <c r="W1735" s="66" t="str">
        <f aca="false">IF(ISBLANK(R1735),"Sin observaciones",R1735)</f>
        <v>Sin observaciones</v>
      </c>
      <c r="X1735" s="64" t="str">
        <f aca="false">IF(ISERROR(VLOOKUP(J1735,$BG$2:$BH$3,2,FALSE())),"",VLOOKUP(J1735,$BG$2:$BH$3,2,FALSE()))</f>
        <v/>
      </c>
      <c r="Z1735" s="67"/>
    </row>
    <row r="1736" customFormat="false" ht="14.4" hidden="false" customHeight="false" outlineLevel="0" collapsed="false">
      <c r="A1736" s="63"/>
      <c r="B1736" s="83"/>
      <c r="C1736" s="63"/>
      <c r="D1736" s="84"/>
      <c r="E1736" s="85"/>
      <c r="F1736" s="85"/>
      <c r="G1736" s="85"/>
      <c r="H1736" s="85"/>
      <c r="I1736" s="61"/>
      <c r="J1736" s="83"/>
      <c r="K1736" s="83"/>
      <c r="L1736" s="61"/>
      <c r="M1736" s="61"/>
      <c r="N1736" s="61"/>
      <c r="O1736" s="54"/>
      <c r="P1736" s="54"/>
      <c r="Q1736" s="73"/>
      <c r="R1736" s="63"/>
      <c r="S1736" s="64" t="str">
        <f aca="false">IF(ISBLANK(A1736),"",CONCATENATE($BC$5,"-",MID($BC$3,3,2),"-M_",A1736))</f>
        <v/>
      </c>
      <c r="T1736" s="65" t="str">
        <f aca="false">IF(ISBLANK(B1736),"",VLOOKUP(B1736,$BI$2:$BJ$5,2,FALSE()))</f>
        <v/>
      </c>
      <c r="U1736" s="66" t="str">
        <f aca="false">IF(ISBLANK(Q1736),"ES",Q1736)</f>
        <v>ES</v>
      </c>
      <c r="V1736" s="64" t="str">
        <f aca="false">IF(ISBLANK(K1736),"2",VLOOKUP(K1736,$BG$2:$BH$3,2,FALSE()))</f>
        <v>2</v>
      </c>
      <c r="W1736" s="66" t="str">
        <f aca="false">IF(ISBLANK(R1736),"Sin observaciones",R1736)</f>
        <v>Sin observaciones</v>
      </c>
      <c r="X1736" s="64" t="str">
        <f aca="false">IF(ISERROR(VLOOKUP(J1736,$BG$2:$BH$3,2,FALSE())),"",VLOOKUP(J1736,$BG$2:$BH$3,2,FALSE()))</f>
        <v/>
      </c>
      <c r="Z1736" s="67"/>
    </row>
    <row r="1737" customFormat="false" ht="14.4" hidden="false" customHeight="false" outlineLevel="0" collapsed="false">
      <c r="A1737" s="63"/>
      <c r="B1737" s="83"/>
      <c r="C1737" s="63"/>
      <c r="D1737" s="84"/>
      <c r="E1737" s="85"/>
      <c r="F1737" s="85"/>
      <c r="G1737" s="85"/>
      <c r="H1737" s="85"/>
      <c r="I1737" s="61"/>
      <c r="J1737" s="83"/>
      <c r="K1737" s="83"/>
      <c r="L1737" s="61"/>
      <c r="M1737" s="61"/>
      <c r="N1737" s="61"/>
      <c r="O1737" s="54"/>
      <c r="P1737" s="54"/>
      <c r="Q1737" s="73"/>
      <c r="R1737" s="63"/>
      <c r="S1737" s="64" t="str">
        <f aca="false">IF(ISBLANK(A1737),"",CONCATENATE($BC$5,"-",MID($BC$3,3,2),"-M_",A1737))</f>
        <v/>
      </c>
      <c r="T1737" s="65" t="str">
        <f aca="false">IF(ISBLANK(B1737),"",VLOOKUP(B1737,$BI$2:$BJ$5,2,FALSE()))</f>
        <v/>
      </c>
      <c r="U1737" s="66" t="str">
        <f aca="false">IF(ISBLANK(Q1737),"ES",Q1737)</f>
        <v>ES</v>
      </c>
      <c r="V1737" s="64" t="str">
        <f aca="false">IF(ISBLANK(K1737),"2",VLOOKUP(K1737,$BG$2:$BH$3,2,FALSE()))</f>
        <v>2</v>
      </c>
      <c r="W1737" s="66" t="str">
        <f aca="false">IF(ISBLANK(R1737),"Sin observaciones",R1737)</f>
        <v>Sin observaciones</v>
      </c>
      <c r="X1737" s="64" t="str">
        <f aca="false">IF(ISERROR(VLOOKUP(J1737,$BG$2:$BH$3,2,FALSE())),"",VLOOKUP(J1737,$BG$2:$BH$3,2,FALSE()))</f>
        <v/>
      </c>
      <c r="Z1737" s="67"/>
    </row>
    <row r="1738" customFormat="false" ht="14.4" hidden="false" customHeight="false" outlineLevel="0" collapsed="false">
      <c r="A1738" s="63"/>
      <c r="B1738" s="83"/>
      <c r="C1738" s="63"/>
      <c r="D1738" s="84"/>
      <c r="E1738" s="85"/>
      <c r="F1738" s="85"/>
      <c r="G1738" s="85"/>
      <c r="H1738" s="85"/>
      <c r="I1738" s="61"/>
      <c r="J1738" s="83"/>
      <c r="K1738" s="83"/>
      <c r="L1738" s="61"/>
      <c r="M1738" s="61"/>
      <c r="N1738" s="61"/>
      <c r="O1738" s="54"/>
      <c r="P1738" s="54"/>
      <c r="Q1738" s="73"/>
      <c r="R1738" s="63"/>
      <c r="S1738" s="64" t="str">
        <f aca="false">IF(ISBLANK(A1738),"",CONCATENATE($BC$5,"-",MID($BC$3,3,2),"-M_",A1738))</f>
        <v/>
      </c>
      <c r="T1738" s="65" t="str">
        <f aca="false">IF(ISBLANK(B1738),"",VLOOKUP(B1738,$BI$2:$BJ$5,2,FALSE()))</f>
        <v/>
      </c>
      <c r="U1738" s="66" t="str">
        <f aca="false">IF(ISBLANK(Q1738),"ES",Q1738)</f>
        <v>ES</v>
      </c>
      <c r="V1738" s="64" t="str">
        <f aca="false">IF(ISBLANK(K1738),"2",VLOOKUP(K1738,$BG$2:$BH$3,2,FALSE()))</f>
        <v>2</v>
      </c>
      <c r="W1738" s="66" t="str">
        <f aca="false">IF(ISBLANK(R1738),"Sin observaciones",R1738)</f>
        <v>Sin observaciones</v>
      </c>
      <c r="X1738" s="64" t="str">
        <f aca="false">IF(ISERROR(VLOOKUP(J1738,$BG$2:$BH$3,2,FALSE())),"",VLOOKUP(J1738,$BG$2:$BH$3,2,FALSE()))</f>
        <v/>
      </c>
      <c r="Z1738" s="67"/>
    </row>
    <row r="1739" customFormat="false" ht="14.4" hidden="false" customHeight="false" outlineLevel="0" collapsed="false">
      <c r="A1739" s="63"/>
      <c r="B1739" s="83"/>
      <c r="C1739" s="63"/>
      <c r="D1739" s="84"/>
      <c r="E1739" s="85"/>
      <c r="F1739" s="85"/>
      <c r="G1739" s="85"/>
      <c r="H1739" s="85"/>
      <c r="I1739" s="61"/>
      <c r="J1739" s="83"/>
      <c r="K1739" s="83"/>
      <c r="L1739" s="61"/>
      <c r="M1739" s="61"/>
      <c r="N1739" s="61"/>
      <c r="O1739" s="54"/>
      <c r="P1739" s="54"/>
      <c r="Q1739" s="73"/>
      <c r="R1739" s="63"/>
      <c r="S1739" s="64" t="str">
        <f aca="false">IF(ISBLANK(A1739),"",CONCATENATE($BC$5,"-",MID($BC$3,3,2),"-M_",A1739))</f>
        <v/>
      </c>
      <c r="T1739" s="65" t="str">
        <f aca="false">IF(ISBLANK(B1739),"",VLOOKUP(B1739,$BI$2:$BJ$5,2,FALSE()))</f>
        <v/>
      </c>
      <c r="U1739" s="66" t="str">
        <f aca="false">IF(ISBLANK(Q1739),"ES",Q1739)</f>
        <v>ES</v>
      </c>
      <c r="V1739" s="64" t="str">
        <f aca="false">IF(ISBLANK(K1739),"2",VLOOKUP(K1739,$BG$2:$BH$3,2,FALSE()))</f>
        <v>2</v>
      </c>
      <c r="W1739" s="66" t="str">
        <f aca="false">IF(ISBLANK(R1739),"Sin observaciones",R1739)</f>
        <v>Sin observaciones</v>
      </c>
      <c r="X1739" s="64" t="str">
        <f aca="false">IF(ISERROR(VLOOKUP(J1739,$BG$2:$BH$3,2,FALSE())),"",VLOOKUP(J1739,$BG$2:$BH$3,2,FALSE()))</f>
        <v/>
      </c>
      <c r="Z1739" s="67"/>
    </row>
    <row r="1740" customFormat="false" ht="14.4" hidden="false" customHeight="false" outlineLevel="0" collapsed="false">
      <c r="A1740" s="63"/>
      <c r="B1740" s="83"/>
      <c r="C1740" s="63"/>
      <c r="D1740" s="84"/>
      <c r="E1740" s="85"/>
      <c r="F1740" s="85"/>
      <c r="G1740" s="85"/>
      <c r="H1740" s="85"/>
      <c r="I1740" s="61"/>
      <c r="J1740" s="83"/>
      <c r="K1740" s="83"/>
      <c r="L1740" s="61"/>
      <c r="M1740" s="61"/>
      <c r="N1740" s="61"/>
      <c r="O1740" s="54"/>
      <c r="P1740" s="54"/>
      <c r="Q1740" s="73"/>
      <c r="R1740" s="63"/>
      <c r="S1740" s="64" t="str">
        <f aca="false">IF(ISBLANK(A1740),"",CONCATENATE($BC$5,"-",MID($BC$3,3,2),"-M_",A1740))</f>
        <v/>
      </c>
      <c r="T1740" s="65" t="str">
        <f aca="false">IF(ISBLANK(B1740),"",VLOOKUP(B1740,$BI$2:$BJ$5,2,FALSE()))</f>
        <v/>
      </c>
      <c r="U1740" s="66" t="str">
        <f aca="false">IF(ISBLANK(Q1740),"ES",Q1740)</f>
        <v>ES</v>
      </c>
      <c r="V1740" s="64" t="str">
        <f aca="false">IF(ISBLANK(K1740),"2",VLOOKUP(K1740,$BG$2:$BH$3,2,FALSE()))</f>
        <v>2</v>
      </c>
      <c r="W1740" s="66" t="str">
        <f aca="false">IF(ISBLANK(R1740),"Sin observaciones",R1740)</f>
        <v>Sin observaciones</v>
      </c>
      <c r="X1740" s="64" t="str">
        <f aca="false">IF(ISERROR(VLOOKUP(J1740,$BG$2:$BH$3,2,FALSE())),"",VLOOKUP(J1740,$BG$2:$BH$3,2,FALSE()))</f>
        <v/>
      </c>
      <c r="Z1740" s="67"/>
    </row>
    <row r="1741" customFormat="false" ht="14.4" hidden="false" customHeight="false" outlineLevel="0" collapsed="false">
      <c r="A1741" s="63"/>
      <c r="B1741" s="83"/>
      <c r="C1741" s="63"/>
      <c r="D1741" s="84"/>
      <c r="E1741" s="85"/>
      <c r="F1741" s="85"/>
      <c r="G1741" s="85"/>
      <c r="H1741" s="85"/>
      <c r="I1741" s="61"/>
      <c r="J1741" s="83"/>
      <c r="K1741" s="83"/>
      <c r="L1741" s="61"/>
      <c r="M1741" s="61"/>
      <c r="N1741" s="61"/>
      <c r="O1741" s="54"/>
      <c r="P1741" s="54"/>
      <c r="Q1741" s="73"/>
      <c r="R1741" s="63"/>
      <c r="S1741" s="64" t="str">
        <f aca="false">IF(ISBLANK(A1741),"",CONCATENATE($BC$5,"-",MID($BC$3,3,2),"-M_",A1741))</f>
        <v/>
      </c>
      <c r="T1741" s="65" t="str">
        <f aca="false">IF(ISBLANK(B1741),"",VLOOKUP(B1741,$BI$2:$BJ$5,2,FALSE()))</f>
        <v/>
      </c>
      <c r="U1741" s="66" t="str">
        <f aca="false">IF(ISBLANK(Q1741),"ES",Q1741)</f>
        <v>ES</v>
      </c>
      <c r="V1741" s="64" t="str">
        <f aca="false">IF(ISBLANK(K1741),"2",VLOOKUP(K1741,$BG$2:$BH$3,2,FALSE()))</f>
        <v>2</v>
      </c>
      <c r="W1741" s="66" t="str">
        <f aca="false">IF(ISBLANK(R1741),"Sin observaciones",R1741)</f>
        <v>Sin observaciones</v>
      </c>
      <c r="X1741" s="64" t="str">
        <f aca="false">IF(ISERROR(VLOOKUP(J1741,$BG$2:$BH$3,2,FALSE())),"",VLOOKUP(J1741,$BG$2:$BH$3,2,FALSE()))</f>
        <v/>
      </c>
      <c r="Z1741" s="67"/>
    </row>
    <row r="1742" customFormat="false" ht="14.4" hidden="false" customHeight="false" outlineLevel="0" collapsed="false">
      <c r="A1742" s="63"/>
      <c r="B1742" s="83"/>
      <c r="C1742" s="63"/>
      <c r="D1742" s="84"/>
      <c r="E1742" s="85"/>
      <c r="F1742" s="85"/>
      <c r="G1742" s="85"/>
      <c r="H1742" s="85"/>
      <c r="I1742" s="61"/>
      <c r="J1742" s="83"/>
      <c r="K1742" s="83"/>
      <c r="L1742" s="61"/>
      <c r="M1742" s="61"/>
      <c r="N1742" s="61"/>
      <c r="O1742" s="54"/>
      <c r="P1742" s="54"/>
      <c r="Q1742" s="73"/>
      <c r="R1742" s="63"/>
      <c r="S1742" s="64" t="str">
        <f aca="false">IF(ISBLANK(A1742),"",CONCATENATE($BC$5,"-",MID($BC$3,3,2),"-M_",A1742))</f>
        <v/>
      </c>
      <c r="T1742" s="65" t="str">
        <f aca="false">IF(ISBLANK(B1742),"",VLOOKUP(B1742,$BI$2:$BJ$5,2,FALSE()))</f>
        <v/>
      </c>
      <c r="U1742" s="66" t="str">
        <f aca="false">IF(ISBLANK(Q1742),"ES",Q1742)</f>
        <v>ES</v>
      </c>
      <c r="V1742" s="64" t="str">
        <f aca="false">IF(ISBLANK(K1742),"2",VLOOKUP(K1742,$BG$2:$BH$3,2,FALSE()))</f>
        <v>2</v>
      </c>
      <c r="W1742" s="66" t="str">
        <f aca="false">IF(ISBLANK(R1742),"Sin observaciones",R1742)</f>
        <v>Sin observaciones</v>
      </c>
      <c r="X1742" s="64" t="str">
        <f aca="false">IF(ISERROR(VLOOKUP(J1742,$BG$2:$BH$3,2,FALSE())),"",VLOOKUP(J1742,$BG$2:$BH$3,2,FALSE()))</f>
        <v/>
      </c>
      <c r="Z1742" s="67"/>
    </row>
    <row r="1743" customFormat="false" ht="14.4" hidden="false" customHeight="false" outlineLevel="0" collapsed="false">
      <c r="A1743" s="63"/>
      <c r="B1743" s="83"/>
      <c r="C1743" s="63"/>
      <c r="D1743" s="84"/>
      <c r="E1743" s="85"/>
      <c r="F1743" s="85"/>
      <c r="G1743" s="85"/>
      <c r="H1743" s="85"/>
      <c r="I1743" s="61"/>
      <c r="J1743" s="83"/>
      <c r="K1743" s="83"/>
      <c r="L1743" s="61"/>
      <c r="M1743" s="61"/>
      <c r="N1743" s="61"/>
      <c r="O1743" s="54"/>
      <c r="P1743" s="54"/>
      <c r="Q1743" s="73"/>
      <c r="R1743" s="63"/>
      <c r="S1743" s="64" t="str">
        <f aca="false">IF(ISBLANK(A1743),"",CONCATENATE($BC$5,"-",MID($BC$3,3,2),"-M_",A1743))</f>
        <v/>
      </c>
      <c r="T1743" s="65" t="str">
        <f aca="false">IF(ISBLANK(B1743),"",VLOOKUP(B1743,$BI$2:$BJ$5,2,FALSE()))</f>
        <v/>
      </c>
      <c r="U1743" s="66" t="str">
        <f aca="false">IF(ISBLANK(Q1743),"ES",Q1743)</f>
        <v>ES</v>
      </c>
      <c r="V1743" s="64" t="str">
        <f aca="false">IF(ISBLANK(K1743),"2",VLOOKUP(K1743,$BG$2:$BH$3,2,FALSE()))</f>
        <v>2</v>
      </c>
      <c r="W1743" s="66" t="str">
        <f aca="false">IF(ISBLANK(R1743),"Sin observaciones",R1743)</f>
        <v>Sin observaciones</v>
      </c>
      <c r="X1743" s="64" t="str">
        <f aca="false">IF(ISERROR(VLOOKUP(J1743,$BG$2:$BH$3,2,FALSE())),"",VLOOKUP(J1743,$BG$2:$BH$3,2,FALSE()))</f>
        <v/>
      </c>
      <c r="Z1743" s="67"/>
    </row>
    <row r="1744" customFormat="false" ht="14.4" hidden="false" customHeight="false" outlineLevel="0" collapsed="false">
      <c r="A1744" s="63"/>
      <c r="B1744" s="83"/>
      <c r="C1744" s="63"/>
      <c r="D1744" s="84"/>
      <c r="E1744" s="85"/>
      <c r="F1744" s="85"/>
      <c r="G1744" s="85"/>
      <c r="H1744" s="85"/>
      <c r="I1744" s="61"/>
      <c r="J1744" s="83"/>
      <c r="K1744" s="83"/>
      <c r="L1744" s="61"/>
      <c r="M1744" s="61"/>
      <c r="N1744" s="61"/>
      <c r="O1744" s="54"/>
      <c r="P1744" s="54"/>
      <c r="Q1744" s="73"/>
      <c r="R1744" s="63"/>
      <c r="S1744" s="64" t="str">
        <f aca="false">IF(ISBLANK(A1744),"",CONCATENATE($BC$5,"-",MID($BC$3,3,2),"-M_",A1744))</f>
        <v/>
      </c>
      <c r="T1744" s="65" t="str">
        <f aca="false">IF(ISBLANK(B1744),"",VLOOKUP(B1744,$BI$2:$BJ$5,2,FALSE()))</f>
        <v/>
      </c>
      <c r="U1744" s="66" t="str">
        <f aca="false">IF(ISBLANK(Q1744),"ES",Q1744)</f>
        <v>ES</v>
      </c>
      <c r="V1744" s="64" t="str">
        <f aca="false">IF(ISBLANK(K1744),"2",VLOOKUP(K1744,$BG$2:$BH$3,2,FALSE()))</f>
        <v>2</v>
      </c>
      <c r="W1744" s="66" t="str">
        <f aca="false">IF(ISBLANK(R1744),"Sin observaciones",R1744)</f>
        <v>Sin observaciones</v>
      </c>
      <c r="X1744" s="64" t="str">
        <f aca="false">IF(ISERROR(VLOOKUP(J1744,$BG$2:$BH$3,2,FALSE())),"",VLOOKUP(J1744,$BG$2:$BH$3,2,FALSE()))</f>
        <v/>
      </c>
      <c r="Z1744" s="67"/>
    </row>
    <row r="1745" customFormat="false" ht="14.4" hidden="false" customHeight="false" outlineLevel="0" collapsed="false">
      <c r="A1745" s="63"/>
      <c r="B1745" s="83"/>
      <c r="C1745" s="63"/>
      <c r="D1745" s="84"/>
      <c r="E1745" s="85"/>
      <c r="F1745" s="85"/>
      <c r="G1745" s="85"/>
      <c r="H1745" s="85"/>
      <c r="I1745" s="61"/>
      <c r="J1745" s="83"/>
      <c r="K1745" s="83"/>
      <c r="L1745" s="61"/>
      <c r="M1745" s="61"/>
      <c r="N1745" s="61"/>
      <c r="O1745" s="54"/>
      <c r="P1745" s="54"/>
      <c r="Q1745" s="73"/>
      <c r="R1745" s="63"/>
      <c r="S1745" s="64" t="str">
        <f aca="false">IF(ISBLANK(A1745),"",CONCATENATE($BC$5,"-",MID($BC$3,3,2),"-M_",A1745))</f>
        <v/>
      </c>
      <c r="T1745" s="65" t="str">
        <f aca="false">IF(ISBLANK(B1745),"",VLOOKUP(B1745,$BI$2:$BJ$5,2,FALSE()))</f>
        <v/>
      </c>
      <c r="U1745" s="66" t="str">
        <f aca="false">IF(ISBLANK(Q1745),"ES",Q1745)</f>
        <v>ES</v>
      </c>
      <c r="V1745" s="64" t="str">
        <f aca="false">IF(ISBLANK(K1745),"2",VLOOKUP(K1745,$BG$2:$BH$3,2,FALSE()))</f>
        <v>2</v>
      </c>
      <c r="W1745" s="66" t="str">
        <f aca="false">IF(ISBLANK(R1745),"Sin observaciones",R1745)</f>
        <v>Sin observaciones</v>
      </c>
      <c r="X1745" s="64" t="str">
        <f aca="false">IF(ISERROR(VLOOKUP(J1745,$BG$2:$BH$3,2,FALSE())),"",VLOOKUP(J1745,$BG$2:$BH$3,2,FALSE()))</f>
        <v/>
      </c>
      <c r="Z1745" s="67"/>
    </row>
    <row r="1746" customFormat="false" ht="14.4" hidden="false" customHeight="false" outlineLevel="0" collapsed="false">
      <c r="A1746" s="63"/>
      <c r="B1746" s="83"/>
      <c r="C1746" s="63"/>
      <c r="D1746" s="84"/>
      <c r="E1746" s="85"/>
      <c r="F1746" s="85"/>
      <c r="G1746" s="85"/>
      <c r="H1746" s="85"/>
      <c r="I1746" s="61"/>
      <c r="J1746" s="83"/>
      <c r="K1746" s="83"/>
      <c r="L1746" s="61"/>
      <c r="M1746" s="61"/>
      <c r="N1746" s="61"/>
      <c r="O1746" s="54"/>
      <c r="P1746" s="54"/>
      <c r="Q1746" s="73"/>
      <c r="R1746" s="63"/>
      <c r="S1746" s="64" t="str">
        <f aca="false">IF(ISBLANK(A1746),"",CONCATENATE($BC$5,"-",MID($BC$3,3,2),"-M_",A1746))</f>
        <v/>
      </c>
      <c r="T1746" s="65" t="str">
        <f aca="false">IF(ISBLANK(B1746),"",VLOOKUP(B1746,$BI$2:$BJ$5,2,FALSE()))</f>
        <v/>
      </c>
      <c r="U1746" s="66" t="str">
        <f aca="false">IF(ISBLANK(Q1746),"ES",Q1746)</f>
        <v>ES</v>
      </c>
      <c r="V1746" s="64" t="str">
        <f aca="false">IF(ISBLANK(K1746),"2",VLOOKUP(K1746,$BG$2:$BH$3,2,FALSE()))</f>
        <v>2</v>
      </c>
      <c r="W1746" s="66" t="str">
        <f aca="false">IF(ISBLANK(R1746),"Sin observaciones",R1746)</f>
        <v>Sin observaciones</v>
      </c>
      <c r="X1746" s="64" t="str">
        <f aca="false">IF(ISERROR(VLOOKUP(J1746,$BG$2:$BH$3,2,FALSE())),"",VLOOKUP(J1746,$BG$2:$BH$3,2,FALSE()))</f>
        <v/>
      </c>
      <c r="Z1746" s="67"/>
    </row>
    <row r="1747" customFormat="false" ht="14.4" hidden="false" customHeight="false" outlineLevel="0" collapsed="false">
      <c r="A1747" s="63"/>
      <c r="B1747" s="83"/>
      <c r="C1747" s="63"/>
      <c r="D1747" s="84"/>
      <c r="E1747" s="85"/>
      <c r="F1747" s="85"/>
      <c r="G1747" s="85"/>
      <c r="H1747" s="85"/>
      <c r="I1747" s="61"/>
      <c r="J1747" s="83"/>
      <c r="K1747" s="83"/>
      <c r="L1747" s="61"/>
      <c r="M1747" s="61"/>
      <c r="N1747" s="61"/>
      <c r="O1747" s="54"/>
      <c r="P1747" s="54"/>
      <c r="Q1747" s="73"/>
      <c r="R1747" s="63"/>
      <c r="S1747" s="64" t="str">
        <f aca="false">IF(ISBLANK(A1747),"",CONCATENATE($BC$5,"-",MID($BC$3,3,2),"-M_",A1747))</f>
        <v/>
      </c>
      <c r="T1747" s="65" t="str">
        <f aca="false">IF(ISBLANK(B1747),"",VLOOKUP(B1747,$BI$2:$BJ$5,2,FALSE()))</f>
        <v/>
      </c>
      <c r="U1747" s="66" t="str">
        <f aca="false">IF(ISBLANK(Q1747),"ES",Q1747)</f>
        <v>ES</v>
      </c>
      <c r="V1747" s="64" t="str">
        <f aca="false">IF(ISBLANK(K1747),"2",VLOOKUP(K1747,$BG$2:$BH$3,2,FALSE()))</f>
        <v>2</v>
      </c>
      <c r="W1747" s="66" t="str">
        <f aca="false">IF(ISBLANK(R1747),"Sin observaciones",R1747)</f>
        <v>Sin observaciones</v>
      </c>
      <c r="X1747" s="64" t="str">
        <f aca="false">IF(ISERROR(VLOOKUP(J1747,$BG$2:$BH$3,2,FALSE())),"",VLOOKUP(J1747,$BG$2:$BH$3,2,FALSE()))</f>
        <v/>
      </c>
      <c r="Z1747" s="67"/>
    </row>
    <row r="1748" customFormat="false" ht="14.4" hidden="false" customHeight="false" outlineLevel="0" collapsed="false">
      <c r="A1748" s="63"/>
      <c r="B1748" s="83"/>
      <c r="C1748" s="63"/>
      <c r="D1748" s="84"/>
      <c r="E1748" s="85"/>
      <c r="F1748" s="85"/>
      <c r="G1748" s="85"/>
      <c r="H1748" s="85"/>
      <c r="I1748" s="61"/>
      <c r="J1748" s="83"/>
      <c r="K1748" s="83"/>
      <c r="L1748" s="61"/>
      <c r="M1748" s="61"/>
      <c r="N1748" s="61"/>
      <c r="O1748" s="54"/>
      <c r="P1748" s="54"/>
      <c r="Q1748" s="73"/>
      <c r="R1748" s="63"/>
      <c r="S1748" s="64" t="str">
        <f aca="false">IF(ISBLANK(A1748),"",CONCATENATE($BC$5,"-",MID($BC$3,3,2),"-M_",A1748))</f>
        <v/>
      </c>
      <c r="T1748" s="65" t="str">
        <f aca="false">IF(ISBLANK(B1748),"",VLOOKUP(B1748,$BI$2:$BJ$5,2,FALSE()))</f>
        <v/>
      </c>
      <c r="U1748" s="66" t="str">
        <f aca="false">IF(ISBLANK(Q1748),"ES",Q1748)</f>
        <v>ES</v>
      </c>
      <c r="V1748" s="64" t="str">
        <f aca="false">IF(ISBLANK(K1748),"2",VLOOKUP(K1748,$BG$2:$BH$3,2,FALSE()))</f>
        <v>2</v>
      </c>
      <c r="W1748" s="66" t="str">
        <f aca="false">IF(ISBLANK(R1748),"Sin observaciones",R1748)</f>
        <v>Sin observaciones</v>
      </c>
      <c r="X1748" s="64" t="str">
        <f aca="false">IF(ISERROR(VLOOKUP(J1748,$BG$2:$BH$3,2,FALSE())),"",VLOOKUP(J1748,$BG$2:$BH$3,2,FALSE()))</f>
        <v/>
      </c>
      <c r="Z1748" s="67"/>
    </row>
    <row r="1749" customFormat="false" ht="14.4" hidden="false" customHeight="false" outlineLevel="0" collapsed="false">
      <c r="A1749" s="63"/>
      <c r="B1749" s="83"/>
      <c r="C1749" s="63"/>
      <c r="D1749" s="84"/>
      <c r="E1749" s="85"/>
      <c r="F1749" s="85"/>
      <c r="G1749" s="85"/>
      <c r="H1749" s="85"/>
      <c r="I1749" s="61"/>
      <c r="J1749" s="83"/>
      <c r="K1749" s="83"/>
      <c r="L1749" s="61"/>
      <c r="M1749" s="61"/>
      <c r="N1749" s="61"/>
      <c r="O1749" s="54"/>
      <c r="P1749" s="54"/>
      <c r="Q1749" s="73"/>
      <c r="R1749" s="63"/>
      <c r="S1749" s="64" t="str">
        <f aca="false">IF(ISBLANK(A1749),"",CONCATENATE($BC$5,"-",MID($BC$3,3,2),"-M_",A1749))</f>
        <v/>
      </c>
      <c r="T1749" s="65" t="str">
        <f aca="false">IF(ISBLANK(B1749),"",VLOOKUP(B1749,$BI$2:$BJ$5,2,FALSE()))</f>
        <v/>
      </c>
      <c r="U1749" s="66" t="str">
        <f aca="false">IF(ISBLANK(Q1749),"ES",Q1749)</f>
        <v>ES</v>
      </c>
      <c r="V1749" s="64" t="str">
        <f aca="false">IF(ISBLANK(K1749),"2",VLOOKUP(K1749,$BG$2:$BH$3,2,FALSE()))</f>
        <v>2</v>
      </c>
      <c r="W1749" s="66" t="str">
        <f aca="false">IF(ISBLANK(R1749),"Sin observaciones",R1749)</f>
        <v>Sin observaciones</v>
      </c>
      <c r="X1749" s="64" t="str">
        <f aca="false">IF(ISERROR(VLOOKUP(J1749,$BG$2:$BH$3,2,FALSE())),"",VLOOKUP(J1749,$BG$2:$BH$3,2,FALSE()))</f>
        <v/>
      </c>
      <c r="Z1749" s="67"/>
    </row>
    <row r="1750" customFormat="false" ht="14.4" hidden="false" customHeight="false" outlineLevel="0" collapsed="false">
      <c r="A1750" s="63"/>
      <c r="B1750" s="83"/>
      <c r="C1750" s="63"/>
      <c r="D1750" s="84"/>
      <c r="E1750" s="85"/>
      <c r="F1750" s="85"/>
      <c r="G1750" s="85"/>
      <c r="H1750" s="85"/>
      <c r="I1750" s="61"/>
      <c r="J1750" s="83"/>
      <c r="K1750" s="83"/>
      <c r="L1750" s="61"/>
      <c r="M1750" s="61"/>
      <c r="N1750" s="61"/>
      <c r="O1750" s="54"/>
      <c r="P1750" s="54"/>
      <c r="Q1750" s="73"/>
      <c r="R1750" s="63"/>
      <c r="S1750" s="64" t="str">
        <f aca="false">IF(ISBLANK(A1750),"",CONCATENATE($BC$5,"-",MID($BC$3,3,2),"-M_",A1750))</f>
        <v/>
      </c>
      <c r="T1750" s="65" t="str">
        <f aca="false">IF(ISBLANK(B1750),"",VLOOKUP(B1750,$BI$2:$BJ$5,2,FALSE()))</f>
        <v/>
      </c>
      <c r="U1750" s="66" t="str">
        <f aca="false">IF(ISBLANK(Q1750),"ES",Q1750)</f>
        <v>ES</v>
      </c>
      <c r="V1750" s="64" t="str">
        <f aca="false">IF(ISBLANK(K1750),"2",VLOOKUP(K1750,$BG$2:$BH$3,2,FALSE()))</f>
        <v>2</v>
      </c>
      <c r="W1750" s="66" t="str">
        <f aca="false">IF(ISBLANK(R1750),"Sin observaciones",R1750)</f>
        <v>Sin observaciones</v>
      </c>
      <c r="X1750" s="64" t="str">
        <f aca="false">IF(ISERROR(VLOOKUP(J1750,$BG$2:$BH$3,2,FALSE())),"",VLOOKUP(J1750,$BG$2:$BH$3,2,FALSE()))</f>
        <v/>
      </c>
      <c r="Z1750" s="67"/>
    </row>
    <row r="1751" customFormat="false" ht="14.4" hidden="false" customHeight="false" outlineLevel="0" collapsed="false">
      <c r="A1751" s="63"/>
      <c r="B1751" s="83"/>
      <c r="C1751" s="63"/>
      <c r="D1751" s="84"/>
      <c r="E1751" s="85"/>
      <c r="F1751" s="85"/>
      <c r="G1751" s="85"/>
      <c r="H1751" s="85"/>
      <c r="I1751" s="61"/>
      <c r="J1751" s="83"/>
      <c r="K1751" s="83"/>
      <c r="L1751" s="61"/>
      <c r="M1751" s="61"/>
      <c r="N1751" s="61"/>
      <c r="O1751" s="54"/>
      <c r="P1751" s="54"/>
      <c r="Q1751" s="73"/>
      <c r="R1751" s="63"/>
      <c r="S1751" s="64" t="str">
        <f aca="false">IF(ISBLANK(A1751),"",CONCATENATE($BC$5,"-",MID($BC$3,3,2),"-M_",A1751))</f>
        <v/>
      </c>
      <c r="T1751" s="65" t="str">
        <f aca="false">IF(ISBLANK(B1751),"",VLOOKUP(B1751,$BI$2:$BJ$5,2,FALSE()))</f>
        <v/>
      </c>
      <c r="U1751" s="66" t="str">
        <f aca="false">IF(ISBLANK(Q1751),"ES",Q1751)</f>
        <v>ES</v>
      </c>
      <c r="V1751" s="64" t="str">
        <f aca="false">IF(ISBLANK(K1751),"2",VLOOKUP(K1751,$BG$2:$BH$3,2,FALSE()))</f>
        <v>2</v>
      </c>
      <c r="W1751" s="66" t="str">
        <f aca="false">IF(ISBLANK(R1751),"Sin observaciones",R1751)</f>
        <v>Sin observaciones</v>
      </c>
      <c r="X1751" s="64" t="str">
        <f aca="false">IF(ISERROR(VLOOKUP(J1751,$BG$2:$BH$3,2,FALSE())),"",VLOOKUP(J1751,$BG$2:$BH$3,2,FALSE()))</f>
        <v/>
      </c>
      <c r="Z1751" s="67"/>
    </row>
    <row r="1752" customFormat="false" ht="14.4" hidden="false" customHeight="false" outlineLevel="0" collapsed="false">
      <c r="A1752" s="63"/>
      <c r="B1752" s="83"/>
      <c r="C1752" s="63"/>
      <c r="D1752" s="84"/>
      <c r="E1752" s="85"/>
      <c r="F1752" s="85"/>
      <c r="G1752" s="85"/>
      <c r="H1752" s="85"/>
      <c r="I1752" s="61"/>
      <c r="J1752" s="83"/>
      <c r="K1752" s="83"/>
      <c r="L1752" s="61"/>
      <c r="M1752" s="61"/>
      <c r="N1752" s="61"/>
      <c r="O1752" s="54"/>
      <c r="P1752" s="54"/>
      <c r="Q1752" s="73"/>
      <c r="R1752" s="63"/>
      <c r="S1752" s="64" t="str">
        <f aca="false">IF(ISBLANK(A1752),"",CONCATENATE($BC$5,"-",MID($BC$3,3,2),"-M_",A1752))</f>
        <v/>
      </c>
      <c r="T1752" s="65" t="str">
        <f aca="false">IF(ISBLANK(B1752),"",VLOOKUP(B1752,$BI$2:$BJ$5,2,FALSE()))</f>
        <v/>
      </c>
      <c r="U1752" s="66" t="str">
        <f aca="false">IF(ISBLANK(Q1752),"ES",Q1752)</f>
        <v>ES</v>
      </c>
      <c r="V1752" s="64" t="str">
        <f aca="false">IF(ISBLANK(K1752),"2",VLOOKUP(K1752,$BG$2:$BH$3,2,FALSE()))</f>
        <v>2</v>
      </c>
      <c r="W1752" s="66" t="str">
        <f aca="false">IF(ISBLANK(R1752),"Sin observaciones",R1752)</f>
        <v>Sin observaciones</v>
      </c>
      <c r="X1752" s="64" t="str">
        <f aca="false">IF(ISERROR(VLOOKUP(J1752,$BG$2:$BH$3,2,FALSE())),"",VLOOKUP(J1752,$BG$2:$BH$3,2,FALSE()))</f>
        <v/>
      </c>
      <c r="Z1752" s="67"/>
    </row>
    <row r="1753" customFormat="false" ht="14.4" hidden="false" customHeight="false" outlineLevel="0" collapsed="false">
      <c r="A1753" s="63"/>
      <c r="B1753" s="83"/>
      <c r="C1753" s="63"/>
      <c r="D1753" s="84"/>
      <c r="E1753" s="85"/>
      <c r="F1753" s="85"/>
      <c r="G1753" s="85"/>
      <c r="H1753" s="85"/>
      <c r="I1753" s="61"/>
      <c r="J1753" s="83"/>
      <c r="K1753" s="83"/>
      <c r="L1753" s="61"/>
      <c r="M1753" s="61"/>
      <c r="N1753" s="61"/>
      <c r="O1753" s="54"/>
      <c r="P1753" s="54"/>
      <c r="Q1753" s="73"/>
      <c r="R1753" s="63"/>
      <c r="S1753" s="64" t="str">
        <f aca="false">IF(ISBLANK(A1753),"",CONCATENATE($BC$5,"-",MID($BC$3,3,2),"-M_",A1753))</f>
        <v/>
      </c>
      <c r="T1753" s="65" t="str">
        <f aca="false">IF(ISBLANK(B1753),"",VLOOKUP(B1753,$BI$2:$BJ$5,2,FALSE()))</f>
        <v/>
      </c>
      <c r="U1753" s="66" t="str">
        <f aca="false">IF(ISBLANK(Q1753),"ES",Q1753)</f>
        <v>ES</v>
      </c>
      <c r="V1753" s="64" t="str">
        <f aca="false">IF(ISBLANK(K1753),"2",VLOOKUP(K1753,$BG$2:$BH$3,2,FALSE()))</f>
        <v>2</v>
      </c>
      <c r="W1753" s="66" t="str">
        <f aca="false">IF(ISBLANK(R1753),"Sin observaciones",R1753)</f>
        <v>Sin observaciones</v>
      </c>
      <c r="X1753" s="64" t="str">
        <f aca="false">IF(ISERROR(VLOOKUP(J1753,$BG$2:$BH$3,2,FALSE())),"",VLOOKUP(J1753,$BG$2:$BH$3,2,FALSE()))</f>
        <v/>
      </c>
      <c r="Z1753" s="67"/>
    </row>
    <row r="1754" customFormat="false" ht="14.4" hidden="false" customHeight="false" outlineLevel="0" collapsed="false">
      <c r="A1754" s="63"/>
      <c r="B1754" s="83"/>
      <c r="C1754" s="63"/>
      <c r="D1754" s="84"/>
      <c r="E1754" s="85"/>
      <c r="F1754" s="85"/>
      <c r="G1754" s="85"/>
      <c r="H1754" s="85"/>
      <c r="I1754" s="61"/>
      <c r="J1754" s="83"/>
      <c r="K1754" s="83"/>
      <c r="L1754" s="61"/>
      <c r="M1754" s="61"/>
      <c r="N1754" s="61"/>
      <c r="O1754" s="54"/>
      <c r="P1754" s="54"/>
      <c r="Q1754" s="73"/>
      <c r="R1754" s="63"/>
      <c r="S1754" s="64" t="str">
        <f aca="false">IF(ISBLANK(A1754),"",CONCATENATE($BC$5,"-",MID($BC$3,3,2),"-M_",A1754))</f>
        <v/>
      </c>
      <c r="T1754" s="65" t="str">
        <f aca="false">IF(ISBLANK(B1754),"",VLOOKUP(B1754,$BI$2:$BJ$5,2,FALSE()))</f>
        <v/>
      </c>
      <c r="U1754" s="66" t="str">
        <f aca="false">IF(ISBLANK(Q1754),"ES",Q1754)</f>
        <v>ES</v>
      </c>
      <c r="V1754" s="64" t="str">
        <f aca="false">IF(ISBLANK(K1754),"2",VLOOKUP(K1754,$BG$2:$BH$3,2,FALSE()))</f>
        <v>2</v>
      </c>
      <c r="W1754" s="66" t="str">
        <f aca="false">IF(ISBLANK(R1754),"Sin observaciones",R1754)</f>
        <v>Sin observaciones</v>
      </c>
      <c r="X1754" s="64" t="str">
        <f aca="false">IF(ISERROR(VLOOKUP(J1754,$BG$2:$BH$3,2,FALSE())),"",VLOOKUP(J1754,$BG$2:$BH$3,2,FALSE()))</f>
        <v/>
      </c>
      <c r="Z1754" s="67"/>
    </row>
    <row r="1755" customFormat="false" ht="14.4" hidden="false" customHeight="false" outlineLevel="0" collapsed="false">
      <c r="A1755" s="63"/>
      <c r="B1755" s="83"/>
      <c r="C1755" s="63"/>
      <c r="D1755" s="84"/>
      <c r="E1755" s="85"/>
      <c r="F1755" s="85"/>
      <c r="G1755" s="85"/>
      <c r="H1755" s="85"/>
      <c r="I1755" s="61"/>
      <c r="J1755" s="83"/>
      <c r="K1755" s="83"/>
      <c r="L1755" s="61"/>
      <c r="M1755" s="61"/>
      <c r="N1755" s="61"/>
      <c r="O1755" s="54"/>
      <c r="P1755" s="54"/>
      <c r="Q1755" s="73"/>
      <c r="R1755" s="63"/>
      <c r="S1755" s="64" t="str">
        <f aca="false">IF(ISBLANK(A1755),"",CONCATENATE($BC$5,"-",MID($BC$3,3,2),"-M_",A1755))</f>
        <v/>
      </c>
      <c r="T1755" s="65" t="str">
        <f aca="false">IF(ISBLANK(B1755),"",VLOOKUP(B1755,$BI$2:$BJ$5,2,FALSE()))</f>
        <v/>
      </c>
      <c r="U1755" s="66" t="str">
        <f aca="false">IF(ISBLANK(Q1755),"ES",Q1755)</f>
        <v>ES</v>
      </c>
      <c r="V1755" s="64" t="str">
        <f aca="false">IF(ISBLANK(K1755),"2",VLOOKUP(K1755,$BG$2:$BH$3,2,FALSE()))</f>
        <v>2</v>
      </c>
      <c r="W1755" s="66" t="str">
        <f aca="false">IF(ISBLANK(R1755),"Sin observaciones",R1755)</f>
        <v>Sin observaciones</v>
      </c>
      <c r="X1755" s="64" t="str">
        <f aca="false">IF(ISERROR(VLOOKUP(J1755,$BG$2:$BH$3,2,FALSE())),"",VLOOKUP(J1755,$BG$2:$BH$3,2,FALSE()))</f>
        <v/>
      </c>
      <c r="Z1755" s="67"/>
    </row>
    <row r="1756" customFormat="false" ht="14.4" hidden="false" customHeight="false" outlineLevel="0" collapsed="false">
      <c r="A1756" s="63"/>
      <c r="B1756" s="83"/>
      <c r="C1756" s="63"/>
      <c r="D1756" s="84"/>
      <c r="E1756" s="85"/>
      <c r="F1756" s="85"/>
      <c r="G1756" s="85"/>
      <c r="H1756" s="85"/>
      <c r="I1756" s="61"/>
      <c r="J1756" s="83"/>
      <c r="K1756" s="83"/>
      <c r="L1756" s="61"/>
      <c r="M1756" s="61"/>
      <c r="N1756" s="61"/>
      <c r="O1756" s="54"/>
      <c r="P1756" s="54"/>
      <c r="Q1756" s="73"/>
      <c r="R1756" s="63"/>
      <c r="S1756" s="64" t="str">
        <f aca="false">IF(ISBLANK(A1756),"",CONCATENATE($BC$5,"-",MID($BC$3,3,2),"-M_",A1756))</f>
        <v/>
      </c>
      <c r="T1756" s="65" t="str">
        <f aca="false">IF(ISBLANK(B1756),"",VLOOKUP(B1756,$BI$2:$BJ$5,2,FALSE()))</f>
        <v/>
      </c>
      <c r="U1756" s="66" t="str">
        <f aca="false">IF(ISBLANK(Q1756),"ES",Q1756)</f>
        <v>ES</v>
      </c>
      <c r="V1756" s="64" t="str">
        <f aca="false">IF(ISBLANK(K1756),"2",VLOOKUP(K1756,$BG$2:$BH$3,2,FALSE()))</f>
        <v>2</v>
      </c>
      <c r="W1756" s="66" t="str">
        <f aca="false">IF(ISBLANK(R1756),"Sin observaciones",R1756)</f>
        <v>Sin observaciones</v>
      </c>
      <c r="X1756" s="64" t="str">
        <f aca="false">IF(ISERROR(VLOOKUP(J1756,$BG$2:$BH$3,2,FALSE())),"",VLOOKUP(J1756,$BG$2:$BH$3,2,FALSE()))</f>
        <v/>
      </c>
      <c r="Z1756" s="67"/>
    </row>
    <row r="1757" customFormat="false" ht="14.4" hidden="false" customHeight="false" outlineLevel="0" collapsed="false">
      <c r="A1757" s="63"/>
      <c r="B1757" s="83"/>
      <c r="C1757" s="63"/>
      <c r="D1757" s="84"/>
      <c r="E1757" s="85"/>
      <c r="F1757" s="85"/>
      <c r="G1757" s="85"/>
      <c r="H1757" s="85"/>
      <c r="I1757" s="61"/>
      <c r="J1757" s="83"/>
      <c r="K1757" s="83"/>
      <c r="L1757" s="61"/>
      <c r="M1757" s="61"/>
      <c r="N1757" s="61"/>
      <c r="O1757" s="54"/>
      <c r="P1757" s="54"/>
      <c r="Q1757" s="73"/>
      <c r="R1757" s="63"/>
      <c r="S1757" s="64" t="str">
        <f aca="false">IF(ISBLANK(A1757),"",CONCATENATE($BC$5,"-",MID($BC$3,3,2),"-M_",A1757))</f>
        <v/>
      </c>
      <c r="T1757" s="65" t="str">
        <f aca="false">IF(ISBLANK(B1757),"",VLOOKUP(B1757,$BI$2:$BJ$5,2,FALSE()))</f>
        <v/>
      </c>
      <c r="U1757" s="66" t="str">
        <f aca="false">IF(ISBLANK(Q1757),"ES",Q1757)</f>
        <v>ES</v>
      </c>
      <c r="V1757" s="64" t="str">
        <f aca="false">IF(ISBLANK(K1757),"2",VLOOKUP(K1757,$BG$2:$BH$3,2,FALSE()))</f>
        <v>2</v>
      </c>
      <c r="W1757" s="66" t="str">
        <f aca="false">IF(ISBLANK(R1757),"Sin observaciones",R1757)</f>
        <v>Sin observaciones</v>
      </c>
      <c r="X1757" s="64" t="str">
        <f aca="false">IF(ISERROR(VLOOKUP(J1757,$BG$2:$BH$3,2,FALSE())),"",VLOOKUP(J1757,$BG$2:$BH$3,2,FALSE()))</f>
        <v/>
      </c>
      <c r="Z1757" s="67"/>
    </row>
    <row r="1758" customFormat="false" ht="14.4" hidden="false" customHeight="false" outlineLevel="0" collapsed="false">
      <c r="A1758" s="63"/>
      <c r="B1758" s="83"/>
      <c r="C1758" s="63"/>
      <c r="D1758" s="84"/>
      <c r="E1758" s="85"/>
      <c r="F1758" s="85"/>
      <c r="G1758" s="85"/>
      <c r="H1758" s="85"/>
      <c r="I1758" s="61"/>
      <c r="J1758" s="83"/>
      <c r="K1758" s="83"/>
      <c r="L1758" s="61"/>
      <c r="M1758" s="61"/>
      <c r="N1758" s="61"/>
      <c r="O1758" s="54"/>
      <c r="P1758" s="54"/>
      <c r="Q1758" s="73"/>
      <c r="R1758" s="63"/>
      <c r="S1758" s="64" t="str">
        <f aca="false">IF(ISBLANK(A1758),"",CONCATENATE($BC$5,"-",MID($BC$3,3,2),"-M_",A1758))</f>
        <v/>
      </c>
      <c r="T1758" s="65" t="str">
        <f aca="false">IF(ISBLANK(B1758),"",VLOOKUP(B1758,$BI$2:$BJ$5,2,FALSE()))</f>
        <v/>
      </c>
      <c r="U1758" s="66" t="str">
        <f aca="false">IF(ISBLANK(Q1758),"ES",Q1758)</f>
        <v>ES</v>
      </c>
      <c r="V1758" s="64" t="str">
        <f aca="false">IF(ISBLANK(K1758),"2",VLOOKUP(K1758,$BG$2:$BH$3,2,FALSE()))</f>
        <v>2</v>
      </c>
      <c r="W1758" s="66" t="str">
        <f aca="false">IF(ISBLANK(R1758),"Sin observaciones",R1758)</f>
        <v>Sin observaciones</v>
      </c>
      <c r="X1758" s="64" t="str">
        <f aca="false">IF(ISERROR(VLOOKUP(J1758,$BG$2:$BH$3,2,FALSE())),"",VLOOKUP(J1758,$BG$2:$BH$3,2,FALSE()))</f>
        <v/>
      </c>
      <c r="Z1758" s="67"/>
    </row>
    <row r="1759" customFormat="false" ht="14.4" hidden="false" customHeight="false" outlineLevel="0" collapsed="false">
      <c r="A1759" s="63"/>
      <c r="B1759" s="83"/>
      <c r="C1759" s="63"/>
      <c r="D1759" s="84"/>
      <c r="E1759" s="85"/>
      <c r="F1759" s="85"/>
      <c r="G1759" s="85"/>
      <c r="H1759" s="85"/>
      <c r="I1759" s="61"/>
      <c r="J1759" s="83"/>
      <c r="K1759" s="83"/>
      <c r="L1759" s="61"/>
      <c r="M1759" s="61"/>
      <c r="N1759" s="61"/>
      <c r="O1759" s="54"/>
      <c r="P1759" s="54"/>
      <c r="Q1759" s="73"/>
      <c r="R1759" s="63"/>
      <c r="S1759" s="64" t="str">
        <f aca="false">IF(ISBLANK(A1759),"",CONCATENATE($BC$5,"-",MID($BC$3,3,2),"-M_",A1759))</f>
        <v/>
      </c>
      <c r="T1759" s="65" t="str">
        <f aca="false">IF(ISBLANK(B1759),"",VLOOKUP(B1759,$BI$2:$BJ$5,2,FALSE()))</f>
        <v/>
      </c>
      <c r="U1759" s="66" t="str">
        <f aca="false">IF(ISBLANK(Q1759),"ES",Q1759)</f>
        <v>ES</v>
      </c>
      <c r="V1759" s="64" t="str">
        <f aca="false">IF(ISBLANK(K1759),"2",VLOOKUP(K1759,$BG$2:$BH$3,2,FALSE()))</f>
        <v>2</v>
      </c>
      <c r="W1759" s="66" t="str">
        <f aca="false">IF(ISBLANK(R1759),"Sin observaciones",R1759)</f>
        <v>Sin observaciones</v>
      </c>
      <c r="X1759" s="64" t="str">
        <f aca="false">IF(ISERROR(VLOOKUP(J1759,$BG$2:$BH$3,2,FALSE())),"",VLOOKUP(J1759,$BG$2:$BH$3,2,FALSE()))</f>
        <v/>
      </c>
      <c r="Z1759" s="67"/>
    </row>
    <row r="1760" customFormat="false" ht="14.4" hidden="false" customHeight="false" outlineLevel="0" collapsed="false">
      <c r="A1760" s="63"/>
      <c r="B1760" s="83"/>
      <c r="C1760" s="63"/>
      <c r="D1760" s="84"/>
      <c r="E1760" s="85"/>
      <c r="F1760" s="85"/>
      <c r="G1760" s="85"/>
      <c r="H1760" s="85"/>
      <c r="I1760" s="61"/>
      <c r="J1760" s="83"/>
      <c r="K1760" s="83"/>
      <c r="L1760" s="61"/>
      <c r="M1760" s="61"/>
      <c r="N1760" s="61"/>
      <c r="O1760" s="54"/>
      <c r="P1760" s="54"/>
      <c r="Q1760" s="73"/>
      <c r="R1760" s="63"/>
      <c r="S1760" s="64" t="str">
        <f aca="false">IF(ISBLANK(A1760),"",CONCATENATE($BC$5,"-",MID($BC$3,3,2),"-M_",A1760))</f>
        <v/>
      </c>
      <c r="T1760" s="65" t="str">
        <f aca="false">IF(ISBLANK(B1760),"",VLOOKUP(B1760,$BI$2:$BJ$5,2,FALSE()))</f>
        <v/>
      </c>
      <c r="U1760" s="66" t="str">
        <f aca="false">IF(ISBLANK(Q1760),"ES",Q1760)</f>
        <v>ES</v>
      </c>
      <c r="V1760" s="64" t="str">
        <f aca="false">IF(ISBLANK(K1760),"2",VLOOKUP(K1760,$BG$2:$BH$3,2,FALSE()))</f>
        <v>2</v>
      </c>
      <c r="W1760" s="66" t="str">
        <f aca="false">IF(ISBLANK(R1760),"Sin observaciones",R1760)</f>
        <v>Sin observaciones</v>
      </c>
      <c r="X1760" s="64" t="str">
        <f aca="false">IF(ISERROR(VLOOKUP(J1760,$BG$2:$BH$3,2,FALSE())),"",VLOOKUP(J1760,$BG$2:$BH$3,2,FALSE()))</f>
        <v/>
      </c>
      <c r="Z1760" s="67"/>
    </row>
    <row r="1761" customFormat="false" ht="14.4" hidden="false" customHeight="false" outlineLevel="0" collapsed="false">
      <c r="A1761" s="63"/>
      <c r="B1761" s="83"/>
      <c r="C1761" s="63"/>
      <c r="D1761" s="84"/>
      <c r="E1761" s="85"/>
      <c r="F1761" s="85"/>
      <c r="G1761" s="85"/>
      <c r="H1761" s="85"/>
      <c r="I1761" s="61"/>
      <c r="J1761" s="83"/>
      <c r="K1761" s="83"/>
      <c r="L1761" s="61"/>
      <c r="M1761" s="61"/>
      <c r="N1761" s="61"/>
      <c r="O1761" s="54"/>
      <c r="P1761" s="54"/>
      <c r="Q1761" s="73"/>
      <c r="R1761" s="63"/>
      <c r="S1761" s="64" t="str">
        <f aca="false">IF(ISBLANK(A1761),"",CONCATENATE($BC$5,"-",MID($BC$3,3,2),"-M_",A1761))</f>
        <v/>
      </c>
      <c r="T1761" s="65" t="str">
        <f aca="false">IF(ISBLANK(B1761),"",VLOOKUP(B1761,$BI$2:$BJ$5,2,FALSE()))</f>
        <v/>
      </c>
      <c r="U1761" s="66" t="str">
        <f aca="false">IF(ISBLANK(Q1761),"ES",Q1761)</f>
        <v>ES</v>
      </c>
      <c r="V1761" s="64" t="str">
        <f aca="false">IF(ISBLANK(K1761),"2",VLOOKUP(K1761,$BG$2:$BH$3,2,FALSE()))</f>
        <v>2</v>
      </c>
      <c r="W1761" s="66" t="str">
        <f aca="false">IF(ISBLANK(R1761),"Sin observaciones",R1761)</f>
        <v>Sin observaciones</v>
      </c>
      <c r="X1761" s="64" t="str">
        <f aca="false">IF(ISERROR(VLOOKUP(J1761,$BG$2:$BH$3,2,FALSE())),"",VLOOKUP(J1761,$BG$2:$BH$3,2,FALSE()))</f>
        <v/>
      </c>
      <c r="Z1761" s="67"/>
    </row>
    <row r="1762" customFormat="false" ht="14.4" hidden="false" customHeight="false" outlineLevel="0" collapsed="false">
      <c r="A1762" s="63"/>
      <c r="B1762" s="83"/>
      <c r="C1762" s="63"/>
      <c r="D1762" s="84"/>
      <c r="E1762" s="85"/>
      <c r="F1762" s="85"/>
      <c r="G1762" s="85"/>
      <c r="H1762" s="85"/>
      <c r="I1762" s="61"/>
      <c r="J1762" s="83"/>
      <c r="K1762" s="83"/>
      <c r="L1762" s="61"/>
      <c r="M1762" s="61"/>
      <c r="N1762" s="61"/>
      <c r="O1762" s="54"/>
      <c r="P1762" s="54"/>
      <c r="Q1762" s="73"/>
      <c r="R1762" s="63"/>
      <c r="S1762" s="64" t="str">
        <f aca="false">IF(ISBLANK(A1762),"",CONCATENATE($BC$5,"-",MID($BC$3,3,2),"-M_",A1762))</f>
        <v/>
      </c>
      <c r="T1762" s="65" t="str">
        <f aca="false">IF(ISBLANK(B1762),"",VLOOKUP(B1762,$BI$2:$BJ$5,2,FALSE()))</f>
        <v/>
      </c>
      <c r="U1762" s="66" t="str">
        <f aca="false">IF(ISBLANK(Q1762),"ES",Q1762)</f>
        <v>ES</v>
      </c>
      <c r="V1762" s="64" t="str">
        <f aca="false">IF(ISBLANK(K1762),"2",VLOOKUP(K1762,$BG$2:$BH$3,2,FALSE()))</f>
        <v>2</v>
      </c>
      <c r="W1762" s="66" t="str">
        <f aca="false">IF(ISBLANK(R1762),"Sin observaciones",R1762)</f>
        <v>Sin observaciones</v>
      </c>
      <c r="X1762" s="64" t="str">
        <f aca="false">IF(ISERROR(VLOOKUP(J1762,$BG$2:$BH$3,2,FALSE())),"",VLOOKUP(J1762,$BG$2:$BH$3,2,FALSE()))</f>
        <v/>
      </c>
      <c r="Z1762" s="67"/>
    </row>
    <row r="1763" customFormat="false" ht="14.4" hidden="false" customHeight="false" outlineLevel="0" collapsed="false">
      <c r="A1763" s="63"/>
      <c r="B1763" s="83"/>
      <c r="C1763" s="63"/>
      <c r="D1763" s="84"/>
      <c r="E1763" s="85"/>
      <c r="F1763" s="85"/>
      <c r="G1763" s="85"/>
      <c r="H1763" s="85"/>
      <c r="I1763" s="61"/>
      <c r="J1763" s="83"/>
      <c r="K1763" s="83"/>
      <c r="L1763" s="61"/>
      <c r="M1763" s="61"/>
      <c r="N1763" s="61"/>
      <c r="O1763" s="54"/>
      <c r="P1763" s="54"/>
      <c r="Q1763" s="73"/>
      <c r="R1763" s="63"/>
      <c r="S1763" s="64" t="str">
        <f aca="false">IF(ISBLANK(A1763),"",CONCATENATE($BC$5,"-",MID($BC$3,3,2),"-M_",A1763))</f>
        <v/>
      </c>
      <c r="T1763" s="65" t="str">
        <f aca="false">IF(ISBLANK(B1763),"",VLOOKUP(B1763,$BI$2:$BJ$5,2,FALSE()))</f>
        <v/>
      </c>
      <c r="U1763" s="66" t="str">
        <f aca="false">IF(ISBLANK(Q1763),"ES",Q1763)</f>
        <v>ES</v>
      </c>
      <c r="V1763" s="64" t="str">
        <f aca="false">IF(ISBLANK(K1763),"2",VLOOKUP(K1763,$BG$2:$BH$3,2,FALSE()))</f>
        <v>2</v>
      </c>
      <c r="W1763" s="66" t="str">
        <f aca="false">IF(ISBLANK(R1763),"Sin observaciones",R1763)</f>
        <v>Sin observaciones</v>
      </c>
      <c r="X1763" s="64" t="str">
        <f aca="false">IF(ISERROR(VLOOKUP(J1763,$BG$2:$BH$3,2,FALSE())),"",VLOOKUP(J1763,$BG$2:$BH$3,2,FALSE()))</f>
        <v/>
      </c>
      <c r="Z1763" s="67"/>
    </row>
    <row r="1764" customFormat="false" ht="14.4" hidden="false" customHeight="false" outlineLevel="0" collapsed="false">
      <c r="A1764" s="63"/>
      <c r="B1764" s="83"/>
      <c r="C1764" s="63"/>
      <c r="D1764" s="84"/>
      <c r="E1764" s="85"/>
      <c r="F1764" s="85"/>
      <c r="G1764" s="85"/>
      <c r="H1764" s="85"/>
      <c r="I1764" s="61"/>
      <c r="J1764" s="83"/>
      <c r="K1764" s="83"/>
      <c r="L1764" s="61"/>
      <c r="M1764" s="61"/>
      <c r="N1764" s="61"/>
      <c r="O1764" s="54"/>
      <c r="P1764" s="54"/>
      <c r="Q1764" s="73"/>
      <c r="R1764" s="63"/>
      <c r="S1764" s="64" t="str">
        <f aca="false">IF(ISBLANK(A1764),"",CONCATENATE($BC$5,"-",MID($BC$3,3,2),"-M_",A1764))</f>
        <v/>
      </c>
      <c r="T1764" s="65" t="str">
        <f aca="false">IF(ISBLANK(B1764),"",VLOOKUP(B1764,$BI$2:$BJ$5,2,FALSE()))</f>
        <v/>
      </c>
      <c r="U1764" s="66" t="str">
        <f aca="false">IF(ISBLANK(Q1764),"ES",Q1764)</f>
        <v>ES</v>
      </c>
      <c r="V1764" s="64" t="str">
        <f aca="false">IF(ISBLANK(K1764),"2",VLOOKUP(K1764,$BG$2:$BH$3,2,FALSE()))</f>
        <v>2</v>
      </c>
      <c r="W1764" s="66" t="str">
        <f aca="false">IF(ISBLANK(R1764),"Sin observaciones",R1764)</f>
        <v>Sin observaciones</v>
      </c>
      <c r="X1764" s="64" t="str">
        <f aca="false">IF(ISERROR(VLOOKUP(J1764,$BG$2:$BH$3,2,FALSE())),"",VLOOKUP(J1764,$BG$2:$BH$3,2,FALSE()))</f>
        <v/>
      </c>
      <c r="Z1764" s="67"/>
    </row>
    <row r="1765" customFormat="false" ht="14.4" hidden="false" customHeight="false" outlineLevel="0" collapsed="false">
      <c r="A1765" s="63"/>
      <c r="B1765" s="83"/>
      <c r="C1765" s="63"/>
      <c r="D1765" s="84"/>
      <c r="E1765" s="85"/>
      <c r="F1765" s="85"/>
      <c r="G1765" s="85"/>
      <c r="H1765" s="85"/>
      <c r="I1765" s="61"/>
      <c r="J1765" s="83"/>
      <c r="K1765" s="83"/>
      <c r="L1765" s="61"/>
      <c r="M1765" s="61"/>
      <c r="N1765" s="61"/>
      <c r="O1765" s="54"/>
      <c r="P1765" s="54"/>
      <c r="Q1765" s="73"/>
      <c r="R1765" s="63"/>
      <c r="S1765" s="64" t="str">
        <f aca="false">IF(ISBLANK(A1765),"",CONCATENATE($BC$5,"-",MID($BC$3,3,2),"-M_",A1765))</f>
        <v/>
      </c>
      <c r="T1765" s="65" t="str">
        <f aca="false">IF(ISBLANK(B1765),"",VLOOKUP(B1765,$BI$2:$BJ$5,2,FALSE()))</f>
        <v/>
      </c>
      <c r="U1765" s="66" t="str">
        <f aca="false">IF(ISBLANK(Q1765),"ES",Q1765)</f>
        <v>ES</v>
      </c>
      <c r="V1765" s="64" t="str">
        <f aca="false">IF(ISBLANK(K1765),"2",VLOOKUP(K1765,$BG$2:$BH$3,2,FALSE()))</f>
        <v>2</v>
      </c>
      <c r="W1765" s="66" t="str">
        <f aca="false">IF(ISBLANK(R1765),"Sin observaciones",R1765)</f>
        <v>Sin observaciones</v>
      </c>
      <c r="X1765" s="64" t="str">
        <f aca="false">IF(ISERROR(VLOOKUP(J1765,$BG$2:$BH$3,2,FALSE())),"",VLOOKUP(J1765,$BG$2:$BH$3,2,FALSE()))</f>
        <v/>
      </c>
      <c r="Z1765" s="67"/>
    </row>
    <row r="1766" customFormat="false" ht="14.4" hidden="false" customHeight="false" outlineLevel="0" collapsed="false">
      <c r="A1766" s="63"/>
      <c r="B1766" s="83"/>
      <c r="C1766" s="63"/>
      <c r="D1766" s="84"/>
      <c r="E1766" s="85"/>
      <c r="F1766" s="85"/>
      <c r="G1766" s="85"/>
      <c r="H1766" s="85"/>
      <c r="I1766" s="61"/>
      <c r="J1766" s="83"/>
      <c r="K1766" s="83"/>
      <c r="L1766" s="61"/>
      <c r="M1766" s="61"/>
      <c r="N1766" s="61"/>
      <c r="O1766" s="54"/>
      <c r="P1766" s="54"/>
      <c r="Q1766" s="73"/>
      <c r="R1766" s="63"/>
      <c r="S1766" s="64" t="str">
        <f aca="false">IF(ISBLANK(A1766),"",CONCATENATE($BC$5,"-",MID($BC$3,3,2),"-M_",A1766))</f>
        <v/>
      </c>
      <c r="T1766" s="65" t="str">
        <f aca="false">IF(ISBLANK(B1766),"",VLOOKUP(B1766,$BI$2:$BJ$5,2,FALSE()))</f>
        <v/>
      </c>
      <c r="U1766" s="66" t="str">
        <f aca="false">IF(ISBLANK(Q1766),"ES",Q1766)</f>
        <v>ES</v>
      </c>
      <c r="V1766" s="64" t="str">
        <f aca="false">IF(ISBLANK(K1766),"2",VLOOKUP(K1766,$BG$2:$BH$3,2,FALSE()))</f>
        <v>2</v>
      </c>
      <c r="W1766" s="66" t="str">
        <f aca="false">IF(ISBLANK(R1766),"Sin observaciones",R1766)</f>
        <v>Sin observaciones</v>
      </c>
      <c r="X1766" s="64" t="str">
        <f aca="false">IF(ISERROR(VLOOKUP(J1766,$BG$2:$BH$3,2,FALSE())),"",VLOOKUP(J1766,$BG$2:$BH$3,2,FALSE()))</f>
        <v/>
      </c>
      <c r="Z1766" s="67"/>
    </row>
    <row r="1767" customFormat="false" ht="14.4" hidden="false" customHeight="false" outlineLevel="0" collapsed="false">
      <c r="A1767" s="63"/>
      <c r="B1767" s="83"/>
      <c r="C1767" s="63"/>
      <c r="D1767" s="84"/>
      <c r="E1767" s="85"/>
      <c r="F1767" s="85"/>
      <c r="G1767" s="85"/>
      <c r="H1767" s="85"/>
      <c r="I1767" s="61"/>
      <c r="J1767" s="83"/>
      <c r="K1767" s="83"/>
      <c r="L1767" s="61"/>
      <c r="M1767" s="61"/>
      <c r="N1767" s="61"/>
      <c r="O1767" s="54"/>
      <c r="P1767" s="54"/>
      <c r="Q1767" s="73"/>
      <c r="R1767" s="63"/>
      <c r="S1767" s="64" t="str">
        <f aca="false">IF(ISBLANK(A1767),"",CONCATENATE($BC$5,"-",MID($BC$3,3,2),"-M_",A1767))</f>
        <v/>
      </c>
      <c r="T1767" s="65" t="str">
        <f aca="false">IF(ISBLANK(B1767),"",VLOOKUP(B1767,$BI$2:$BJ$5,2,FALSE()))</f>
        <v/>
      </c>
      <c r="U1767" s="66" t="str">
        <f aca="false">IF(ISBLANK(Q1767),"ES",Q1767)</f>
        <v>ES</v>
      </c>
      <c r="V1767" s="64" t="str">
        <f aca="false">IF(ISBLANK(K1767),"2",VLOOKUP(K1767,$BG$2:$BH$3,2,FALSE()))</f>
        <v>2</v>
      </c>
      <c r="W1767" s="66" t="str">
        <f aca="false">IF(ISBLANK(R1767),"Sin observaciones",R1767)</f>
        <v>Sin observaciones</v>
      </c>
      <c r="X1767" s="64" t="str">
        <f aca="false">IF(ISERROR(VLOOKUP(J1767,$BG$2:$BH$3,2,FALSE())),"",VLOOKUP(J1767,$BG$2:$BH$3,2,FALSE()))</f>
        <v/>
      </c>
      <c r="Z1767" s="67"/>
    </row>
    <row r="1768" customFormat="false" ht="14.4" hidden="false" customHeight="false" outlineLevel="0" collapsed="false">
      <c r="A1768" s="63"/>
      <c r="B1768" s="83"/>
      <c r="C1768" s="63"/>
      <c r="D1768" s="84"/>
      <c r="E1768" s="85"/>
      <c r="F1768" s="85"/>
      <c r="G1768" s="85"/>
      <c r="H1768" s="85"/>
      <c r="I1768" s="61"/>
      <c r="J1768" s="83"/>
      <c r="K1768" s="83"/>
      <c r="L1768" s="61"/>
      <c r="M1768" s="61"/>
      <c r="N1768" s="61"/>
      <c r="O1768" s="54"/>
      <c r="P1768" s="54"/>
      <c r="Q1768" s="73"/>
      <c r="R1768" s="63"/>
      <c r="S1768" s="64" t="str">
        <f aca="false">IF(ISBLANK(A1768),"",CONCATENATE($BC$5,"-",MID($BC$3,3,2),"-M_",A1768))</f>
        <v/>
      </c>
      <c r="T1768" s="65" t="str">
        <f aca="false">IF(ISBLANK(B1768),"",VLOOKUP(B1768,$BI$2:$BJ$5,2,FALSE()))</f>
        <v/>
      </c>
      <c r="U1768" s="66" t="str">
        <f aca="false">IF(ISBLANK(Q1768),"ES",Q1768)</f>
        <v>ES</v>
      </c>
      <c r="V1768" s="64" t="str">
        <f aca="false">IF(ISBLANK(K1768),"2",VLOOKUP(K1768,$BG$2:$BH$3,2,FALSE()))</f>
        <v>2</v>
      </c>
      <c r="W1768" s="66" t="str">
        <f aca="false">IF(ISBLANK(R1768),"Sin observaciones",R1768)</f>
        <v>Sin observaciones</v>
      </c>
      <c r="X1768" s="64" t="str">
        <f aca="false">IF(ISERROR(VLOOKUP(J1768,$BG$2:$BH$3,2,FALSE())),"",VLOOKUP(J1768,$BG$2:$BH$3,2,FALSE()))</f>
        <v/>
      </c>
      <c r="Z1768" s="67"/>
    </row>
    <row r="1769" customFormat="false" ht="14.4" hidden="false" customHeight="false" outlineLevel="0" collapsed="false">
      <c r="A1769" s="63"/>
      <c r="B1769" s="83"/>
      <c r="C1769" s="63"/>
      <c r="D1769" s="84"/>
      <c r="E1769" s="85"/>
      <c r="F1769" s="85"/>
      <c r="G1769" s="85"/>
      <c r="H1769" s="85"/>
      <c r="I1769" s="61"/>
      <c r="J1769" s="83"/>
      <c r="K1769" s="83"/>
      <c r="L1769" s="61"/>
      <c r="M1769" s="61"/>
      <c r="N1769" s="61"/>
      <c r="O1769" s="54"/>
      <c r="P1769" s="54"/>
      <c r="Q1769" s="73"/>
      <c r="R1769" s="63"/>
      <c r="S1769" s="64" t="str">
        <f aca="false">IF(ISBLANK(A1769),"",CONCATENATE($BC$5,"-",MID($BC$3,3,2),"-M_",A1769))</f>
        <v/>
      </c>
      <c r="T1769" s="65" t="str">
        <f aca="false">IF(ISBLANK(B1769),"",VLOOKUP(B1769,$BI$2:$BJ$5,2,FALSE()))</f>
        <v/>
      </c>
      <c r="U1769" s="66" t="str">
        <f aca="false">IF(ISBLANK(Q1769),"ES",Q1769)</f>
        <v>ES</v>
      </c>
      <c r="V1769" s="64" t="str">
        <f aca="false">IF(ISBLANK(K1769),"2",VLOOKUP(K1769,$BG$2:$BH$3,2,FALSE()))</f>
        <v>2</v>
      </c>
      <c r="W1769" s="66" t="str">
        <f aca="false">IF(ISBLANK(R1769),"Sin observaciones",R1769)</f>
        <v>Sin observaciones</v>
      </c>
      <c r="X1769" s="64" t="str">
        <f aca="false">IF(ISERROR(VLOOKUP(J1769,$BG$2:$BH$3,2,FALSE())),"",VLOOKUP(J1769,$BG$2:$BH$3,2,FALSE()))</f>
        <v/>
      </c>
      <c r="Z1769" s="67"/>
    </row>
    <row r="1770" customFormat="false" ht="14.4" hidden="false" customHeight="false" outlineLevel="0" collapsed="false">
      <c r="A1770" s="63"/>
      <c r="B1770" s="83"/>
      <c r="C1770" s="63"/>
      <c r="D1770" s="84"/>
      <c r="E1770" s="85"/>
      <c r="F1770" s="85"/>
      <c r="G1770" s="85"/>
      <c r="H1770" s="85"/>
      <c r="I1770" s="61"/>
      <c r="J1770" s="83"/>
      <c r="K1770" s="83"/>
      <c r="L1770" s="61"/>
      <c r="M1770" s="61"/>
      <c r="N1770" s="61"/>
      <c r="O1770" s="54"/>
      <c r="P1770" s="54"/>
      <c r="Q1770" s="73"/>
      <c r="R1770" s="63"/>
      <c r="S1770" s="64" t="str">
        <f aca="false">IF(ISBLANK(A1770),"",CONCATENATE($BC$5,"-",MID($BC$3,3,2),"-M_",A1770))</f>
        <v/>
      </c>
      <c r="T1770" s="65" t="str">
        <f aca="false">IF(ISBLANK(B1770),"",VLOOKUP(B1770,$BI$2:$BJ$5,2,FALSE()))</f>
        <v/>
      </c>
      <c r="U1770" s="66" t="str">
        <f aca="false">IF(ISBLANK(Q1770),"ES",Q1770)</f>
        <v>ES</v>
      </c>
      <c r="V1770" s="64" t="str">
        <f aca="false">IF(ISBLANK(K1770),"2",VLOOKUP(K1770,$BG$2:$BH$3,2,FALSE()))</f>
        <v>2</v>
      </c>
      <c r="W1770" s="66" t="str">
        <f aca="false">IF(ISBLANK(R1770),"Sin observaciones",R1770)</f>
        <v>Sin observaciones</v>
      </c>
      <c r="X1770" s="64" t="str">
        <f aca="false">IF(ISERROR(VLOOKUP(J1770,$BG$2:$BH$3,2,FALSE())),"",VLOOKUP(J1770,$BG$2:$BH$3,2,FALSE()))</f>
        <v/>
      </c>
      <c r="Z1770" s="67"/>
    </row>
    <row r="1771" customFormat="false" ht="14.4" hidden="false" customHeight="false" outlineLevel="0" collapsed="false">
      <c r="A1771" s="63"/>
      <c r="B1771" s="83"/>
      <c r="C1771" s="63"/>
      <c r="D1771" s="84"/>
      <c r="E1771" s="85"/>
      <c r="F1771" s="85"/>
      <c r="G1771" s="85"/>
      <c r="H1771" s="85"/>
      <c r="I1771" s="61"/>
      <c r="J1771" s="83"/>
      <c r="K1771" s="83"/>
      <c r="L1771" s="61"/>
      <c r="M1771" s="61"/>
      <c r="N1771" s="61"/>
      <c r="O1771" s="54"/>
      <c r="P1771" s="54"/>
      <c r="Q1771" s="73"/>
      <c r="R1771" s="63"/>
      <c r="S1771" s="64" t="str">
        <f aca="false">IF(ISBLANK(A1771),"",CONCATENATE($BC$5,"-",MID($BC$3,3,2),"-M_",A1771))</f>
        <v/>
      </c>
      <c r="T1771" s="65" t="str">
        <f aca="false">IF(ISBLANK(B1771),"",VLOOKUP(B1771,$BI$2:$BJ$5,2,FALSE()))</f>
        <v/>
      </c>
      <c r="U1771" s="66" t="str">
        <f aca="false">IF(ISBLANK(Q1771),"ES",Q1771)</f>
        <v>ES</v>
      </c>
      <c r="V1771" s="64" t="str">
        <f aca="false">IF(ISBLANK(K1771),"2",VLOOKUP(K1771,$BG$2:$BH$3,2,FALSE()))</f>
        <v>2</v>
      </c>
      <c r="W1771" s="66" t="str">
        <f aca="false">IF(ISBLANK(R1771),"Sin observaciones",R1771)</f>
        <v>Sin observaciones</v>
      </c>
      <c r="X1771" s="64" t="str">
        <f aca="false">IF(ISERROR(VLOOKUP(J1771,$BG$2:$BH$3,2,FALSE())),"",VLOOKUP(J1771,$BG$2:$BH$3,2,FALSE()))</f>
        <v/>
      </c>
      <c r="Z1771" s="67"/>
    </row>
    <row r="1772" customFormat="false" ht="14.4" hidden="false" customHeight="false" outlineLevel="0" collapsed="false">
      <c r="A1772" s="63"/>
      <c r="B1772" s="83"/>
      <c r="C1772" s="63"/>
      <c r="D1772" s="84"/>
      <c r="E1772" s="85"/>
      <c r="F1772" s="85"/>
      <c r="G1772" s="85"/>
      <c r="H1772" s="85"/>
      <c r="I1772" s="61"/>
      <c r="J1772" s="83"/>
      <c r="K1772" s="83"/>
      <c r="L1772" s="61"/>
      <c r="M1772" s="61"/>
      <c r="N1772" s="61"/>
      <c r="O1772" s="54"/>
      <c r="P1772" s="54"/>
      <c r="Q1772" s="73"/>
      <c r="R1772" s="63"/>
      <c r="S1772" s="64" t="str">
        <f aca="false">IF(ISBLANK(A1772),"",CONCATENATE($BC$5,"-",MID($BC$3,3,2),"-M_",A1772))</f>
        <v/>
      </c>
      <c r="T1772" s="65" t="str">
        <f aca="false">IF(ISBLANK(B1772),"",VLOOKUP(B1772,$BI$2:$BJ$5,2,FALSE()))</f>
        <v/>
      </c>
      <c r="U1772" s="66" t="str">
        <f aca="false">IF(ISBLANK(Q1772),"ES",Q1772)</f>
        <v>ES</v>
      </c>
      <c r="V1772" s="64" t="str">
        <f aca="false">IF(ISBLANK(K1772),"2",VLOOKUP(K1772,$BG$2:$BH$3,2,FALSE()))</f>
        <v>2</v>
      </c>
      <c r="W1772" s="66" t="str">
        <f aca="false">IF(ISBLANK(R1772),"Sin observaciones",R1772)</f>
        <v>Sin observaciones</v>
      </c>
      <c r="X1772" s="64" t="str">
        <f aca="false">IF(ISERROR(VLOOKUP(J1772,$BG$2:$BH$3,2,FALSE())),"",VLOOKUP(J1772,$BG$2:$BH$3,2,FALSE()))</f>
        <v/>
      </c>
      <c r="Z1772" s="67"/>
    </row>
    <row r="1773" customFormat="false" ht="14.4" hidden="false" customHeight="false" outlineLevel="0" collapsed="false">
      <c r="A1773" s="63"/>
      <c r="B1773" s="83"/>
      <c r="C1773" s="63"/>
      <c r="D1773" s="84"/>
      <c r="E1773" s="85"/>
      <c r="F1773" s="85"/>
      <c r="G1773" s="85"/>
      <c r="H1773" s="85"/>
      <c r="I1773" s="61"/>
      <c r="J1773" s="83"/>
      <c r="K1773" s="83"/>
      <c r="L1773" s="61"/>
      <c r="M1773" s="61"/>
      <c r="N1773" s="61"/>
      <c r="O1773" s="54"/>
      <c r="P1773" s="54"/>
      <c r="Q1773" s="73"/>
      <c r="R1773" s="63"/>
      <c r="S1773" s="64" t="str">
        <f aca="false">IF(ISBLANK(A1773),"",CONCATENATE($BC$5,"-",MID($BC$3,3,2),"-M_",A1773))</f>
        <v/>
      </c>
      <c r="T1773" s="65" t="str">
        <f aca="false">IF(ISBLANK(B1773),"",VLOOKUP(B1773,$BI$2:$BJ$5,2,FALSE()))</f>
        <v/>
      </c>
      <c r="U1773" s="66" t="str">
        <f aca="false">IF(ISBLANK(Q1773),"ES",Q1773)</f>
        <v>ES</v>
      </c>
      <c r="V1773" s="64" t="str">
        <f aca="false">IF(ISBLANK(K1773),"2",VLOOKUP(K1773,$BG$2:$BH$3,2,FALSE()))</f>
        <v>2</v>
      </c>
      <c r="W1773" s="66" t="str">
        <f aca="false">IF(ISBLANK(R1773),"Sin observaciones",R1773)</f>
        <v>Sin observaciones</v>
      </c>
      <c r="X1773" s="64" t="str">
        <f aca="false">IF(ISERROR(VLOOKUP(J1773,$BG$2:$BH$3,2,FALSE())),"",VLOOKUP(J1773,$BG$2:$BH$3,2,FALSE()))</f>
        <v/>
      </c>
      <c r="Z1773" s="67"/>
    </row>
    <row r="1774" customFormat="false" ht="14.4" hidden="false" customHeight="false" outlineLevel="0" collapsed="false">
      <c r="A1774" s="63"/>
      <c r="B1774" s="83"/>
      <c r="C1774" s="63"/>
      <c r="D1774" s="84"/>
      <c r="E1774" s="85"/>
      <c r="F1774" s="85"/>
      <c r="G1774" s="85"/>
      <c r="H1774" s="85"/>
      <c r="I1774" s="61"/>
      <c r="J1774" s="83"/>
      <c r="K1774" s="83"/>
      <c r="L1774" s="61"/>
      <c r="M1774" s="61"/>
      <c r="N1774" s="61"/>
      <c r="O1774" s="54"/>
      <c r="P1774" s="54"/>
      <c r="Q1774" s="73"/>
      <c r="R1774" s="63"/>
      <c r="S1774" s="64" t="str">
        <f aca="false">IF(ISBLANK(A1774),"",CONCATENATE($BC$5,"-",MID($BC$3,3,2),"-M_",A1774))</f>
        <v/>
      </c>
      <c r="T1774" s="65" t="str">
        <f aca="false">IF(ISBLANK(B1774),"",VLOOKUP(B1774,$BI$2:$BJ$5,2,FALSE()))</f>
        <v/>
      </c>
      <c r="U1774" s="66" t="str">
        <f aca="false">IF(ISBLANK(Q1774),"ES",Q1774)</f>
        <v>ES</v>
      </c>
      <c r="V1774" s="64" t="str">
        <f aca="false">IF(ISBLANK(K1774),"2",VLOOKUP(K1774,$BG$2:$BH$3,2,FALSE()))</f>
        <v>2</v>
      </c>
      <c r="W1774" s="66" t="str">
        <f aca="false">IF(ISBLANK(R1774),"Sin observaciones",R1774)</f>
        <v>Sin observaciones</v>
      </c>
      <c r="X1774" s="64" t="str">
        <f aca="false">IF(ISERROR(VLOOKUP(J1774,$BG$2:$BH$3,2,FALSE())),"",VLOOKUP(J1774,$BG$2:$BH$3,2,FALSE()))</f>
        <v/>
      </c>
      <c r="Z1774" s="67"/>
    </row>
    <row r="1775" customFormat="false" ht="14.4" hidden="false" customHeight="false" outlineLevel="0" collapsed="false">
      <c r="A1775" s="63"/>
      <c r="B1775" s="83"/>
      <c r="C1775" s="63"/>
      <c r="D1775" s="84"/>
      <c r="E1775" s="85"/>
      <c r="F1775" s="85"/>
      <c r="G1775" s="85"/>
      <c r="H1775" s="85"/>
      <c r="I1775" s="61"/>
      <c r="J1775" s="83"/>
      <c r="K1775" s="83"/>
      <c r="L1775" s="61"/>
      <c r="M1775" s="61"/>
      <c r="N1775" s="61"/>
      <c r="O1775" s="54"/>
      <c r="P1775" s="54"/>
      <c r="Q1775" s="73"/>
      <c r="R1775" s="63"/>
      <c r="S1775" s="64" t="str">
        <f aca="false">IF(ISBLANK(A1775),"",CONCATENATE($BC$5,"-",MID($BC$3,3,2),"-M_",A1775))</f>
        <v/>
      </c>
      <c r="T1775" s="65" t="str">
        <f aca="false">IF(ISBLANK(B1775),"",VLOOKUP(B1775,$BI$2:$BJ$5,2,FALSE()))</f>
        <v/>
      </c>
      <c r="U1775" s="66" t="str">
        <f aca="false">IF(ISBLANK(Q1775),"ES",Q1775)</f>
        <v>ES</v>
      </c>
      <c r="V1775" s="64" t="str">
        <f aca="false">IF(ISBLANK(K1775),"2",VLOOKUP(K1775,$BG$2:$BH$3,2,FALSE()))</f>
        <v>2</v>
      </c>
      <c r="W1775" s="66" t="str">
        <f aca="false">IF(ISBLANK(R1775),"Sin observaciones",R1775)</f>
        <v>Sin observaciones</v>
      </c>
      <c r="X1775" s="64" t="str">
        <f aca="false">IF(ISERROR(VLOOKUP(J1775,$BG$2:$BH$3,2,FALSE())),"",VLOOKUP(J1775,$BG$2:$BH$3,2,FALSE()))</f>
        <v/>
      </c>
      <c r="Z1775" s="67"/>
    </row>
    <row r="1776" customFormat="false" ht="14.4" hidden="false" customHeight="false" outlineLevel="0" collapsed="false">
      <c r="A1776" s="63"/>
      <c r="B1776" s="83"/>
      <c r="C1776" s="63"/>
      <c r="D1776" s="84"/>
      <c r="E1776" s="85"/>
      <c r="F1776" s="85"/>
      <c r="G1776" s="85"/>
      <c r="H1776" s="85"/>
      <c r="I1776" s="61"/>
      <c r="J1776" s="83"/>
      <c r="K1776" s="83"/>
      <c r="L1776" s="61"/>
      <c r="M1776" s="61"/>
      <c r="N1776" s="61"/>
      <c r="O1776" s="54"/>
      <c r="P1776" s="54"/>
      <c r="Q1776" s="73"/>
      <c r="R1776" s="63"/>
      <c r="S1776" s="64" t="str">
        <f aca="false">IF(ISBLANK(A1776),"",CONCATENATE($BC$5,"-",MID($BC$3,3,2),"-M_",A1776))</f>
        <v/>
      </c>
      <c r="T1776" s="65" t="str">
        <f aca="false">IF(ISBLANK(B1776),"",VLOOKUP(B1776,$BI$2:$BJ$5,2,FALSE()))</f>
        <v/>
      </c>
      <c r="U1776" s="66" t="str">
        <f aca="false">IF(ISBLANK(Q1776),"ES",Q1776)</f>
        <v>ES</v>
      </c>
      <c r="V1776" s="64" t="str">
        <f aca="false">IF(ISBLANK(K1776),"2",VLOOKUP(K1776,$BG$2:$BH$3,2,FALSE()))</f>
        <v>2</v>
      </c>
      <c r="W1776" s="66" t="str">
        <f aca="false">IF(ISBLANK(R1776),"Sin observaciones",R1776)</f>
        <v>Sin observaciones</v>
      </c>
      <c r="X1776" s="64" t="str">
        <f aca="false">IF(ISERROR(VLOOKUP(J1776,$BG$2:$BH$3,2,FALSE())),"",VLOOKUP(J1776,$BG$2:$BH$3,2,FALSE()))</f>
        <v/>
      </c>
      <c r="Z1776" s="67"/>
    </row>
    <row r="1777" customFormat="false" ht="14.4" hidden="false" customHeight="false" outlineLevel="0" collapsed="false">
      <c r="A1777" s="63"/>
      <c r="B1777" s="83"/>
      <c r="C1777" s="63"/>
      <c r="D1777" s="84"/>
      <c r="E1777" s="85"/>
      <c r="F1777" s="85"/>
      <c r="G1777" s="85"/>
      <c r="H1777" s="85"/>
      <c r="I1777" s="61"/>
      <c r="J1777" s="83"/>
      <c r="K1777" s="83"/>
      <c r="L1777" s="61"/>
      <c r="M1777" s="61"/>
      <c r="N1777" s="61"/>
      <c r="O1777" s="54"/>
      <c r="P1777" s="54"/>
      <c r="Q1777" s="73"/>
      <c r="R1777" s="63"/>
      <c r="S1777" s="64" t="str">
        <f aca="false">IF(ISBLANK(A1777),"",CONCATENATE($BC$5,"-",MID($BC$3,3,2),"-M_",A1777))</f>
        <v/>
      </c>
      <c r="T1777" s="65" t="str">
        <f aca="false">IF(ISBLANK(B1777),"",VLOOKUP(B1777,$BI$2:$BJ$5,2,FALSE()))</f>
        <v/>
      </c>
      <c r="U1777" s="66" t="str">
        <f aca="false">IF(ISBLANK(Q1777),"ES",Q1777)</f>
        <v>ES</v>
      </c>
      <c r="V1777" s="64" t="str">
        <f aca="false">IF(ISBLANK(K1777),"2",VLOOKUP(K1777,$BG$2:$BH$3,2,FALSE()))</f>
        <v>2</v>
      </c>
      <c r="W1777" s="66" t="str">
        <f aca="false">IF(ISBLANK(R1777),"Sin observaciones",R1777)</f>
        <v>Sin observaciones</v>
      </c>
      <c r="X1777" s="64" t="str">
        <f aca="false">IF(ISERROR(VLOOKUP(J1777,$BG$2:$BH$3,2,FALSE())),"",VLOOKUP(J1777,$BG$2:$BH$3,2,FALSE()))</f>
        <v/>
      </c>
      <c r="Z1777" s="67"/>
    </row>
    <row r="1778" customFormat="false" ht="14.4" hidden="false" customHeight="false" outlineLevel="0" collapsed="false">
      <c r="A1778" s="63"/>
      <c r="B1778" s="83"/>
      <c r="C1778" s="63"/>
      <c r="D1778" s="84"/>
      <c r="E1778" s="85"/>
      <c r="F1778" s="85"/>
      <c r="G1778" s="85"/>
      <c r="H1778" s="85"/>
      <c r="I1778" s="61"/>
      <c r="J1778" s="83"/>
      <c r="K1778" s="83"/>
      <c r="L1778" s="61"/>
      <c r="M1778" s="61"/>
      <c r="N1778" s="61"/>
      <c r="O1778" s="54"/>
      <c r="P1778" s="54"/>
      <c r="Q1778" s="73"/>
      <c r="R1778" s="63"/>
      <c r="S1778" s="64" t="str">
        <f aca="false">IF(ISBLANK(A1778),"",CONCATENATE($BC$5,"-",MID($BC$3,3,2),"-M_",A1778))</f>
        <v/>
      </c>
      <c r="T1778" s="65" t="str">
        <f aca="false">IF(ISBLANK(B1778),"",VLOOKUP(B1778,$BI$2:$BJ$5,2,FALSE()))</f>
        <v/>
      </c>
      <c r="U1778" s="66" t="str">
        <f aca="false">IF(ISBLANK(Q1778),"ES",Q1778)</f>
        <v>ES</v>
      </c>
      <c r="V1778" s="64" t="str">
        <f aca="false">IF(ISBLANK(K1778),"2",VLOOKUP(K1778,$BG$2:$BH$3,2,FALSE()))</f>
        <v>2</v>
      </c>
      <c r="W1778" s="66" t="str">
        <f aca="false">IF(ISBLANK(R1778),"Sin observaciones",R1778)</f>
        <v>Sin observaciones</v>
      </c>
      <c r="X1778" s="64" t="str">
        <f aca="false">IF(ISERROR(VLOOKUP(J1778,$BG$2:$BH$3,2,FALSE())),"",VLOOKUP(J1778,$BG$2:$BH$3,2,FALSE()))</f>
        <v/>
      </c>
      <c r="Z1778" s="67"/>
    </row>
    <row r="1779" customFormat="false" ht="14.4" hidden="false" customHeight="false" outlineLevel="0" collapsed="false">
      <c r="A1779" s="63"/>
      <c r="B1779" s="83"/>
      <c r="C1779" s="63"/>
      <c r="D1779" s="84"/>
      <c r="E1779" s="85"/>
      <c r="F1779" s="85"/>
      <c r="G1779" s="85"/>
      <c r="H1779" s="85"/>
      <c r="I1779" s="61"/>
      <c r="J1779" s="83"/>
      <c r="K1779" s="83"/>
      <c r="L1779" s="61"/>
      <c r="M1779" s="61"/>
      <c r="N1779" s="61"/>
      <c r="O1779" s="54"/>
      <c r="P1779" s="54"/>
      <c r="Q1779" s="73"/>
      <c r="R1779" s="63"/>
      <c r="S1779" s="64" t="str">
        <f aca="false">IF(ISBLANK(A1779),"",CONCATENATE($BC$5,"-",MID($BC$3,3,2),"-M_",A1779))</f>
        <v/>
      </c>
      <c r="T1779" s="65" t="str">
        <f aca="false">IF(ISBLANK(B1779),"",VLOOKUP(B1779,$BI$2:$BJ$5,2,FALSE()))</f>
        <v/>
      </c>
      <c r="U1779" s="66" t="str">
        <f aca="false">IF(ISBLANK(Q1779),"ES",Q1779)</f>
        <v>ES</v>
      </c>
      <c r="V1779" s="64" t="str">
        <f aca="false">IF(ISBLANK(K1779),"2",VLOOKUP(K1779,$BG$2:$BH$3,2,FALSE()))</f>
        <v>2</v>
      </c>
      <c r="W1779" s="66" t="str">
        <f aca="false">IF(ISBLANK(R1779),"Sin observaciones",R1779)</f>
        <v>Sin observaciones</v>
      </c>
      <c r="X1779" s="64" t="str">
        <f aca="false">IF(ISERROR(VLOOKUP(J1779,$BG$2:$BH$3,2,FALSE())),"",VLOOKUP(J1779,$BG$2:$BH$3,2,FALSE()))</f>
        <v/>
      </c>
      <c r="Z1779" s="67"/>
    </row>
    <row r="1780" customFormat="false" ht="14.4" hidden="false" customHeight="false" outlineLevel="0" collapsed="false">
      <c r="A1780" s="63"/>
      <c r="B1780" s="83"/>
      <c r="C1780" s="63"/>
      <c r="D1780" s="84"/>
      <c r="E1780" s="85"/>
      <c r="F1780" s="85"/>
      <c r="G1780" s="85"/>
      <c r="H1780" s="85"/>
      <c r="I1780" s="61"/>
      <c r="J1780" s="83"/>
      <c r="K1780" s="83"/>
      <c r="L1780" s="61"/>
      <c r="M1780" s="61"/>
      <c r="N1780" s="61"/>
      <c r="O1780" s="54"/>
      <c r="P1780" s="54"/>
      <c r="Q1780" s="73"/>
      <c r="R1780" s="63"/>
      <c r="S1780" s="64" t="str">
        <f aca="false">IF(ISBLANK(A1780),"",CONCATENATE($BC$5,"-",MID($BC$3,3,2),"-M_",A1780))</f>
        <v/>
      </c>
      <c r="T1780" s="65" t="str">
        <f aca="false">IF(ISBLANK(B1780),"",VLOOKUP(B1780,$BI$2:$BJ$5,2,FALSE()))</f>
        <v/>
      </c>
      <c r="U1780" s="66" t="str">
        <f aca="false">IF(ISBLANK(Q1780),"ES",Q1780)</f>
        <v>ES</v>
      </c>
      <c r="V1780" s="64" t="str">
        <f aca="false">IF(ISBLANK(K1780),"2",VLOOKUP(K1780,$BG$2:$BH$3,2,FALSE()))</f>
        <v>2</v>
      </c>
      <c r="W1780" s="66" t="str">
        <f aca="false">IF(ISBLANK(R1780),"Sin observaciones",R1780)</f>
        <v>Sin observaciones</v>
      </c>
      <c r="X1780" s="64" t="str">
        <f aca="false">IF(ISERROR(VLOOKUP(J1780,$BG$2:$BH$3,2,FALSE())),"",VLOOKUP(J1780,$BG$2:$BH$3,2,FALSE()))</f>
        <v/>
      </c>
      <c r="Z1780" s="67"/>
    </row>
    <row r="1781" customFormat="false" ht="14.4" hidden="false" customHeight="false" outlineLevel="0" collapsed="false">
      <c r="A1781" s="63"/>
      <c r="B1781" s="83"/>
      <c r="C1781" s="63"/>
      <c r="D1781" s="84"/>
      <c r="E1781" s="85"/>
      <c r="F1781" s="85"/>
      <c r="G1781" s="85"/>
      <c r="H1781" s="85"/>
      <c r="I1781" s="61"/>
      <c r="J1781" s="83"/>
      <c r="K1781" s="83"/>
      <c r="L1781" s="61"/>
      <c r="M1781" s="61"/>
      <c r="N1781" s="61"/>
      <c r="O1781" s="54"/>
      <c r="P1781" s="54"/>
      <c r="Q1781" s="73"/>
      <c r="R1781" s="63"/>
      <c r="S1781" s="64" t="str">
        <f aca="false">IF(ISBLANK(A1781),"",CONCATENATE($BC$5,"-",MID($BC$3,3,2),"-M_",A1781))</f>
        <v/>
      </c>
      <c r="T1781" s="65" t="str">
        <f aca="false">IF(ISBLANK(B1781),"",VLOOKUP(B1781,$BI$2:$BJ$5,2,FALSE()))</f>
        <v/>
      </c>
      <c r="U1781" s="66" t="str">
        <f aca="false">IF(ISBLANK(Q1781),"ES",Q1781)</f>
        <v>ES</v>
      </c>
      <c r="V1781" s="64" t="str">
        <f aca="false">IF(ISBLANK(K1781),"2",VLOOKUP(K1781,$BG$2:$BH$3,2,FALSE()))</f>
        <v>2</v>
      </c>
      <c r="W1781" s="66" t="str">
        <f aca="false">IF(ISBLANK(R1781),"Sin observaciones",R1781)</f>
        <v>Sin observaciones</v>
      </c>
      <c r="X1781" s="64" t="str">
        <f aca="false">IF(ISERROR(VLOOKUP(J1781,$BG$2:$BH$3,2,FALSE())),"",VLOOKUP(J1781,$BG$2:$BH$3,2,FALSE()))</f>
        <v/>
      </c>
      <c r="Z1781" s="67"/>
    </row>
    <row r="1782" customFormat="false" ht="14.4" hidden="false" customHeight="false" outlineLevel="0" collapsed="false">
      <c r="A1782" s="63"/>
      <c r="B1782" s="83"/>
      <c r="C1782" s="63"/>
      <c r="D1782" s="84"/>
      <c r="E1782" s="85"/>
      <c r="F1782" s="85"/>
      <c r="G1782" s="85"/>
      <c r="H1782" s="85"/>
      <c r="I1782" s="61"/>
      <c r="J1782" s="83"/>
      <c r="K1782" s="83"/>
      <c r="L1782" s="61"/>
      <c r="M1782" s="61"/>
      <c r="N1782" s="61"/>
      <c r="O1782" s="54"/>
      <c r="P1782" s="54"/>
      <c r="Q1782" s="73"/>
      <c r="R1782" s="63"/>
      <c r="S1782" s="64" t="str">
        <f aca="false">IF(ISBLANK(A1782),"",CONCATENATE($BC$5,"-",MID($BC$3,3,2),"-M_",A1782))</f>
        <v/>
      </c>
      <c r="T1782" s="65" t="str">
        <f aca="false">IF(ISBLANK(B1782),"",VLOOKUP(B1782,$BI$2:$BJ$5,2,FALSE()))</f>
        <v/>
      </c>
      <c r="U1782" s="66" t="str">
        <f aca="false">IF(ISBLANK(Q1782),"ES",Q1782)</f>
        <v>ES</v>
      </c>
      <c r="V1782" s="64" t="str">
        <f aca="false">IF(ISBLANK(K1782),"2",VLOOKUP(K1782,$BG$2:$BH$3,2,FALSE()))</f>
        <v>2</v>
      </c>
      <c r="W1782" s="66" t="str">
        <f aca="false">IF(ISBLANK(R1782),"Sin observaciones",R1782)</f>
        <v>Sin observaciones</v>
      </c>
      <c r="X1782" s="64" t="str">
        <f aca="false">IF(ISERROR(VLOOKUP(J1782,$BG$2:$BH$3,2,FALSE())),"",VLOOKUP(J1782,$BG$2:$BH$3,2,FALSE()))</f>
        <v/>
      </c>
      <c r="Z1782" s="67"/>
    </row>
    <row r="1783" customFormat="false" ht="14.4" hidden="false" customHeight="false" outlineLevel="0" collapsed="false">
      <c r="A1783" s="63"/>
      <c r="B1783" s="83"/>
      <c r="C1783" s="63"/>
      <c r="D1783" s="84"/>
      <c r="E1783" s="85"/>
      <c r="F1783" s="85"/>
      <c r="G1783" s="85"/>
      <c r="H1783" s="85"/>
      <c r="I1783" s="61"/>
      <c r="J1783" s="83"/>
      <c r="K1783" s="83"/>
      <c r="L1783" s="61"/>
      <c r="M1783" s="61"/>
      <c r="N1783" s="61"/>
      <c r="O1783" s="54"/>
      <c r="P1783" s="54"/>
      <c r="Q1783" s="73"/>
      <c r="R1783" s="63"/>
      <c r="S1783" s="64" t="str">
        <f aca="false">IF(ISBLANK(A1783),"",CONCATENATE($BC$5,"-",MID($BC$3,3,2),"-M_",A1783))</f>
        <v/>
      </c>
      <c r="T1783" s="65" t="str">
        <f aca="false">IF(ISBLANK(B1783),"",VLOOKUP(B1783,$BI$2:$BJ$5,2,FALSE()))</f>
        <v/>
      </c>
      <c r="U1783" s="66" t="str">
        <f aca="false">IF(ISBLANK(Q1783),"ES",Q1783)</f>
        <v>ES</v>
      </c>
      <c r="V1783" s="64" t="str">
        <f aca="false">IF(ISBLANK(K1783),"2",VLOOKUP(K1783,$BG$2:$BH$3,2,FALSE()))</f>
        <v>2</v>
      </c>
      <c r="W1783" s="66" t="str">
        <f aca="false">IF(ISBLANK(R1783),"Sin observaciones",R1783)</f>
        <v>Sin observaciones</v>
      </c>
      <c r="X1783" s="64" t="str">
        <f aca="false">IF(ISERROR(VLOOKUP(J1783,$BG$2:$BH$3,2,FALSE())),"",VLOOKUP(J1783,$BG$2:$BH$3,2,FALSE()))</f>
        <v/>
      </c>
      <c r="Z1783" s="67"/>
    </row>
    <row r="1784" customFormat="false" ht="14.4" hidden="false" customHeight="false" outlineLevel="0" collapsed="false">
      <c r="A1784" s="63"/>
      <c r="B1784" s="83"/>
      <c r="C1784" s="63"/>
      <c r="D1784" s="84"/>
      <c r="E1784" s="85"/>
      <c r="F1784" s="85"/>
      <c r="G1784" s="85"/>
      <c r="H1784" s="85"/>
      <c r="I1784" s="61"/>
      <c r="J1784" s="83"/>
      <c r="K1784" s="83"/>
      <c r="L1784" s="61"/>
      <c r="M1784" s="61"/>
      <c r="N1784" s="61"/>
      <c r="O1784" s="54"/>
      <c r="P1784" s="54"/>
      <c r="Q1784" s="73"/>
      <c r="R1784" s="63"/>
      <c r="S1784" s="64" t="str">
        <f aca="false">IF(ISBLANK(A1784),"",CONCATENATE($BC$5,"-",MID($BC$3,3,2),"-M_",A1784))</f>
        <v/>
      </c>
      <c r="T1784" s="65" t="str">
        <f aca="false">IF(ISBLANK(B1784),"",VLOOKUP(B1784,$BI$2:$BJ$5,2,FALSE()))</f>
        <v/>
      </c>
      <c r="U1784" s="66" t="str">
        <f aca="false">IF(ISBLANK(Q1784),"ES",Q1784)</f>
        <v>ES</v>
      </c>
      <c r="V1784" s="64" t="str">
        <f aca="false">IF(ISBLANK(K1784),"2",VLOOKUP(K1784,$BG$2:$BH$3,2,FALSE()))</f>
        <v>2</v>
      </c>
      <c r="W1784" s="66" t="str">
        <f aca="false">IF(ISBLANK(R1784),"Sin observaciones",R1784)</f>
        <v>Sin observaciones</v>
      </c>
      <c r="X1784" s="64" t="str">
        <f aca="false">IF(ISERROR(VLOOKUP(J1784,$BG$2:$BH$3,2,FALSE())),"",VLOOKUP(J1784,$BG$2:$BH$3,2,FALSE()))</f>
        <v/>
      </c>
      <c r="Z1784" s="67"/>
    </row>
    <row r="1785" customFormat="false" ht="14.4" hidden="false" customHeight="false" outlineLevel="0" collapsed="false">
      <c r="A1785" s="63"/>
      <c r="B1785" s="83"/>
      <c r="C1785" s="63"/>
      <c r="D1785" s="84"/>
      <c r="E1785" s="85"/>
      <c r="F1785" s="85"/>
      <c r="G1785" s="85"/>
      <c r="H1785" s="85"/>
      <c r="I1785" s="61"/>
      <c r="J1785" s="83"/>
      <c r="K1785" s="83"/>
      <c r="L1785" s="61"/>
      <c r="M1785" s="61"/>
      <c r="N1785" s="61"/>
      <c r="O1785" s="54"/>
      <c r="P1785" s="54"/>
      <c r="Q1785" s="73"/>
      <c r="R1785" s="63"/>
      <c r="S1785" s="64" t="str">
        <f aca="false">IF(ISBLANK(A1785),"",CONCATENATE($BC$5,"-",MID($BC$3,3,2),"-M_",A1785))</f>
        <v/>
      </c>
      <c r="T1785" s="65" t="str">
        <f aca="false">IF(ISBLANK(B1785),"",VLOOKUP(B1785,$BI$2:$BJ$5,2,FALSE()))</f>
        <v/>
      </c>
      <c r="U1785" s="66" t="str">
        <f aca="false">IF(ISBLANK(Q1785),"ES",Q1785)</f>
        <v>ES</v>
      </c>
      <c r="V1785" s="64" t="str">
        <f aca="false">IF(ISBLANK(K1785),"2",VLOOKUP(K1785,$BG$2:$BH$3,2,FALSE()))</f>
        <v>2</v>
      </c>
      <c r="W1785" s="66" t="str">
        <f aca="false">IF(ISBLANK(R1785),"Sin observaciones",R1785)</f>
        <v>Sin observaciones</v>
      </c>
      <c r="X1785" s="64" t="str">
        <f aca="false">IF(ISERROR(VLOOKUP(J1785,$BG$2:$BH$3,2,FALSE())),"",VLOOKUP(J1785,$BG$2:$BH$3,2,FALSE()))</f>
        <v/>
      </c>
      <c r="Z1785" s="67"/>
    </row>
    <row r="1786" customFormat="false" ht="14.4" hidden="false" customHeight="false" outlineLevel="0" collapsed="false">
      <c r="A1786" s="63"/>
      <c r="B1786" s="83"/>
      <c r="C1786" s="63"/>
      <c r="D1786" s="84"/>
      <c r="E1786" s="85"/>
      <c r="F1786" s="85"/>
      <c r="G1786" s="85"/>
      <c r="H1786" s="85"/>
      <c r="I1786" s="61"/>
      <c r="J1786" s="83"/>
      <c r="K1786" s="83"/>
      <c r="L1786" s="61"/>
      <c r="M1786" s="61"/>
      <c r="N1786" s="61"/>
      <c r="O1786" s="54"/>
      <c r="P1786" s="54"/>
      <c r="Q1786" s="73"/>
      <c r="R1786" s="63"/>
      <c r="S1786" s="64" t="str">
        <f aca="false">IF(ISBLANK(A1786),"",CONCATENATE($BC$5,"-",MID($BC$3,3,2),"-M_",A1786))</f>
        <v/>
      </c>
      <c r="T1786" s="65" t="str">
        <f aca="false">IF(ISBLANK(B1786),"",VLOOKUP(B1786,$BI$2:$BJ$5,2,FALSE()))</f>
        <v/>
      </c>
      <c r="U1786" s="66" t="str">
        <f aca="false">IF(ISBLANK(Q1786),"ES",Q1786)</f>
        <v>ES</v>
      </c>
      <c r="V1786" s="64" t="str">
        <f aca="false">IF(ISBLANK(K1786),"2",VLOOKUP(K1786,$BG$2:$BH$3,2,FALSE()))</f>
        <v>2</v>
      </c>
      <c r="W1786" s="66" t="str">
        <f aca="false">IF(ISBLANK(R1786),"Sin observaciones",R1786)</f>
        <v>Sin observaciones</v>
      </c>
      <c r="X1786" s="64" t="str">
        <f aca="false">IF(ISERROR(VLOOKUP(J1786,$BG$2:$BH$3,2,FALSE())),"",VLOOKUP(J1786,$BG$2:$BH$3,2,FALSE()))</f>
        <v/>
      </c>
      <c r="Z1786" s="67"/>
    </row>
    <row r="1787" customFormat="false" ht="14.4" hidden="false" customHeight="false" outlineLevel="0" collapsed="false">
      <c r="A1787" s="63"/>
      <c r="B1787" s="83"/>
      <c r="C1787" s="63"/>
      <c r="D1787" s="84"/>
      <c r="E1787" s="85"/>
      <c r="F1787" s="85"/>
      <c r="G1787" s="85"/>
      <c r="H1787" s="85"/>
      <c r="I1787" s="61"/>
      <c r="J1787" s="83"/>
      <c r="K1787" s="83"/>
      <c r="L1787" s="61"/>
      <c r="M1787" s="61"/>
      <c r="N1787" s="61"/>
      <c r="O1787" s="54"/>
      <c r="P1787" s="54"/>
      <c r="Q1787" s="73"/>
      <c r="R1787" s="63"/>
      <c r="S1787" s="64" t="str">
        <f aca="false">IF(ISBLANK(A1787),"",CONCATENATE($BC$5,"-",MID($BC$3,3,2),"-M_",A1787))</f>
        <v/>
      </c>
      <c r="T1787" s="65" t="str">
        <f aca="false">IF(ISBLANK(B1787),"",VLOOKUP(B1787,$BI$2:$BJ$5,2,FALSE()))</f>
        <v/>
      </c>
      <c r="U1787" s="66" t="str">
        <f aca="false">IF(ISBLANK(Q1787),"ES",Q1787)</f>
        <v>ES</v>
      </c>
      <c r="V1787" s="64" t="str">
        <f aca="false">IF(ISBLANK(K1787),"2",VLOOKUP(K1787,$BG$2:$BH$3,2,FALSE()))</f>
        <v>2</v>
      </c>
      <c r="W1787" s="66" t="str">
        <f aca="false">IF(ISBLANK(R1787),"Sin observaciones",R1787)</f>
        <v>Sin observaciones</v>
      </c>
      <c r="X1787" s="64" t="str">
        <f aca="false">IF(ISERROR(VLOOKUP(J1787,$BG$2:$BH$3,2,FALSE())),"",VLOOKUP(J1787,$BG$2:$BH$3,2,FALSE()))</f>
        <v/>
      </c>
      <c r="Z1787" s="67"/>
    </row>
    <row r="1788" customFormat="false" ht="14.4" hidden="false" customHeight="false" outlineLevel="0" collapsed="false">
      <c r="A1788" s="63"/>
      <c r="B1788" s="83"/>
      <c r="C1788" s="63"/>
      <c r="D1788" s="84"/>
      <c r="E1788" s="85"/>
      <c r="F1788" s="85"/>
      <c r="G1788" s="85"/>
      <c r="H1788" s="85"/>
      <c r="I1788" s="61"/>
      <c r="J1788" s="83"/>
      <c r="K1788" s="83"/>
      <c r="L1788" s="61"/>
      <c r="M1788" s="61"/>
      <c r="N1788" s="61"/>
      <c r="O1788" s="54"/>
      <c r="P1788" s="54"/>
      <c r="Q1788" s="73"/>
      <c r="R1788" s="63"/>
      <c r="S1788" s="64" t="str">
        <f aca="false">IF(ISBLANK(A1788),"",CONCATENATE($BC$5,"-",MID($BC$3,3,2),"-M_",A1788))</f>
        <v/>
      </c>
      <c r="T1788" s="65" t="str">
        <f aca="false">IF(ISBLANK(B1788),"",VLOOKUP(B1788,$BI$2:$BJ$5,2,FALSE()))</f>
        <v/>
      </c>
      <c r="U1788" s="66" t="str">
        <f aca="false">IF(ISBLANK(Q1788),"ES",Q1788)</f>
        <v>ES</v>
      </c>
      <c r="V1788" s="64" t="str">
        <f aca="false">IF(ISBLANK(K1788),"2",VLOOKUP(K1788,$BG$2:$BH$3,2,FALSE()))</f>
        <v>2</v>
      </c>
      <c r="W1788" s="66" t="str">
        <f aca="false">IF(ISBLANK(R1788),"Sin observaciones",R1788)</f>
        <v>Sin observaciones</v>
      </c>
      <c r="X1788" s="64" t="str">
        <f aca="false">IF(ISERROR(VLOOKUP(J1788,$BG$2:$BH$3,2,FALSE())),"",VLOOKUP(J1788,$BG$2:$BH$3,2,FALSE()))</f>
        <v/>
      </c>
      <c r="Z1788" s="67"/>
    </row>
    <row r="1789" customFormat="false" ht="14.4" hidden="false" customHeight="false" outlineLevel="0" collapsed="false">
      <c r="A1789" s="63"/>
      <c r="B1789" s="83"/>
      <c r="C1789" s="63"/>
      <c r="D1789" s="84"/>
      <c r="E1789" s="85"/>
      <c r="F1789" s="85"/>
      <c r="G1789" s="85"/>
      <c r="H1789" s="85"/>
      <c r="I1789" s="61"/>
      <c r="J1789" s="83"/>
      <c r="K1789" s="83"/>
      <c r="L1789" s="61"/>
      <c r="M1789" s="61"/>
      <c r="N1789" s="61"/>
      <c r="O1789" s="54"/>
      <c r="P1789" s="54"/>
      <c r="Q1789" s="73"/>
      <c r="R1789" s="63"/>
      <c r="S1789" s="64" t="str">
        <f aca="false">IF(ISBLANK(A1789),"",CONCATENATE($BC$5,"-",MID($BC$3,3,2),"-M_",A1789))</f>
        <v/>
      </c>
      <c r="T1789" s="65" t="str">
        <f aca="false">IF(ISBLANK(B1789),"",VLOOKUP(B1789,$BI$2:$BJ$5,2,FALSE()))</f>
        <v/>
      </c>
      <c r="U1789" s="66" t="str">
        <f aca="false">IF(ISBLANK(Q1789),"ES",Q1789)</f>
        <v>ES</v>
      </c>
      <c r="V1789" s="64" t="str">
        <f aca="false">IF(ISBLANK(K1789),"2",VLOOKUP(K1789,$BG$2:$BH$3,2,FALSE()))</f>
        <v>2</v>
      </c>
      <c r="W1789" s="66" t="str">
        <f aca="false">IF(ISBLANK(R1789),"Sin observaciones",R1789)</f>
        <v>Sin observaciones</v>
      </c>
      <c r="X1789" s="64" t="str">
        <f aca="false">IF(ISERROR(VLOOKUP(J1789,$BG$2:$BH$3,2,FALSE())),"",VLOOKUP(J1789,$BG$2:$BH$3,2,FALSE()))</f>
        <v/>
      </c>
      <c r="Z1789" s="67"/>
    </row>
    <row r="1790" customFormat="false" ht="14.4" hidden="false" customHeight="false" outlineLevel="0" collapsed="false">
      <c r="A1790" s="63"/>
      <c r="B1790" s="83"/>
      <c r="C1790" s="63"/>
      <c r="D1790" s="84"/>
      <c r="E1790" s="85"/>
      <c r="F1790" s="85"/>
      <c r="G1790" s="85"/>
      <c r="H1790" s="85"/>
      <c r="I1790" s="61"/>
      <c r="J1790" s="83"/>
      <c r="K1790" s="83"/>
      <c r="L1790" s="61"/>
      <c r="M1790" s="61"/>
      <c r="N1790" s="61"/>
      <c r="O1790" s="54"/>
      <c r="P1790" s="54"/>
      <c r="Q1790" s="73"/>
      <c r="R1790" s="63"/>
      <c r="S1790" s="64" t="str">
        <f aca="false">IF(ISBLANK(A1790),"",CONCATENATE($BC$5,"-",MID($BC$3,3,2),"-M_",A1790))</f>
        <v/>
      </c>
      <c r="T1790" s="65" t="str">
        <f aca="false">IF(ISBLANK(B1790),"",VLOOKUP(B1790,$BI$2:$BJ$5,2,FALSE()))</f>
        <v/>
      </c>
      <c r="U1790" s="66" t="str">
        <f aca="false">IF(ISBLANK(Q1790),"ES",Q1790)</f>
        <v>ES</v>
      </c>
      <c r="V1790" s="64" t="str">
        <f aca="false">IF(ISBLANK(K1790),"2",VLOOKUP(K1790,$BG$2:$BH$3,2,FALSE()))</f>
        <v>2</v>
      </c>
      <c r="W1790" s="66" t="str">
        <f aca="false">IF(ISBLANK(R1790),"Sin observaciones",R1790)</f>
        <v>Sin observaciones</v>
      </c>
      <c r="X1790" s="64" t="str">
        <f aca="false">IF(ISERROR(VLOOKUP(J1790,$BG$2:$BH$3,2,FALSE())),"",VLOOKUP(J1790,$BG$2:$BH$3,2,FALSE()))</f>
        <v/>
      </c>
      <c r="Z1790" s="67"/>
    </row>
    <row r="1791" customFormat="false" ht="14.4" hidden="false" customHeight="false" outlineLevel="0" collapsed="false">
      <c r="A1791" s="63"/>
      <c r="B1791" s="83"/>
      <c r="C1791" s="63"/>
      <c r="D1791" s="84"/>
      <c r="E1791" s="85"/>
      <c r="F1791" s="85"/>
      <c r="G1791" s="85"/>
      <c r="H1791" s="85"/>
      <c r="I1791" s="61"/>
      <c r="J1791" s="83"/>
      <c r="K1791" s="83"/>
      <c r="L1791" s="61"/>
      <c r="M1791" s="61"/>
      <c r="N1791" s="61"/>
      <c r="O1791" s="54"/>
      <c r="P1791" s="54"/>
      <c r="Q1791" s="73"/>
      <c r="R1791" s="63"/>
      <c r="S1791" s="64" t="str">
        <f aca="false">IF(ISBLANK(A1791),"",CONCATENATE($BC$5,"-",MID($BC$3,3,2),"-M_",A1791))</f>
        <v/>
      </c>
      <c r="T1791" s="65" t="str">
        <f aca="false">IF(ISBLANK(B1791),"",VLOOKUP(B1791,$BI$2:$BJ$5,2,FALSE()))</f>
        <v/>
      </c>
      <c r="U1791" s="66" t="str">
        <f aca="false">IF(ISBLANK(Q1791),"ES",Q1791)</f>
        <v>ES</v>
      </c>
      <c r="V1791" s="64" t="str">
        <f aca="false">IF(ISBLANK(K1791),"2",VLOOKUP(K1791,$BG$2:$BH$3,2,FALSE()))</f>
        <v>2</v>
      </c>
      <c r="W1791" s="66" t="str">
        <f aca="false">IF(ISBLANK(R1791),"Sin observaciones",R1791)</f>
        <v>Sin observaciones</v>
      </c>
      <c r="X1791" s="64" t="str">
        <f aca="false">IF(ISERROR(VLOOKUP(J1791,$BG$2:$BH$3,2,FALSE())),"",VLOOKUP(J1791,$BG$2:$BH$3,2,FALSE()))</f>
        <v/>
      </c>
      <c r="Z1791" s="67"/>
    </row>
    <row r="1792" customFormat="false" ht="14.4" hidden="false" customHeight="false" outlineLevel="0" collapsed="false">
      <c r="A1792" s="63"/>
      <c r="B1792" s="83"/>
      <c r="C1792" s="63"/>
      <c r="D1792" s="84"/>
      <c r="E1792" s="85"/>
      <c r="F1792" s="85"/>
      <c r="G1792" s="85"/>
      <c r="H1792" s="85"/>
      <c r="I1792" s="61"/>
      <c r="J1792" s="83"/>
      <c r="K1792" s="83"/>
      <c r="L1792" s="61"/>
      <c r="M1792" s="61"/>
      <c r="N1792" s="61"/>
      <c r="O1792" s="54"/>
      <c r="P1792" s="54"/>
      <c r="Q1792" s="73"/>
      <c r="R1792" s="63"/>
      <c r="S1792" s="64" t="str">
        <f aca="false">IF(ISBLANK(A1792),"",CONCATENATE($BC$5,"-",MID($BC$3,3,2),"-M_",A1792))</f>
        <v/>
      </c>
      <c r="T1792" s="65" t="str">
        <f aca="false">IF(ISBLANK(B1792),"",VLOOKUP(B1792,$BI$2:$BJ$5,2,FALSE()))</f>
        <v/>
      </c>
      <c r="U1792" s="66" t="str">
        <f aca="false">IF(ISBLANK(Q1792),"ES",Q1792)</f>
        <v>ES</v>
      </c>
      <c r="V1792" s="64" t="str">
        <f aca="false">IF(ISBLANK(K1792),"2",VLOOKUP(K1792,$BG$2:$BH$3,2,FALSE()))</f>
        <v>2</v>
      </c>
      <c r="W1792" s="66" t="str">
        <f aca="false">IF(ISBLANK(R1792),"Sin observaciones",R1792)</f>
        <v>Sin observaciones</v>
      </c>
      <c r="X1792" s="64" t="str">
        <f aca="false">IF(ISERROR(VLOOKUP(J1792,$BG$2:$BH$3,2,FALSE())),"",VLOOKUP(J1792,$BG$2:$BH$3,2,FALSE()))</f>
        <v/>
      </c>
      <c r="Z1792" s="67"/>
    </row>
    <row r="1793" customFormat="false" ht="14.4" hidden="false" customHeight="false" outlineLevel="0" collapsed="false">
      <c r="A1793" s="63"/>
      <c r="B1793" s="83"/>
      <c r="C1793" s="63"/>
      <c r="D1793" s="84"/>
      <c r="E1793" s="85"/>
      <c r="F1793" s="85"/>
      <c r="G1793" s="85"/>
      <c r="H1793" s="85"/>
      <c r="I1793" s="61"/>
      <c r="J1793" s="83"/>
      <c r="K1793" s="83"/>
      <c r="L1793" s="61"/>
      <c r="M1793" s="61"/>
      <c r="N1793" s="61"/>
      <c r="O1793" s="54"/>
      <c r="P1793" s="54"/>
      <c r="Q1793" s="73"/>
      <c r="R1793" s="63"/>
      <c r="S1793" s="64" t="str">
        <f aca="false">IF(ISBLANK(A1793),"",CONCATENATE($BC$5,"-",MID($BC$3,3,2),"-M_",A1793))</f>
        <v/>
      </c>
      <c r="T1793" s="65" t="str">
        <f aca="false">IF(ISBLANK(B1793),"",VLOOKUP(B1793,$BI$2:$BJ$5,2,FALSE()))</f>
        <v/>
      </c>
      <c r="U1793" s="66" t="str">
        <f aca="false">IF(ISBLANK(Q1793),"ES",Q1793)</f>
        <v>ES</v>
      </c>
      <c r="V1793" s="64" t="str">
        <f aca="false">IF(ISBLANK(K1793),"2",VLOOKUP(K1793,$BG$2:$BH$3,2,FALSE()))</f>
        <v>2</v>
      </c>
      <c r="W1793" s="66" t="str">
        <f aca="false">IF(ISBLANK(R1793),"Sin observaciones",R1793)</f>
        <v>Sin observaciones</v>
      </c>
      <c r="X1793" s="64" t="str">
        <f aca="false">IF(ISERROR(VLOOKUP(J1793,$BG$2:$BH$3,2,FALSE())),"",VLOOKUP(J1793,$BG$2:$BH$3,2,FALSE()))</f>
        <v/>
      </c>
      <c r="Z1793" s="67"/>
    </row>
    <row r="1794" customFormat="false" ht="14.4" hidden="false" customHeight="false" outlineLevel="0" collapsed="false">
      <c r="A1794" s="63"/>
      <c r="B1794" s="83"/>
      <c r="C1794" s="63"/>
      <c r="D1794" s="84"/>
      <c r="E1794" s="85"/>
      <c r="F1794" s="85"/>
      <c r="G1794" s="85"/>
      <c r="H1794" s="85"/>
      <c r="I1794" s="61"/>
      <c r="J1794" s="83"/>
      <c r="K1794" s="83"/>
      <c r="L1794" s="61"/>
      <c r="M1794" s="61"/>
      <c r="N1794" s="61"/>
      <c r="O1794" s="54"/>
      <c r="P1794" s="54"/>
      <c r="Q1794" s="73"/>
      <c r="R1794" s="63"/>
      <c r="S1794" s="64" t="str">
        <f aca="false">IF(ISBLANK(A1794),"",CONCATENATE($BC$5,"-",MID($BC$3,3,2),"-M_",A1794))</f>
        <v/>
      </c>
      <c r="T1794" s="65" t="str">
        <f aca="false">IF(ISBLANK(B1794),"",VLOOKUP(B1794,$BI$2:$BJ$5,2,FALSE()))</f>
        <v/>
      </c>
      <c r="U1794" s="66" t="str">
        <f aca="false">IF(ISBLANK(Q1794),"ES",Q1794)</f>
        <v>ES</v>
      </c>
      <c r="V1794" s="64" t="str">
        <f aca="false">IF(ISBLANK(K1794),"2",VLOOKUP(K1794,$BG$2:$BH$3,2,FALSE()))</f>
        <v>2</v>
      </c>
      <c r="W1794" s="66" t="str">
        <f aca="false">IF(ISBLANK(R1794),"Sin observaciones",R1794)</f>
        <v>Sin observaciones</v>
      </c>
      <c r="X1794" s="64" t="str">
        <f aca="false">IF(ISERROR(VLOOKUP(J1794,$BG$2:$BH$3,2,FALSE())),"",VLOOKUP(J1794,$BG$2:$BH$3,2,FALSE()))</f>
        <v/>
      </c>
      <c r="Z1794" s="67"/>
    </row>
    <row r="1795" customFormat="false" ht="14.4" hidden="false" customHeight="false" outlineLevel="0" collapsed="false">
      <c r="A1795" s="63"/>
      <c r="B1795" s="83"/>
      <c r="C1795" s="63"/>
      <c r="D1795" s="84"/>
      <c r="E1795" s="85"/>
      <c r="F1795" s="85"/>
      <c r="G1795" s="85"/>
      <c r="H1795" s="85"/>
      <c r="I1795" s="61"/>
      <c r="J1795" s="83"/>
      <c r="K1795" s="83"/>
      <c r="L1795" s="61"/>
      <c r="M1795" s="61"/>
      <c r="N1795" s="61"/>
      <c r="O1795" s="54"/>
      <c r="P1795" s="54"/>
      <c r="Q1795" s="73"/>
      <c r="R1795" s="63"/>
      <c r="S1795" s="64" t="str">
        <f aca="false">IF(ISBLANK(A1795),"",CONCATENATE($BC$5,"-",MID($BC$3,3,2),"-M_",A1795))</f>
        <v/>
      </c>
      <c r="T1795" s="65" t="str">
        <f aca="false">IF(ISBLANK(B1795),"",VLOOKUP(B1795,$BI$2:$BJ$5,2,FALSE()))</f>
        <v/>
      </c>
      <c r="U1795" s="66" t="str">
        <f aca="false">IF(ISBLANK(Q1795),"ES",Q1795)</f>
        <v>ES</v>
      </c>
      <c r="V1795" s="64" t="str">
        <f aca="false">IF(ISBLANK(K1795),"2",VLOOKUP(K1795,$BG$2:$BH$3,2,FALSE()))</f>
        <v>2</v>
      </c>
      <c r="W1795" s="66" t="str">
        <f aca="false">IF(ISBLANK(R1795),"Sin observaciones",R1795)</f>
        <v>Sin observaciones</v>
      </c>
      <c r="X1795" s="64" t="str">
        <f aca="false">IF(ISERROR(VLOOKUP(J1795,$BG$2:$BH$3,2,FALSE())),"",VLOOKUP(J1795,$BG$2:$BH$3,2,FALSE()))</f>
        <v/>
      </c>
      <c r="Z1795" s="67"/>
    </row>
    <row r="1796" customFormat="false" ht="14.4" hidden="false" customHeight="false" outlineLevel="0" collapsed="false">
      <c r="A1796" s="63"/>
      <c r="B1796" s="83"/>
      <c r="C1796" s="63"/>
      <c r="D1796" s="84"/>
      <c r="E1796" s="85"/>
      <c r="F1796" s="85"/>
      <c r="G1796" s="85"/>
      <c r="H1796" s="85"/>
      <c r="I1796" s="61"/>
      <c r="J1796" s="83"/>
      <c r="K1796" s="83"/>
      <c r="L1796" s="61"/>
      <c r="M1796" s="61"/>
      <c r="N1796" s="61"/>
      <c r="O1796" s="54"/>
      <c r="P1796" s="54"/>
      <c r="Q1796" s="73"/>
      <c r="R1796" s="63"/>
      <c r="S1796" s="64" t="str">
        <f aca="false">IF(ISBLANK(A1796),"",CONCATENATE($BC$5,"-",MID($BC$3,3,2),"-M_",A1796))</f>
        <v/>
      </c>
      <c r="T1796" s="65" t="str">
        <f aca="false">IF(ISBLANK(B1796),"",VLOOKUP(B1796,$BI$2:$BJ$5,2,FALSE()))</f>
        <v/>
      </c>
      <c r="U1796" s="66" t="str">
        <f aca="false">IF(ISBLANK(Q1796),"ES",Q1796)</f>
        <v>ES</v>
      </c>
      <c r="V1796" s="64" t="str">
        <f aca="false">IF(ISBLANK(K1796),"2",VLOOKUP(K1796,$BG$2:$BH$3,2,FALSE()))</f>
        <v>2</v>
      </c>
      <c r="W1796" s="66" t="str">
        <f aca="false">IF(ISBLANK(R1796),"Sin observaciones",R1796)</f>
        <v>Sin observaciones</v>
      </c>
      <c r="X1796" s="64" t="str">
        <f aca="false">IF(ISERROR(VLOOKUP(J1796,$BG$2:$BH$3,2,FALSE())),"",VLOOKUP(J1796,$BG$2:$BH$3,2,FALSE()))</f>
        <v/>
      </c>
      <c r="Z1796" s="67"/>
    </row>
    <row r="1797" customFormat="false" ht="14.4" hidden="false" customHeight="false" outlineLevel="0" collapsed="false">
      <c r="A1797" s="63"/>
      <c r="B1797" s="83"/>
      <c r="C1797" s="63"/>
      <c r="D1797" s="84"/>
      <c r="E1797" s="85"/>
      <c r="F1797" s="85"/>
      <c r="G1797" s="85"/>
      <c r="H1797" s="85"/>
      <c r="I1797" s="61"/>
      <c r="J1797" s="83"/>
      <c r="K1797" s="83"/>
      <c r="L1797" s="61"/>
      <c r="M1797" s="61"/>
      <c r="N1797" s="61"/>
      <c r="O1797" s="54"/>
      <c r="P1797" s="54"/>
      <c r="Q1797" s="73"/>
      <c r="R1797" s="63"/>
      <c r="S1797" s="64" t="str">
        <f aca="false">IF(ISBLANK(A1797),"",CONCATENATE($BC$5,"-",MID($BC$3,3,2),"-M_",A1797))</f>
        <v/>
      </c>
      <c r="T1797" s="65" t="str">
        <f aca="false">IF(ISBLANK(B1797),"",VLOOKUP(B1797,$BI$2:$BJ$5,2,FALSE()))</f>
        <v/>
      </c>
      <c r="U1797" s="66" t="str">
        <f aca="false">IF(ISBLANK(Q1797),"ES",Q1797)</f>
        <v>ES</v>
      </c>
      <c r="V1797" s="64" t="str">
        <f aca="false">IF(ISBLANK(K1797),"2",VLOOKUP(K1797,$BG$2:$BH$3,2,FALSE()))</f>
        <v>2</v>
      </c>
      <c r="W1797" s="66" t="str">
        <f aca="false">IF(ISBLANK(R1797),"Sin observaciones",R1797)</f>
        <v>Sin observaciones</v>
      </c>
      <c r="X1797" s="64" t="str">
        <f aca="false">IF(ISERROR(VLOOKUP(J1797,$BG$2:$BH$3,2,FALSE())),"",VLOOKUP(J1797,$BG$2:$BH$3,2,FALSE()))</f>
        <v/>
      </c>
      <c r="Z1797" s="67"/>
    </row>
    <row r="1798" customFormat="false" ht="14.4" hidden="false" customHeight="false" outlineLevel="0" collapsed="false">
      <c r="A1798" s="63"/>
      <c r="B1798" s="83"/>
      <c r="C1798" s="63"/>
      <c r="D1798" s="84"/>
      <c r="E1798" s="85"/>
      <c r="F1798" s="85"/>
      <c r="G1798" s="85"/>
      <c r="H1798" s="85"/>
      <c r="I1798" s="61"/>
      <c r="J1798" s="83"/>
      <c r="K1798" s="83"/>
      <c r="L1798" s="61"/>
      <c r="M1798" s="61"/>
      <c r="N1798" s="61"/>
      <c r="O1798" s="54"/>
      <c r="P1798" s="54"/>
      <c r="Q1798" s="73"/>
      <c r="R1798" s="63"/>
      <c r="S1798" s="64" t="str">
        <f aca="false">IF(ISBLANK(A1798),"",CONCATENATE($BC$5,"-",MID($BC$3,3,2),"-M_",A1798))</f>
        <v/>
      </c>
      <c r="T1798" s="65" t="str">
        <f aca="false">IF(ISBLANK(B1798),"",VLOOKUP(B1798,$BI$2:$BJ$5,2,FALSE()))</f>
        <v/>
      </c>
      <c r="U1798" s="66" t="str">
        <f aca="false">IF(ISBLANK(Q1798),"ES",Q1798)</f>
        <v>ES</v>
      </c>
      <c r="V1798" s="64" t="str">
        <f aca="false">IF(ISBLANK(K1798),"2",VLOOKUP(K1798,$BG$2:$BH$3,2,FALSE()))</f>
        <v>2</v>
      </c>
      <c r="W1798" s="66" t="str">
        <f aca="false">IF(ISBLANK(R1798),"Sin observaciones",R1798)</f>
        <v>Sin observaciones</v>
      </c>
      <c r="X1798" s="64" t="str">
        <f aca="false">IF(ISERROR(VLOOKUP(J1798,$BG$2:$BH$3,2,FALSE())),"",VLOOKUP(J1798,$BG$2:$BH$3,2,FALSE()))</f>
        <v/>
      </c>
      <c r="Z1798" s="67"/>
    </row>
    <row r="1799" customFormat="false" ht="14.4" hidden="false" customHeight="false" outlineLevel="0" collapsed="false">
      <c r="A1799" s="63"/>
      <c r="B1799" s="83"/>
      <c r="C1799" s="63"/>
      <c r="D1799" s="84"/>
      <c r="E1799" s="85"/>
      <c r="F1799" s="85"/>
      <c r="G1799" s="85"/>
      <c r="H1799" s="85"/>
      <c r="I1799" s="61"/>
      <c r="J1799" s="83"/>
      <c r="K1799" s="83"/>
      <c r="L1799" s="61"/>
      <c r="M1799" s="61"/>
      <c r="N1799" s="61"/>
      <c r="O1799" s="54"/>
      <c r="P1799" s="54"/>
      <c r="Q1799" s="73"/>
      <c r="R1799" s="63"/>
      <c r="S1799" s="64" t="str">
        <f aca="false">IF(ISBLANK(A1799),"",CONCATENATE($BC$5,"-",MID($BC$3,3,2),"-M_",A1799))</f>
        <v/>
      </c>
      <c r="T1799" s="65" t="str">
        <f aca="false">IF(ISBLANK(B1799),"",VLOOKUP(B1799,$BI$2:$BJ$5,2,FALSE()))</f>
        <v/>
      </c>
      <c r="U1799" s="66" t="str">
        <f aca="false">IF(ISBLANK(Q1799),"ES",Q1799)</f>
        <v>ES</v>
      </c>
      <c r="V1799" s="64" t="str">
        <f aca="false">IF(ISBLANK(K1799),"2",VLOOKUP(K1799,$BG$2:$BH$3,2,FALSE()))</f>
        <v>2</v>
      </c>
      <c r="W1799" s="66" t="str">
        <f aca="false">IF(ISBLANK(R1799),"Sin observaciones",R1799)</f>
        <v>Sin observaciones</v>
      </c>
      <c r="X1799" s="64" t="str">
        <f aca="false">IF(ISERROR(VLOOKUP(J1799,$BG$2:$BH$3,2,FALSE())),"",VLOOKUP(J1799,$BG$2:$BH$3,2,FALSE()))</f>
        <v/>
      </c>
      <c r="Z1799" s="67"/>
    </row>
    <row r="1800" customFormat="false" ht="14.4" hidden="false" customHeight="false" outlineLevel="0" collapsed="false">
      <c r="A1800" s="63"/>
      <c r="B1800" s="83"/>
      <c r="C1800" s="63"/>
      <c r="D1800" s="84"/>
      <c r="E1800" s="85"/>
      <c r="F1800" s="85"/>
      <c r="G1800" s="85"/>
      <c r="H1800" s="85"/>
      <c r="I1800" s="61"/>
      <c r="J1800" s="83"/>
      <c r="K1800" s="83"/>
      <c r="L1800" s="61"/>
      <c r="M1800" s="61"/>
      <c r="N1800" s="61"/>
      <c r="O1800" s="54"/>
      <c r="P1800" s="54"/>
      <c r="Q1800" s="73"/>
      <c r="R1800" s="63"/>
      <c r="S1800" s="64" t="str">
        <f aca="false">IF(ISBLANK(A1800),"",CONCATENATE($BC$5,"-",MID($BC$3,3,2),"-M_",A1800))</f>
        <v/>
      </c>
      <c r="T1800" s="65" t="str">
        <f aca="false">IF(ISBLANK(B1800),"",VLOOKUP(B1800,$BI$2:$BJ$5,2,FALSE()))</f>
        <v/>
      </c>
      <c r="U1800" s="66" t="str">
        <f aca="false">IF(ISBLANK(Q1800),"ES",Q1800)</f>
        <v>ES</v>
      </c>
      <c r="V1800" s="64" t="str">
        <f aca="false">IF(ISBLANK(K1800),"2",VLOOKUP(K1800,$BG$2:$BH$3,2,FALSE()))</f>
        <v>2</v>
      </c>
      <c r="W1800" s="66" t="str">
        <f aca="false">IF(ISBLANK(R1800),"Sin observaciones",R1800)</f>
        <v>Sin observaciones</v>
      </c>
      <c r="X1800" s="64" t="str">
        <f aca="false">IF(ISERROR(VLOOKUP(J1800,$BG$2:$BH$3,2,FALSE())),"",VLOOKUP(J1800,$BG$2:$BH$3,2,FALSE()))</f>
        <v/>
      </c>
      <c r="Z1800" s="67"/>
    </row>
    <row r="1801" customFormat="false" ht="14.4" hidden="false" customHeight="false" outlineLevel="0" collapsed="false">
      <c r="A1801" s="63"/>
      <c r="B1801" s="83"/>
      <c r="C1801" s="63"/>
      <c r="D1801" s="84"/>
      <c r="E1801" s="85"/>
      <c r="F1801" s="85"/>
      <c r="G1801" s="85"/>
      <c r="H1801" s="85"/>
      <c r="I1801" s="61"/>
      <c r="J1801" s="83"/>
      <c r="K1801" s="83"/>
      <c r="L1801" s="61"/>
      <c r="M1801" s="61"/>
      <c r="N1801" s="61"/>
      <c r="O1801" s="54"/>
      <c r="P1801" s="54"/>
      <c r="Q1801" s="73"/>
      <c r="R1801" s="63"/>
      <c r="S1801" s="64" t="str">
        <f aca="false">IF(ISBLANK(A1801),"",CONCATENATE($BC$5,"-",MID($BC$3,3,2),"-M_",A1801))</f>
        <v/>
      </c>
      <c r="T1801" s="65" t="str">
        <f aca="false">IF(ISBLANK(B1801),"",VLOOKUP(B1801,$BI$2:$BJ$5,2,FALSE()))</f>
        <v/>
      </c>
      <c r="U1801" s="66" t="str">
        <f aca="false">IF(ISBLANK(Q1801),"ES",Q1801)</f>
        <v>ES</v>
      </c>
      <c r="V1801" s="64" t="str">
        <f aca="false">IF(ISBLANK(K1801),"2",VLOOKUP(K1801,$BG$2:$BH$3,2,FALSE()))</f>
        <v>2</v>
      </c>
      <c r="W1801" s="66" t="str">
        <f aca="false">IF(ISBLANK(R1801),"Sin observaciones",R1801)</f>
        <v>Sin observaciones</v>
      </c>
      <c r="X1801" s="64" t="str">
        <f aca="false">IF(ISERROR(VLOOKUP(J1801,$BG$2:$BH$3,2,FALSE())),"",VLOOKUP(J1801,$BG$2:$BH$3,2,FALSE()))</f>
        <v/>
      </c>
      <c r="Z1801" s="67"/>
    </row>
    <row r="1802" customFormat="false" ht="14.4" hidden="false" customHeight="false" outlineLevel="0" collapsed="false">
      <c r="A1802" s="63"/>
      <c r="B1802" s="83"/>
      <c r="C1802" s="63"/>
      <c r="D1802" s="84"/>
      <c r="E1802" s="85"/>
      <c r="F1802" s="85"/>
      <c r="G1802" s="85"/>
      <c r="H1802" s="85"/>
      <c r="I1802" s="61"/>
      <c r="J1802" s="83"/>
      <c r="K1802" s="83"/>
      <c r="L1802" s="61"/>
      <c r="M1802" s="61"/>
      <c r="N1802" s="61"/>
      <c r="O1802" s="54"/>
      <c r="P1802" s="54"/>
      <c r="Q1802" s="73"/>
      <c r="R1802" s="63"/>
      <c r="S1802" s="64" t="str">
        <f aca="false">IF(ISBLANK(A1802),"",CONCATENATE($BC$5,"-",MID($BC$3,3,2),"-M_",A1802))</f>
        <v/>
      </c>
      <c r="T1802" s="65" t="str">
        <f aca="false">IF(ISBLANK(B1802),"",VLOOKUP(B1802,$BI$2:$BJ$5,2,FALSE()))</f>
        <v/>
      </c>
      <c r="U1802" s="66" t="str">
        <f aca="false">IF(ISBLANK(Q1802),"ES",Q1802)</f>
        <v>ES</v>
      </c>
      <c r="V1802" s="64" t="str">
        <f aca="false">IF(ISBLANK(K1802),"2",VLOOKUP(K1802,$BG$2:$BH$3,2,FALSE()))</f>
        <v>2</v>
      </c>
      <c r="W1802" s="66" t="str">
        <f aca="false">IF(ISBLANK(R1802),"Sin observaciones",R1802)</f>
        <v>Sin observaciones</v>
      </c>
      <c r="X1802" s="64" t="str">
        <f aca="false">IF(ISERROR(VLOOKUP(J1802,$BG$2:$BH$3,2,FALSE())),"",VLOOKUP(J1802,$BG$2:$BH$3,2,FALSE()))</f>
        <v/>
      </c>
      <c r="Z1802" s="67"/>
    </row>
    <row r="1803" customFormat="false" ht="14.4" hidden="false" customHeight="false" outlineLevel="0" collapsed="false">
      <c r="A1803" s="63"/>
      <c r="B1803" s="83"/>
      <c r="C1803" s="63"/>
      <c r="D1803" s="84"/>
      <c r="E1803" s="85"/>
      <c r="F1803" s="85"/>
      <c r="G1803" s="85"/>
      <c r="H1803" s="85"/>
      <c r="I1803" s="61"/>
      <c r="J1803" s="83"/>
      <c r="K1803" s="83"/>
      <c r="L1803" s="61"/>
      <c r="M1803" s="61"/>
      <c r="N1803" s="61"/>
      <c r="O1803" s="54"/>
      <c r="P1803" s="54"/>
      <c r="Q1803" s="73"/>
      <c r="R1803" s="63"/>
      <c r="S1803" s="64" t="str">
        <f aca="false">IF(ISBLANK(A1803),"",CONCATENATE($BC$5,"-",MID($BC$3,3,2),"-M_",A1803))</f>
        <v/>
      </c>
      <c r="T1803" s="65" t="str">
        <f aca="false">IF(ISBLANK(B1803),"",VLOOKUP(B1803,$BI$2:$BJ$5,2,FALSE()))</f>
        <v/>
      </c>
      <c r="U1803" s="66" t="str">
        <f aca="false">IF(ISBLANK(Q1803),"ES",Q1803)</f>
        <v>ES</v>
      </c>
      <c r="V1803" s="64" t="str">
        <f aca="false">IF(ISBLANK(K1803),"2",VLOOKUP(K1803,$BG$2:$BH$3,2,FALSE()))</f>
        <v>2</v>
      </c>
      <c r="W1803" s="66" t="str">
        <f aca="false">IF(ISBLANK(R1803),"Sin observaciones",R1803)</f>
        <v>Sin observaciones</v>
      </c>
      <c r="X1803" s="64" t="str">
        <f aca="false">IF(ISERROR(VLOOKUP(J1803,$BG$2:$BH$3,2,FALSE())),"",VLOOKUP(J1803,$BG$2:$BH$3,2,FALSE()))</f>
        <v/>
      </c>
      <c r="Z1803" s="67"/>
    </row>
    <row r="1804" customFormat="false" ht="14.4" hidden="false" customHeight="false" outlineLevel="0" collapsed="false">
      <c r="A1804" s="63"/>
      <c r="B1804" s="83"/>
      <c r="C1804" s="63"/>
      <c r="D1804" s="84"/>
      <c r="E1804" s="85"/>
      <c r="F1804" s="85"/>
      <c r="G1804" s="85"/>
      <c r="H1804" s="85"/>
      <c r="I1804" s="61"/>
      <c r="J1804" s="83"/>
      <c r="K1804" s="83"/>
      <c r="L1804" s="61"/>
      <c r="M1804" s="61"/>
      <c r="N1804" s="61"/>
      <c r="O1804" s="54"/>
      <c r="P1804" s="54"/>
      <c r="Q1804" s="73"/>
      <c r="R1804" s="63"/>
      <c r="S1804" s="64" t="str">
        <f aca="false">IF(ISBLANK(A1804),"",CONCATENATE($BC$5,"-",MID($BC$3,3,2),"-M_",A1804))</f>
        <v/>
      </c>
      <c r="T1804" s="65" t="str">
        <f aca="false">IF(ISBLANK(B1804),"",VLOOKUP(B1804,$BI$2:$BJ$5,2,FALSE()))</f>
        <v/>
      </c>
      <c r="U1804" s="66" t="str">
        <f aca="false">IF(ISBLANK(Q1804),"ES",Q1804)</f>
        <v>ES</v>
      </c>
      <c r="V1804" s="64" t="str">
        <f aca="false">IF(ISBLANK(K1804),"2",VLOOKUP(K1804,$BG$2:$BH$3,2,FALSE()))</f>
        <v>2</v>
      </c>
      <c r="W1804" s="66" t="str">
        <f aca="false">IF(ISBLANK(R1804),"Sin observaciones",R1804)</f>
        <v>Sin observaciones</v>
      </c>
      <c r="X1804" s="64" t="str">
        <f aca="false">IF(ISERROR(VLOOKUP(J1804,$BG$2:$BH$3,2,FALSE())),"",VLOOKUP(J1804,$BG$2:$BH$3,2,FALSE()))</f>
        <v/>
      </c>
      <c r="Z1804" s="67"/>
    </row>
    <row r="1805" customFormat="false" ht="14.4" hidden="false" customHeight="false" outlineLevel="0" collapsed="false">
      <c r="A1805" s="63"/>
      <c r="B1805" s="83"/>
      <c r="C1805" s="63"/>
      <c r="D1805" s="84"/>
      <c r="E1805" s="85"/>
      <c r="F1805" s="85"/>
      <c r="G1805" s="85"/>
      <c r="H1805" s="85"/>
      <c r="I1805" s="61"/>
      <c r="J1805" s="83"/>
      <c r="K1805" s="83"/>
      <c r="L1805" s="61"/>
      <c r="M1805" s="61"/>
      <c r="N1805" s="61"/>
      <c r="O1805" s="54"/>
      <c r="P1805" s="54"/>
      <c r="Q1805" s="73"/>
      <c r="R1805" s="63"/>
      <c r="S1805" s="64" t="str">
        <f aca="false">IF(ISBLANK(A1805),"",CONCATENATE($BC$5,"-",MID($BC$3,3,2),"-M_",A1805))</f>
        <v/>
      </c>
      <c r="T1805" s="65" t="str">
        <f aca="false">IF(ISBLANK(B1805),"",VLOOKUP(B1805,$BI$2:$BJ$5,2,FALSE()))</f>
        <v/>
      </c>
      <c r="U1805" s="66" t="str">
        <f aca="false">IF(ISBLANK(Q1805),"ES",Q1805)</f>
        <v>ES</v>
      </c>
      <c r="V1805" s="64" t="str">
        <f aca="false">IF(ISBLANK(K1805),"2",VLOOKUP(K1805,$BG$2:$BH$3,2,FALSE()))</f>
        <v>2</v>
      </c>
      <c r="W1805" s="66" t="str">
        <f aca="false">IF(ISBLANK(R1805),"Sin observaciones",R1805)</f>
        <v>Sin observaciones</v>
      </c>
      <c r="X1805" s="64" t="str">
        <f aca="false">IF(ISERROR(VLOOKUP(J1805,$BG$2:$BH$3,2,FALSE())),"",VLOOKUP(J1805,$BG$2:$BH$3,2,FALSE()))</f>
        <v/>
      </c>
      <c r="Z1805" s="67"/>
    </row>
    <row r="1806" customFormat="false" ht="14.4" hidden="false" customHeight="false" outlineLevel="0" collapsed="false">
      <c r="A1806" s="63"/>
      <c r="B1806" s="83"/>
      <c r="C1806" s="63"/>
      <c r="D1806" s="84"/>
      <c r="E1806" s="85"/>
      <c r="F1806" s="85"/>
      <c r="G1806" s="85"/>
      <c r="H1806" s="85"/>
      <c r="I1806" s="61"/>
      <c r="J1806" s="83"/>
      <c r="K1806" s="83"/>
      <c r="L1806" s="61"/>
      <c r="M1806" s="61"/>
      <c r="N1806" s="61"/>
      <c r="O1806" s="54"/>
      <c r="P1806" s="54"/>
      <c r="Q1806" s="73"/>
      <c r="R1806" s="63"/>
      <c r="S1806" s="64" t="str">
        <f aca="false">IF(ISBLANK(A1806),"",CONCATENATE($BC$5,"-",MID($BC$3,3,2),"-M_",A1806))</f>
        <v/>
      </c>
      <c r="T1806" s="65" t="str">
        <f aca="false">IF(ISBLANK(B1806),"",VLOOKUP(B1806,$BI$2:$BJ$5,2,FALSE()))</f>
        <v/>
      </c>
      <c r="U1806" s="66" t="str">
        <f aca="false">IF(ISBLANK(Q1806),"ES",Q1806)</f>
        <v>ES</v>
      </c>
      <c r="V1806" s="64" t="str">
        <f aca="false">IF(ISBLANK(K1806),"2",VLOOKUP(K1806,$BG$2:$BH$3,2,FALSE()))</f>
        <v>2</v>
      </c>
      <c r="W1806" s="66" t="str">
        <f aca="false">IF(ISBLANK(R1806),"Sin observaciones",R1806)</f>
        <v>Sin observaciones</v>
      </c>
      <c r="X1806" s="64" t="str">
        <f aca="false">IF(ISERROR(VLOOKUP(J1806,$BG$2:$BH$3,2,FALSE())),"",VLOOKUP(J1806,$BG$2:$BH$3,2,FALSE()))</f>
        <v/>
      </c>
      <c r="Z1806" s="67"/>
    </row>
    <row r="1807" customFormat="false" ht="14.4" hidden="false" customHeight="false" outlineLevel="0" collapsed="false">
      <c r="A1807" s="63"/>
      <c r="B1807" s="83"/>
      <c r="C1807" s="63"/>
      <c r="D1807" s="84"/>
      <c r="E1807" s="85"/>
      <c r="F1807" s="85"/>
      <c r="G1807" s="85"/>
      <c r="H1807" s="85"/>
      <c r="I1807" s="61"/>
      <c r="J1807" s="83"/>
      <c r="K1807" s="83"/>
      <c r="L1807" s="61"/>
      <c r="M1807" s="61"/>
      <c r="N1807" s="61"/>
      <c r="O1807" s="54"/>
      <c r="P1807" s="54"/>
      <c r="Q1807" s="73"/>
      <c r="R1807" s="63"/>
      <c r="S1807" s="64" t="str">
        <f aca="false">IF(ISBLANK(A1807),"",CONCATENATE($BC$5,"-",MID($BC$3,3,2),"-M_",A1807))</f>
        <v/>
      </c>
      <c r="T1807" s="65" t="str">
        <f aca="false">IF(ISBLANK(B1807),"",VLOOKUP(B1807,$BI$2:$BJ$5,2,FALSE()))</f>
        <v/>
      </c>
      <c r="U1807" s="66" t="str">
        <f aca="false">IF(ISBLANK(Q1807),"ES",Q1807)</f>
        <v>ES</v>
      </c>
      <c r="V1807" s="64" t="str">
        <f aca="false">IF(ISBLANK(K1807),"2",VLOOKUP(K1807,$BG$2:$BH$3,2,FALSE()))</f>
        <v>2</v>
      </c>
      <c r="W1807" s="66" t="str">
        <f aca="false">IF(ISBLANK(R1807),"Sin observaciones",R1807)</f>
        <v>Sin observaciones</v>
      </c>
      <c r="X1807" s="64" t="str">
        <f aca="false">IF(ISERROR(VLOOKUP(J1807,$BG$2:$BH$3,2,FALSE())),"",VLOOKUP(J1807,$BG$2:$BH$3,2,FALSE()))</f>
        <v/>
      </c>
      <c r="Z1807" s="67"/>
    </row>
    <row r="1808" customFormat="false" ht="14.4" hidden="false" customHeight="false" outlineLevel="0" collapsed="false">
      <c r="A1808" s="63"/>
      <c r="B1808" s="83"/>
      <c r="C1808" s="63"/>
      <c r="D1808" s="84"/>
      <c r="E1808" s="85"/>
      <c r="F1808" s="85"/>
      <c r="G1808" s="85"/>
      <c r="H1808" s="85"/>
      <c r="I1808" s="61"/>
      <c r="J1808" s="83"/>
      <c r="K1808" s="83"/>
      <c r="L1808" s="61"/>
      <c r="M1808" s="61"/>
      <c r="N1808" s="61"/>
      <c r="O1808" s="54"/>
      <c r="P1808" s="54"/>
      <c r="Q1808" s="73"/>
      <c r="R1808" s="63"/>
      <c r="S1808" s="64" t="str">
        <f aca="false">IF(ISBLANK(A1808),"",CONCATENATE($BC$5,"-",MID($BC$3,3,2),"-M_",A1808))</f>
        <v/>
      </c>
      <c r="T1808" s="65" t="str">
        <f aca="false">IF(ISBLANK(B1808),"",VLOOKUP(B1808,$BI$2:$BJ$5,2,FALSE()))</f>
        <v/>
      </c>
      <c r="U1808" s="66" t="str">
        <f aca="false">IF(ISBLANK(Q1808),"ES",Q1808)</f>
        <v>ES</v>
      </c>
      <c r="V1808" s="64" t="str">
        <f aca="false">IF(ISBLANK(K1808),"2",VLOOKUP(K1808,$BG$2:$BH$3,2,FALSE()))</f>
        <v>2</v>
      </c>
      <c r="W1808" s="66" t="str">
        <f aca="false">IF(ISBLANK(R1808),"Sin observaciones",R1808)</f>
        <v>Sin observaciones</v>
      </c>
      <c r="X1808" s="64" t="str">
        <f aca="false">IF(ISERROR(VLOOKUP(J1808,$BG$2:$BH$3,2,FALSE())),"",VLOOKUP(J1808,$BG$2:$BH$3,2,FALSE()))</f>
        <v/>
      </c>
      <c r="Z1808" s="67"/>
    </row>
    <row r="1809" customFormat="false" ht="14.4" hidden="false" customHeight="false" outlineLevel="0" collapsed="false">
      <c r="A1809" s="63"/>
      <c r="B1809" s="83"/>
      <c r="C1809" s="63"/>
      <c r="D1809" s="84"/>
      <c r="E1809" s="85"/>
      <c r="F1809" s="85"/>
      <c r="G1809" s="85"/>
      <c r="H1809" s="85"/>
      <c r="I1809" s="61"/>
      <c r="J1809" s="83"/>
      <c r="K1809" s="83"/>
      <c r="L1809" s="61"/>
      <c r="M1809" s="61"/>
      <c r="N1809" s="61"/>
      <c r="O1809" s="54"/>
      <c r="P1809" s="54"/>
      <c r="Q1809" s="73"/>
      <c r="R1809" s="63"/>
      <c r="S1809" s="64" t="str">
        <f aca="false">IF(ISBLANK(A1809),"",CONCATENATE($BC$5,"-",MID($BC$3,3,2),"-M_",A1809))</f>
        <v/>
      </c>
      <c r="T1809" s="65" t="str">
        <f aca="false">IF(ISBLANK(B1809),"",VLOOKUP(B1809,$BI$2:$BJ$5,2,FALSE()))</f>
        <v/>
      </c>
      <c r="U1809" s="66" t="str">
        <f aca="false">IF(ISBLANK(Q1809),"ES",Q1809)</f>
        <v>ES</v>
      </c>
      <c r="V1809" s="64" t="str">
        <f aca="false">IF(ISBLANK(K1809),"2",VLOOKUP(K1809,$BG$2:$BH$3,2,FALSE()))</f>
        <v>2</v>
      </c>
      <c r="W1809" s="66" t="str">
        <f aca="false">IF(ISBLANK(R1809),"Sin observaciones",R1809)</f>
        <v>Sin observaciones</v>
      </c>
      <c r="X1809" s="64" t="str">
        <f aca="false">IF(ISERROR(VLOOKUP(J1809,$BG$2:$BH$3,2,FALSE())),"",VLOOKUP(J1809,$BG$2:$BH$3,2,FALSE()))</f>
        <v/>
      </c>
      <c r="Z1809" s="67"/>
    </row>
    <row r="1810" customFormat="false" ht="14.4" hidden="false" customHeight="false" outlineLevel="0" collapsed="false">
      <c r="A1810" s="63"/>
      <c r="B1810" s="83"/>
      <c r="C1810" s="63"/>
      <c r="D1810" s="84"/>
      <c r="E1810" s="85"/>
      <c r="F1810" s="85"/>
      <c r="G1810" s="85"/>
      <c r="H1810" s="85"/>
      <c r="I1810" s="61"/>
      <c r="J1810" s="83"/>
      <c r="K1810" s="83"/>
      <c r="L1810" s="61"/>
      <c r="M1810" s="61"/>
      <c r="N1810" s="61"/>
      <c r="O1810" s="54"/>
      <c r="P1810" s="54"/>
      <c r="Q1810" s="73"/>
      <c r="R1810" s="63"/>
      <c r="S1810" s="64" t="str">
        <f aca="false">IF(ISBLANK(A1810),"",CONCATENATE($BC$5,"-",MID($BC$3,3,2),"-M_",A1810))</f>
        <v/>
      </c>
      <c r="T1810" s="65" t="str">
        <f aca="false">IF(ISBLANK(B1810),"",VLOOKUP(B1810,$BI$2:$BJ$5,2,FALSE()))</f>
        <v/>
      </c>
      <c r="U1810" s="66" t="str">
        <f aca="false">IF(ISBLANK(Q1810),"ES",Q1810)</f>
        <v>ES</v>
      </c>
      <c r="V1810" s="64" t="str">
        <f aca="false">IF(ISBLANK(K1810),"2",VLOOKUP(K1810,$BG$2:$BH$3,2,FALSE()))</f>
        <v>2</v>
      </c>
      <c r="W1810" s="66" t="str">
        <f aca="false">IF(ISBLANK(R1810),"Sin observaciones",R1810)</f>
        <v>Sin observaciones</v>
      </c>
      <c r="X1810" s="64" t="str">
        <f aca="false">IF(ISERROR(VLOOKUP(J1810,$BG$2:$BH$3,2,FALSE())),"",VLOOKUP(J1810,$BG$2:$BH$3,2,FALSE()))</f>
        <v/>
      </c>
      <c r="Z1810" s="67"/>
    </row>
    <row r="1811" customFormat="false" ht="14.4" hidden="false" customHeight="false" outlineLevel="0" collapsed="false">
      <c r="A1811" s="63"/>
      <c r="B1811" s="83"/>
      <c r="C1811" s="63"/>
      <c r="D1811" s="84"/>
      <c r="E1811" s="85"/>
      <c r="F1811" s="85"/>
      <c r="G1811" s="85"/>
      <c r="H1811" s="85"/>
      <c r="I1811" s="61"/>
      <c r="J1811" s="83"/>
      <c r="K1811" s="83"/>
      <c r="L1811" s="61"/>
      <c r="M1811" s="61"/>
      <c r="N1811" s="61"/>
      <c r="O1811" s="54"/>
      <c r="P1811" s="54"/>
      <c r="Q1811" s="73"/>
      <c r="R1811" s="63"/>
      <c r="S1811" s="64" t="str">
        <f aca="false">IF(ISBLANK(A1811),"",CONCATENATE($BC$5,"-",MID($BC$3,3,2),"-M_",A1811))</f>
        <v/>
      </c>
      <c r="T1811" s="65" t="str">
        <f aca="false">IF(ISBLANK(B1811),"",VLOOKUP(B1811,$BI$2:$BJ$5,2,FALSE()))</f>
        <v/>
      </c>
      <c r="U1811" s="66" t="str">
        <f aca="false">IF(ISBLANK(Q1811),"ES",Q1811)</f>
        <v>ES</v>
      </c>
      <c r="V1811" s="64" t="str">
        <f aca="false">IF(ISBLANK(K1811),"2",VLOOKUP(K1811,$BG$2:$BH$3,2,FALSE()))</f>
        <v>2</v>
      </c>
      <c r="W1811" s="66" t="str">
        <f aca="false">IF(ISBLANK(R1811),"Sin observaciones",R1811)</f>
        <v>Sin observaciones</v>
      </c>
      <c r="X1811" s="64" t="str">
        <f aca="false">IF(ISERROR(VLOOKUP(J1811,$BG$2:$BH$3,2,FALSE())),"",VLOOKUP(J1811,$BG$2:$BH$3,2,FALSE()))</f>
        <v/>
      </c>
      <c r="Z1811" s="67"/>
    </row>
    <row r="1812" customFormat="false" ht="14.4" hidden="false" customHeight="false" outlineLevel="0" collapsed="false">
      <c r="A1812" s="63"/>
      <c r="B1812" s="83"/>
      <c r="C1812" s="63"/>
      <c r="D1812" s="84"/>
      <c r="E1812" s="85"/>
      <c r="F1812" s="85"/>
      <c r="G1812" s="85"/>
      <c r="H1812" s="85"/>
      <c r="I1812" s="61"/>
      <c r="J1812" s="83"/>
      <c r="K1812" s="83"/>
      <c r="L1812" s="61"/>
      <c r="M1812" s="61"/>
      <c r="N1812" s="61"/>
      <c r="O1812" s="54"/>
      <c r="P1812" s="54"/>
      <c r="Q1812" s="73"/>
      <c r="R1812" s="63"/>
      <c r="S1812" s="64" t="str">
        <f aca="false">IF(ISBLANK(A1812),"",CONCATENATE($BC$5,"-",MID($BC$3,3,2),"-M_",A1812))</f>
        <v/>
      </c>
      <c r="T1812" s="65" t="str">
        <f aca="false">IF(ISBLANK(B1812),"",VLOOKUP(B1812,$BI$2:$BJ$5,2,FALSE()))</f>
        <v/>
      </c>
      <c r="U1812" s="66" t="str">
        <f aca="false">IF(ISBLANK(Q1812),"ES",Q1812)</f>
        <v>ES</v>
      </c>
      <c r="V1812" s="64" t="str">
        <f aca="false">IF(ISBLANK(K1812),"2",VLOOKUP(K1812,$BG$2:$BH$3,2,FALSE()))</f>
        <v>2</v>
      </c>
      <c r="W1812" s="66" t="str">
        <f aca="false">IF(ISBLANK(R1812),"Sin observaciones",R1812)</f>
        <v>Sin observaciones</v>
      </c>
      <c r="X1812" s="64" t="str">
        <f aca="false">IF(ISERROR(VLOOKUP(J1812,$BG$2:$BH$3,2,FALSE())),"",VLOOKUP(J1812,$BG$2:$BH$3,2,FALSE()))</f>
        <v/>
      </c>
      <c r="Z1812" s="67"/>
    </row>
    <row r="1813" customFormat="false" ht="14.4" hidden="false" customHeight="false" outlineLevel="0" collapsed="false">
      <c r="A1813" s="63"/>
      <c r="B1813" s="83"/>
      <c r="C1813" s="63"/>
      <c r="D1813" s="84"/>
      <c r="E1813" s="85"/>
      <c r="F1813" s="85"/>
      <c r="G1813" s="85"/>
      <c r="H1813" s="85"/>
      <c r="I1813" s="61"/>
      <c r="J1813" s="83"/>
      <c r="K1813" s="83"/>
      <c r="L1813" s="61"/>
      <c r="M1813" s="61"/>
      <c r="N1813" s="61"/>
      <c r="O1813" s="54"/>
      <c r="P1813" s="54"/>
      <c r="Q1813" s="73"/>
      <c r="R1813" s="63"/>
      <c r="S1813" s="64" t="str">
        <f aca="false">IF(ISBLANK(A1813),"",CONCATENATE($BC$5,"-",MID($BC$3,3,2),"-M_",A1813))</f>
        <v/>
      </c>
      <c r="T1813" s="65" t="str">
        <f aca="false">IF(ISBLANK(B1813),"",VLOOKUP(B1813,$BI$2:$BJ$5,2,FALSE()))</f>
        <v/>
      </c>
      <c r="U1813" s="66" t="str">
        <f aca="false">IF(ISBLANK(Q1813),"ES",Q1813)</f>
        <v>ES</v>
      </c>
      <c r="V1813" s="64" t="str">
        <f aca="false">IF(ISBLANK(K1813),"2",VLOOKUP(K1813,$BG$2:$BH$3,2,FALSE()))</f>
        <v>2</v>
      </c>
      <c r="W1813" s="66" t="str">
        <f aca="false">IF(ISBLANK(R1813),"Sin observaciones",R1813)</f>
        <v>Sin observaciones</v>
      </c>
      <c r="X1813" s="64" t="str">
        <f aca="false">IF(ISERROR(VLOOKUP(J1813,$BG$2:$BH$3,2,FALSE())),"",VLOOKUP(J1813,$BG$2:$BH$3,2,FALSE()))</f>
        <v/>
      </c>
      <c r="Z1813" s="67"/>
    </row>
    <row r="1814" customFormat="false" ht="14.4" hidden="false" customHeight="false" outlineLevel="0" collapsed="false">
      <c r="A1814" s="63"/>
      <c r="B1814" s="83"/>
      <c r="C1814" s="63"/>
      <c r="D1814" s="84"/>
      <c r="E1814" s="85"/>
      <c r="F1814" s="85"/>
      <c r="G1814" s="85"/>
      <c r="H1814" s="85"/>
      <c r="I1814" s="61"/>
      <c r="J1814" s="83"/>
      <c r="K1814" s="83"/>
      <c r="L1814" s="61"/>
      <c r="M1814" s="61"/>
      <c r="N1814" s="61"/>
      <c r="O1814" s="54"/>
      <c r="P1814" s="54"/>
      <c r="Q1814" s="73"/>
      <c r="R1814" s="63"/>
      <c r="S1814" s="64" t="str">
        <f aca="false">IF(ISBLANK(A1814),"",CONCATENATE($BC$5,"-",MID($BC$3,3,2),"-M_",A1814))</f>
        <v/>
      </c>
      <c r="T1814" s="65" t="str">
        <f aca="false">IF(ISBLANK(B1814),"",VLOOKUP(B1814,$BI$2:$BJ$5,2,FALSE()))</f>
        <v/>
      </c>
      <c r="U1814" s="66" t="str">
        <f aca="false">IF(ISBLANK(Q1814),"ES",Q1814)</f>
        <v>ES</v>
      </c>
      <c r="V1814" s="64" t="str">
        <f aca="false">IF(ISBLANK(K1814),"2",VLOOKUP(K1814,$BG$2:$BH$3,2,FALSE()))</f>
        <v>2</v>
      </c>
      <c r="W1814" s="66" t="str">
        <f aca="false">IF(ISBLANK(R1814),"Sin observaciones",R1814)</f>
        <v>Sin observaciones</v>
      </c>
      <c r="X1814" s="64" t="str">
        <f aca="false">IF(ISERROR(VLOOKUP(J1814,$BG$2:$BH$3,2,FALSE())),"",VLOOKUP(J1814,$BG$2:$BH$3,2,FALSE()))</f>
        <v/>
      </c>
      <c r="Z1814" s="67"/>
    </row>
    <row r="1815" customFormat="false" ht="14.4" hidden="false" customHeight="false" outlineLevel="0" collapsed="false">
      <c r="A1815" s="63"/>
      <c r="B1815" s="83"/>
      <c r="C1815" s="63"/>
      <c r="D1815" s="84"/>
      <c r="E1815" s="85"/>
      <c r="F1815" s="85"/>
      <c r="G1815" s="85"/>
      <c r="H1815" s="85"/>
      <c r="I1815" s="61"/>
      <c r="J1815" s="83"/>
      <c r="K1815" s="83"/>
      <c r="L1815" s="61"/>
      <c r="M1815" s="61"/>
      <c r="N1815" s="61"/>
      <c r="O1815" s="54"/>
      <c r="P1815" s="54"/>
      <c r="Q1815" s="73"/>
      <c r="R1815" s="63"/>
      <c r="S1815" s="64" t="str">
        <f aca="false">IF(ISBLANK(A1815),"",CONCATENATE($BC$5,"-",MID($BC$3,3,2),"-M_",A1815))</f>
        <v/>
      </c>
      <c r="T1815" s="65" t="str">
        <f aca="false">IF(ISBLANK(B1815),"",VLOOKUP(B1815,$BI$2:$BJ$5,2,FALSE()))</f>
        <v/>
      </c>
      <c r="U1815" s="66" t="str">
        <f aca="false">IF(ISBLANK(Q1815),"ES",Q1815)</f>
        <v>ES</v>
      </c>
      <c r="V1815" s="64" t="str">
        <f aca="false">IF(ISBLANK(K1815),"2",VLOOKUP(K1815,$BG$2:$BH$3,2,FALSE()))</f>
        <v>2</v>
      </c>
      <c r="W1815" s="66" t="str">
        <f aca="false">IF(ISBLANK(R1815),"Sin observaciones",R1815)</f>
        <v>Sin observaciones</v>
      </c>
      <c r="X1815" s="64" t="str">
        <f aca="false">IF(ISERROR(VLOOKUP(J1815,$BG$2:$BH$3,2,FALSE())),"",VLOOKUP(J1815,$BG$2:$BH$3,2,FALSE()))</f>
        <v/>
      </c>
      <c r="Z1815" s="67"/>
    </row>
    <row r="1816" customFormat="false" ht="14.4" hidden="false" customHeight="false" outlineLevel="0" collapsed="false">
      <c r="A1816" s="63"/>
      <c r="B1816" s="83"/>
      <c r="C1816" s="63"/>
      <c r="D1816" s="84"/>
      <c r="E1816" s="85"/>
      <c r="F1816" s="85"/>
      <c r="G1816" s="85"/>
      <c r="H1816" s="85"/>
      <c r="I1816" s="61"/>
      <c r="J1816" s="83"/>
      <c r="K1816" s="83"/>
      <c r="L1816" s="61"/>
      <c r="M1816" s="61"/>
      <c r="N1816" s="61"/>
      <c r="O1816" s="54"/>
      <c r="P1816" s="54"/>
      <c r="Q1816" s="73"/>
      <c r="R1816" s="63"/>
      <c r="S1816" s="64" t="str">
        <f aca="false">IF(ISBLANK(A1816),"",CONCATENATE($BC$5,"-",MID($BC$3,3,2),"-M_",A1816))</f>
        <v/>
      </c>
      <c r="T1816" s="65" t="str">
        <f aca="false">IF(ISBLANK(B1816),"",VLOOKUP(B1816,$BI$2:$BJ$5,2,FALSE()))</f>
        <v/>
      </c>
      <c r="U1816" s="66" t="str">
        <f aca="false">IF(ISBLANK(Q1816),"ES",Q1816)</f>
        <v>ES</v>
      </c>
      <c r="V1816" s="64" t="str">
        <f aca="false">IF(ISBLANK(K1816),"2",VLOOKUP(K1816,$BG$2:$BH$3,2,FALSE()))</f>
        <v>2</v>
      </c>
      <c r="W1816" s="66" t="str">
        <f aca="false">IF(ISBLANK(R1816),"Sin observaciones",R1816)</f>
        <v>Sin observaciones</v>
      </c>
      <c r="X1816" s="64" t="str">
        <f aca="false">IF(ISERROR(VLOOKUP(J1816,$BG$2:$BH$3,2,FALSE())),"",VLOOKUP(J1816,$BG$2:$BH$3,2,FALSE()))</f>
        <v/>
      </c>
      <c r="Z1816" s="67"/>
    </row>
    <row r="1817" customFormat="false" ht="14.4" hidden="false" customHeight="false" outlineLevel="0" collapsed="false">
      <c r="A1817" s="63"/>
      <c r="B1817" s="83"/>
      <c r="C1817" s="63"/>
      <c r="D1817" s="84"/>
      <c r="E1817" s="85"/>
      <c r="F1817" s="85"/>
      <c r="G1817" s="85"/>
      <c r="H1817" s="85"/>
      <c r="I1817" s="61"/>
      <c r="J1817" s="83"/>
      <c r="K1817" s="83"/>
      <c r="L1817" s="61"/>
      <c r="M1817" s="61"/>
      <c r="N1817" s="61"/>
      <c r="O1817" s="54"/>
      <c r="P1817" s="54"/>
      <c r="Q1817" s="73"/>
      <c r="R1817" s="63"/>
      <c r="S1817" s="64" t="str">
        <f aca="false">IF(ISBLANK(A1817),"",CONCATENATE($BC$5,"-",MID($BC$3,3,2),"-M_",A1817))</f>
        <v/>
      </c>
      <c r="T1817" s="65" t="str">
        <f aca="false">IF(ISBLANK(B1817),"",VLOOKUP(B1817,$BI$2:$BJ$5,2,FALSE()))</f>
        <v/>
      </c>
      <c r="U1817" s="66" t="str">
        <f aca="false">IF(ISBLANK(Q1817),"ES",Q1817)</f>
        <v>ES</v>
      </c>
      <c r="V1817" s="64" t="str">
        <f aca="false">IF(ISBLANK(K1817),"2",VLOOKUP(K1817,$BG$2:$BH$3,2,FALSE()))</f>
        <v>2</v>
      </c>
      <c r="W1817" s="66" t="str">
        <f aca="false">IF(ISBLANK(R1817),"Sin observaciones",R1817)</f>
        <v>Sin observaciones</v>
      </c>
      <c r="X1817" s="64" t="str">
        <f aca="false">IF(ISERROR(VLOOKUP(J1817,$BG$2:$BH$3,2,FALSE())),"",VLOOKUP(J1817,$BG$2:$BH$3,2,FALSE()))</f>
        <v/>
      </c>
      <c r="Z1817" s="67"/>
    </row>
    <row r="1818" customFormat="false" ht="14.4" hidden="false" customHeight="false" outlineLevel="0" collapsed="false">
      <c r="A1818" s="63"/>
      <c r="B1818" s="83"/>
      <c r="C1818" s="63"/>
      <c r="D1818" s="84"/>
      <c r="E1818" s="85"/>
      <c r="F1818" s="85"/>
      <c r="G1818" s="85"/>
      <c r="H1818" s="85"/>
      <c r="I1818" s="61"/>
      <c r="J1818" s="83"/>
      <c r="K1818" s="83"/>
      <c r="L1818" s="61"/>
      <c r="M1818" s="61"/>
      <c r="N1818" s="61"/>
      <c r="O1818" s="54"/>
      <c r="P1818" s="54"/>
      <c r="Q1818" s="73"/>
      <c r="R1818" s="63"/>
      <c r="S1818" s="64" t="str">
        <f aca="false">IF(ISBLANK(A1818),"",CONCATENATE($BC$5,"-",MID($BC$3,3,2),"-M_",A1818))</f>
        <v/>
      </c>
      <c r="T1818" s="65" t="str">
        <f aca="false">IF(ISBLANK(B1818),"",VLOOKUP(B1818,$BI$2:$BJ$5,2,FALSE()))</f>
        <v/>
      </c>
      <c r="U1818" s="66" t="str">
        <f aca="false">IF(ISBLANK(Q1818),"ES",Q1818)</f>
        <v>ES</v>
      </c>
      <c r="V1818" s="64" t="str">
        <f aca="false">IF(ISBLANK(K1818),"2",VLOOKUP(K1818,$BG$2:$BH$3,2,FALSE()))</f>
        <v>2</v>
      </c>
      <c r="W1818" s="66" t="str">
        <f aca="false">IF(ISBLANK(R1818),"Sin observaciones",R1818)</f>
        <v>Sin observaciones</v>
      </c>
      <c r="X1818" s="64" t="str">
        <f aca="false">IF(ISERROR(VLOOKUP(J1818,$BG$2:$BH$3,2,FALSE())),"",VLOOKUP(J1818,$BG$2:$BH$3,2,FALSE()))</f>
        <v/>
      </c>
      <c r="Z1818" s="67"/>
    </row>
    <row r="1819" customFormat="false" ht="14.4" hidden="false" customHeight="false" outlineLevel="0" collapsed="false">
      <c r="A1819" s="63"/>
      <c r="B1819" s="83"/>
      <c r="C1819" s="63"/>
      <c r="D1819" s="84"/>
      <c r="E1819" s="85"/>
      <c r="F1819" s="85"/>
      <c r="G1819" s="85"/>
      <c r="H1819" s="85"/>
      <c r="I1819" s="61"/>
      <c r="J1819" s="83"/>
      <c r="K1819" s="83"/>
      <c r="L1819" s="61"/>
      <c r="M1819" s="61"/>
      <c r="N1819" s="61"/>
      <c r="O1819" s="54"/>
      <c r="P1819" s="54"/>
      <c r="Q1819" s="73"/>
      <c r="R1819" s="63"/>
      <c r="S1819" s="64" t="str">
        <f aca="false">IF(ISBLANK(A1819),"",CONCATENATE($BC$5,"-",MID($BC$3,3,2),"-M_",A1819))</f>
        <v/>
      </c>
      <c r="T1819" s="65" t="str">
        <f aca="false">IF(ISBLANK(B1819),"",VLOOKUP(B1819,$BI$2:$BJ$5,2,FALSE()))</f>
        <v/>
      </c>
      <c r="U1819" s="66" t="str">
        <f aca="false">IF(ISBLANK(Q1819),"ES",Q1819)</f>
        <v>ES</v>
      </c>
      <c r="V1819" s="64" t="str">
        <f aca="false">IF(ISBLANK(K1819),"2",VLOOKUP(K1819,$BG$2:$BH$3,2,FALSE()))</f>
        <v>2</v>
      </c>
      <c r="W1819" s="66" t="str">
        <f aca="false">IF(ISBLANK(R1819),"Sin observaciones",R1819)</f>
        <v>Sin observaciones</v>
      </c>
      <c r="X1819" s="64" t="str">
        <f aca="false">IF(ISERROR(VLOOKUP(J1819,$BG$2:$BH$3,2,FALSE())),"",VLOOKUP(J1819,$BG$2:$BH$3,2,FALSE()))</f>
        <v/>
      </c>
      <c r="Z1819" s="67"/>
    </row>
    <row r="1820" customFormat="false" ht="14.4" hidden="false" customHeight="false" outlineLevel="0" collapsed="false">
      <c r="A1820" s="63"/>
      <c r="B1820" s="83"/>
      <c r="C1820" s="63"/>
      <c r="D1820" s="84"/>
      <c r="E1820" s="85"/>
      <c r="F1820" s="85"/>
      <c r="G1820" s="85"/>
      <c r="H1820" s="85"/>
      <c r="I1820" s="61"/>
      <c r="J1820" s="83"/>
      <c r="K1820" s="83"/>
      <c r="L1820" s="61"/>
      <c r="M1820" s="61"/>
      <c r="N1820" s="61"/>
      <c r="O1820" s="54"/>
      <c r="P1820" s="54"/>
      <c r="Q1820" s="73"/>
      <c r="R1820" s="63"/>
      <c r="S1820" s="64" t="str">
        <f aca="false">IF(ISBLANK(A1820),"",CONCATENATE($BC$5,"-",MID($BC$3,3,2),"-M_",A1820))</f>
        <v/>
      </c>
      <c r="T1820" s="65" t="str">
        <f aca="false">IF(ISBLANK(B1820),"",VLOOKUP(B1820,$BI$2:$BJ$5,2,FALSE()))</f>
        <v/>
      </c>
      <c r="U1820" s="66" t="str">
        <f aca="false">IF(ISBLANK(Q1820),"ES",Q1820)</f>
        <v>ES</v>
      </c>
      <c r="V1820" s="64" t="str">
        <f aca="false">IF(ISBLANK(K1820),"2",VLOOKUP(K1820,$BG$2:$BH$3,2,FALSE()))</f>
        <v>2</v>
      </c>
      <c r="W1820" s="66" t="str">
        <f aca="false">IF(ISBLANK(R1820),"Sin observaciones",R1820)</f>
        <v>Sin observaciones</v>
      </c>
      <c r="X1820" s="64" t="str">
        <f aca="false">IF(ISERROR(VLOOKUP(J1820,$BG$2:$BH$3,2,FALSE())),"",VLOOKUP(J1820,$BG$2:$BH$3,2,FALSE()))</f>
        <v/>
      </c>
      <c r="Z1820" s="67"/>
    </row>
    <row r="1821" customFormat="false" ht="14.4" hidden="false" customHeight="false" outlineLevel="0" collapsed="false">
      <c r="A1821" s="63"/>
      <c r="B1821" s="83"/>
      <c r="C1821" s="63"/>
      <c r="D1821" s="84"/>
      <c r="E1821" s="85"/>
      <c r="F1821" s="85"/>
      <c r="G1821" s="85"/>
      <c r="H1821" s="85"/>
      <c r="I1821" s="61"/>
      <c r="J1821" s="83"/>
      <c r="K1821" s="83"/>
      <c r="L1821" s="61"/>
      <c r="M1821" s="61"/>
      <c r="N1821" s="61"/>
      <c r="O1821" s="54"/>
      <c r="P1821" s="54"/>
      <c r="Q1821" s="73"/>
      <c r="R1821" s="63"/>
      <c r="S1821" s="64" t="str">
        <f aca="false">IF(ISBLANK(A1821),"",CONCATENATE($BC$5,"-",MID($BC$3,3,2),"-M_",A1821))</f>
        <v/>
      </c>
      <c r="T1821" s="65" t="str">
        <f aca="false">IF(ISBLANK(B1821),"",VLOOKUP(B1821,$BI$2:$BJ$5,2,FALSE()))</f>
        <v/>
      </c>
      <c r="U1821" s="66" t="str">
        <f aca="false">IF(ISBLANK(Q1821),"ES",Q1821)</f>
        <v>ES</v>
      </c>
      <c r="V1821" s="64" t="str">
        <f aca="false">IF(ISBLANK(K1821),"2",VLOOKUP(K1821,$BG$2:$BH$3,2,FALSE()))</f>
        <v>2</v>
      </c>
      <c r="W1821" s="66" t="str">
        <f aca="false">IF(ISBLANK(R1821),"Sin observaciones",R1821)</f>
        <v>Sin observaciones</v>
      </c>
      <c r="X1821" s="64" t="str">
        <f aca="false">IF(ISERROR(VLOOKUP(J1821,$BG$2:$BH$3,2,FALSE())),"",VLOOKUP(J1821,$BG$2:$BH$3,2,FALSE()))</f>
        <v/>
      </c>
      <c r="Z1821" s="67"/>
    </row>
    <row r="1822" customFormat="false" ht="14.4" hidden="false" customHeight="false" outlineLevel="0" collapsed="false">
      <c r="A1822" s="63"/>
      <c r="B1822" s="83"/>
      <c r="C1822" s="63"/>
      <c r="D1822" s="84"/>
      <c r="E1822" s="85"/>
      <c r="F1822" s="85"/>
      <c r="G1822" s="85"/>
      <c r="H1822" s="85"/>
      <c r="I1822" s="61"/>
      <c r="J1822" s="83"/>
      <c r="K1822" s="83"/>
      <c r="L1822" s="61"/>
      <c r="M1822" s="61"/>
      <c r="N1822" s="61"/>
      <c r="O1822" s="54"/>
      <c r="P1822" s="54"/>
      <c r="Q1822" s="73"/>
      <c r="R1822" s="63"/>
      <c r="S1822" s="64" t="str">
        <f aca="false">IF(ISBLANK(A1822),"",CONCATENATE($BC$5,"-",MID($BC$3,3,2),"-M_",A1822))</f>
        <v/>
      </c>
      <c r="T1822" s="65" t="str">
        <f aca="false">IF(ISBLANK(B1822),"",VLOOKUP(B1822,$BI$2:$BJ$5,2,FALSE()))</f>
        <v/>
      </c>
      <c r="U1822" s="66" t="str">
        <f aca="false">IF(ISBLANK(Q1822),"ES",Q1822)</f>
        <v>ES</v>
      </c>
      <c r="V1822" s="64" t="str">
        <f aca="false">IF(ISBLANK(K1822),"2",VLOOKUP(K1822,$BG$2:$BH$3,2,FALSE()))</f>
        <v>2</v>
      </c>
      <c r="W1822" s="66" t="str">
        <f aca="false">IF(ISBLANK(R1822),"Sin observaciones",R1822)</f>
        <v>Sin observaciones</v>
      </c>
      <c r="X1822" s="64" t="str">
        <f aca="false">IF(ISERROR(VLOOKUP(J1822,$BG$2:$BH$3,2,FALSE())),"",VLOOKUP(J1822,$BG$2:$BH$3,2,FALSE()))</f>
        <v/>
      </c>
      <c r="Z1822" s="67"/>
    </row>
    <row r="1823" customFormat="false" ht="14.4" hidden="false" customHeight="false" outlineLevel="0" collapsed="false">
      <c r="A1823" s="63"/>
      <c r="B1823" s="83"/>
      <c r="C1823" s="63"/>
      <c r="D1823" s="84"/>
      <c r="E1823" s="85"/>
      <c r="F1823" s="85"/>
      <c r="G1823" s="85"/>
      <c r="H1823" s="85"/>
      <c r="I1823" s="61"/>
      <c r="J1823" s="83"/>
      <c r="K1823" s="83"/>
      <c r="L1823" s="61"/>
      <c r="M1823" s="61"/>
      <c r="N1823" s="61"/>
      <c r="O1823" s="54"/>
      <c r="P1823" s="54"/>
      <c r="Q1823" s="73"/>
      <c r="R1823" s="63"/>
      <c r="S1823" s="64" t="str">
        <f aca="false">IF(ISBLANK(A1823),"",CONCATENATE($BC$5,"-",MID($BC$3,3,2),"-M_",A1823))</f>
        <v/>
      </c>
      <c r="T1823" s="65" t="str">
        <f aca="false">IF(ISBLANK(B1823),"",VLOOKUP(B1823,$BI$2:$BJ$5,2,FALSE()))</f>
        <v/>
      </c>
      <c r="U1823" s="66" t="str">
        <f aca="false">IF(ISBLANK(Q1823),"ES",Q1823)</f>
        <v>ES</v>
      </c>
      <c r="V1823" s="64" t="str">
        <f aca="false">IF(ISBLANK(K1823),"2",VLOOKUP(K1823,$BG$2:$BH$3,2,FALSE()))</f>
        <v>2</v>
      </c>
      <c r="W1823" s="66" t="str">
        <f aca="false">IF(ISBLANK(R1823),"Sin observaciones",R1823)</f>
        <v>Sin observaciones</v>
      </c>
      <c r="X1823" s="64" t="str">
        <f aca="false">IF(ISERROR(VLOOKUP(J1823,$BG$2:$BH$3,2,FALSE())),"",VLOOKUP(J1823,$BG$2:$BH$3,2,FALSE()))</f>
        <v/>
      </c>
      <c r="Z1823" s="67"/>
    </row>
    <row r="1824" customFormat="false" ht="14.4" hidden="false" customHeight="false" outlineLevel="0" collapsed="false">
      <c r="A1824" s="63"/>
      <c r="B1824" s="83"/>
      <c r="C1824" s="63"/>
      <c r="D1824" s="84"/>
      <c r="E1824" s="85"/>
      <c r="F1824" s="85"/>
      <c r="G1824" s="85"/>
      <c r="H1824" s="85"/>
      <c r="I1824" s="61"/>
      <c r="J1824" s="83"/>
      <c r="K1824" s="83"/>
      <c r="L1824" s="61"/>
      <c r="M1824" s="61"/>
      <c r="N1824" s="61"/>
      <c r="O1824" s="54"/>
      <c r="P1824" s="54"/>
      <c r="Q1824" s="73"/>
      <c r="R1824" s="63"/>
      <c r="S1824" s="64" t="str">
        <f aca="false">IF(ISBLANK(A1824),"",CONCATENATE($BC$5,"-",MID($BC$3,3,2),"-M_",A1824))</f>
        <v/>
      </c>
      <c r="T1824" s="65" t="str">
        <f aca="false">IF(ISBLANK(B1824),"",VLOOKUP(B1824,$BI$2:$BJ$5,2,FALSE()))</f>
        <v/>
      </c>
      <c r="U1824" s="66" t="str">
        <f aca="false">IF(ISBLANK(Q1824),"ES",Q1824)</f>
        <v>ES</v>
      </c>
      <c r="V1824" s="64" t="str">
        <f aca="false">IF(ISBLANK(K1824),"2",VLOOKUP(K1824,$BG$2:$BH$3,2,FALSE()))</f>
        <v>2</v>
      </c>
      <c r="W1824" s="66" t="str">
        <f aca="false">IF(ISBLANK(R1824),"Sin observaciones",R1824)</f>
        <v>Sin observaciones</v>
      </c>
      <c r="X1824" s="64" t="str">
        <f aca="false">IF(ISERROR(VLOOKUP(J1824,$BG$2:$BH$3,2,FALSE())),"",VLOOKUP(J1824,$BG$2:$BH$3,2,FALSE()))</f>
        <v/>
      </c>
      <c r="Z1824" s="67"/>
    </row>
    <row r="1825" customFormat="false" ht="14.4" hidden="false" customHeight="false" outlineLevel="0" collapsed="false">
      <c r="A1825" s="63"/>
      <c r="B1825" s="83"/>
      <c r="C1825" s="63"/>
      <c r="D1825" s="84"/>
      <c r="E1825" s="85"/>
      <c r="F1825" s="85"/>
      <c r="G1825" s="85"/>
      <c r="H1825" s="85"/>
      <c r="I1825" s="61"/>
      <c r="J1825" s="83"/>
      <c r="K1825" s="83"/>
      <c r="L1825" s="61"/>
      <c r="M1825" s="61"/>
      <c r="N1825" s="61"/>
      <c r="O1825" s="54"/>
      <c r="P1825" s="54"/>
      <c r="Q1825" s="73"/>
      <c r="R1825" s="63"/>
      <c r="S1825" s="64" t="str">
        <f aca="false">IF(ISBLANK(A1825),"",CONCATENATE($BC$5,"-",MID($BC$3,3,2),"-M_",A1825))</f>
        <v/>
      </c>
      <c r="T1825" s="65" t="str">
        <f aca="false">IF(ISBLANK(B1825),"",VLOOKUP(B1825,$BI$2:$BJ$5,2,FALSE()))</f>
        <v/>
      </c>
      <c r="U1825" s="66" t="str">
        <f aca="false">IF(ISBLANK(Q1825),"ES",Q1825)</f>
        <v>ES</v>
      </c>
      <c r="V1825" s="64" t="str">
        <f aca="false">IF(ISBLANK(K1825),"2",VLOOKUP(K1825,$BG$2:$BH$3,2,FALSE()))</f>
        <v>2</v>
      </c>
      <c r="W1825" s="66" t="str">
        <f aca="false">IF(ISBLANK(R1825),"Sin observaciones",R1825)</f>
        <v>Sin observaciones</v>
      </c>
      <c r="X1825" s="64" t="str">
        <f aca="false">IF(ISERROR(VLOOKUP(J1825,$BG$2:$BH$3,2,FALSE())),"",VLOOKUP(J1825,$BG$2:$BH$3,2,FALSE()))</f>
        <v/>
      </c>
      <c r="Z1825" s="67"/>
    </row>
    <row r="1826" customFormat="false" ht="14.4" hidden="false" customHeight="false" outlineLevel="0" collapsed="false">
      <c r="A1826" s="63"/>
      <c r="B1826" s="83"/>
      <c r="C1826" s="63"/>
      <c r="D1826" s="84"/>
      <c r="E1826" s="85"/>
      <c r="F1826" s="85"/>
      <c r="G1826" s="85"/>
      <c r="H1826" s="85"/>
      <c r="I1826" s="61"/>
      <c r="J1826" s="83"/>
      <c r="K1826" s="83"/>
      <c r="L1826" s="61"/>
      <c r="M1826" s="61"/>
      <c r="N1826" s="61"/>
      <c r="O1826" s="54"/>
      <c r="P1826" s="54"/>
      <c r="Q1826" s="73"/>
      <c r="R1826" s="63"/>
      <c r="S1826" s="64" t="str">
        <f aca="false">IF(ISBLANK(A1826),"",CONCATENATE($BC$5,"-",MID($BC$3,3,2),"-M_",A1826))</f>
        <v/>
      </c>
      <c r="T1826" s="65" t="str">
        <f aca="false">IF(ISBLANK(B1826),"",VLOOKUP(B1826,$BI$2:$BJ$5,2,FALSE()))</f>
        <v/>
      </c>
      <c r="U1826" s="66" t="str">
        <f aca="false">IF(ISBLANK(Q1826),"ES",Q1826)</f>
        <v>ES</v>
      </c>
      <c r="V1826" s="64" t="str">
        <f aca="false">IF(ISBLANK(K1826),"2",VLOOKUP(K1826,$BG$2:$BH$3,2,FALSE()))</f>
        <v>2</v>
      </c>
      <c r="W1826" s="66" t="str">
        <f aca="false">IF(ISBLANK(R1826),"Sin observaciones",R1826)</f>
        <v>Sin observaciones</v>
      </c>
      <c r="X1826" s="64" t="str">
        <f aca="false">IF(ISERROR(VLOOKUP(J1826,$BG$2:$BH$3,2,FALSE())),"",VLOOKUP(J1826,$BG$2:$BH$3,2,FALSE()))</f>
        <v/>
      </c>
      <c r="Z1826" s="67"/>
    </row>
    <row r="1827" customFormat="false" ht="14.4" hidden="false" customHeight="false" outlineLevel="0" collapsed="false">
      <c r="A1827" s="63"/>
      <c r="B1827" s="83"/>
      <c r="C1827" s="63"/>
      <c r="D1827" s="84"/>
      <c r="E1827" s="85"/>
      <c r="F1827" s="85"/>
      <c r="G1827" s="85"/>
      <c r="H1827" s="85"/>
      <c r="I1827" s="61"/>
      <c r="J1827" s="83"/>
      <c r="K1827" s="83"/>
      <c r="L1827" s="61"/>
      <c r="M1827" s="61"/>
      <c r="N1827" s="61"/>
      <c r="O1827" s="54"/>
      <c r="P1827" s="54"/>
      <c r="Q1827" s="73"/>
      <c r="R1827" s="63"/>
      <c r="S1827" s="64" t="str">
        <f aca="false">IF(ISBLANK(A1827),"",CONCATENATE($BC$5,"-",MID($BC$3,3,2),"-M_",A1827))</f>
        <v/>
      </c>
      <c r="T1827" s="65" t="str">
        <f aca="false">IF(ISBLANK(B1827),"",VLOOKUP(B1827,$BI$2:$BJ$5,2,FALSE()))</f>
        <v/>
      </c>
      <c r="U1827" s="66" t="str">
        <f aca="false">IF(ISBLANK(Q1827),"ES",Q1827)</f>
        <v>ES</v>
      </c>
      <c r="V1827" s="64" t="str">
        <f aca="false">IF(ISBLANK(K1827),"2",VLOOKUP(K1827,$BG$2:$BH$3,2,FALSE()))</f>
        <v>2</v>
      </c>
      <c r="W1827" s="66" t="str">
        <f aca="false">IF(ISBLANK(R1827),"Sin observaciones",R1827)</f>
        <v>Sin observaciones</v>
      </c>
      <c r="X1827" s="64" t="str">
        <f aca="false">IF(ISERROR(VLOOKUP(J1827,$BG$2:$BH$3,2,FALSE())),"",VLOOKUP(J1827,$BG$2:$BH$3,2,FALSE()))</f>
        <v/>
      </c>
      <c r="Z1827" s="67"/>
    </row>
    <row r="1828" customFormat="false" ht="14.4" hidden="false" customHeight="false" outlineLevel="0" collapsed="false">
      <c r="A1828" s="63"/>
      <c r="B1828" s="83"/>
      <c r="C1828" s="63"/>
      <c r="D1828" s="84"/>
      <c r="E1828" s="85"/>
      <c r="F1828" s="85"/>
      <c r="G1828" s="85"/>
      <c r="H1828" s="85"/>
      <c r="I1828" s="61"/>
      <c r="J1828" s="83"/>
      <c r="K1828" s="83"/>
      <c r="L1828" s="61"/>
      <c r="M1828" s="61"/>
      <c r="N1828" s="61"/>
      <c r="O1828" s="54"/>
      <c r="P1828" s="54"/>
      <c r="Q1828" s="73"/>
      <c r="R1828" s="63"/>
      <c r="S1828" s="64" t="str">
        <f aca="false">IF(ISBLANK(A1828),"",CONCATENATE($BC$5,"-",MID($BC$3,3,2),"-M_",A1828))</f>
        <v/>
      </c>
      <c r="T1828" s="65" t="str">
        <f aca="false">IF(ISBLANK(B1828),"",VLOOKUP(B1828,$BI$2:$BJ$5,2,FALSE()))</f>
        <v/>
      </c>
      <c r="U1828" s="66" t="str">
        <f aca="false">IF(ISBLANK(Q1828),"ES",Q1828)</f>
        <v>ES</v>
      </c>
      <c r="V1828" s="64" t="str">
        <f aca="false">IF(ISBLANK(K1828),"2",VLOOKUP(K1828,$BG$2:$BH$3,2,FALSE()))</f>
        <v>2</v>
      </c>
      <c r="W1828" s="66" t="str">
        <f aca="false">IF(ISBLANK(R1828),"Sin observaciones",R1828)</f>
        <v>Sin observaciones</v>
      </c>
      <c r="X1828" s="64" t="str">
        <f aca="false">IF(ISERROR(VLOOKUP(J1828,$BG$2:$BH$3,2,FALSE())),"",VLOOKUP(J1828,$BG$2:$BH$3,2,FALSE()))</f>
        <v/>
      </c>
      <c r="Z1828" s="67"/>
    </row>
    <row r="1829" customFormat="false" ht="14.4" hidden="false" customHeight="false" outlineLevel="0" collapsed="false">
      <c r="A1829" s="63"/>
      <c r="B1829" s="83"/>
      <c r="C1829" s="63"/>
      <c r="D1829" s="84"/>
      <c r="E1829" s="85"/>
      <c r="F1829" s="85"/>
      <c r="G1829" s="85"/>
      <c r="H1829" s="85"/>
      <c r="I1829" s="61"/>
      <c r="J1829" s="83"/>
      <c r="K1829" s="83"/>
      <c r="L1829" s="61"/>
      <c r="M1829" s="61"/>
      <c r="N1829" s="61"/>
      <c r="O1829" s="54"/>
      <c r="P1829" s="54"/>
      <c r="Q1829" s="73"/>
      <c r="R1829" s="63"/>
      <c r="S1829" s="64" t="str">
        <f aca="false">IF(ISBLANK(A1829),"",CONCATENATE($BC$5,"-",MID($BC$3,3,2),"-M_",A1829))</f>
        <v/>
      </c>
      <c r="T1829" s="65" t="str">
        <f aca="false">IF(ISBLANK(B1829),"",VLOOKUP(B1829,$BI$2:$BJ$5,2,FALSE()))</f>
        <v/>
      </c>
      <c r="U1829" s="66" t="str">
        <f aca="false">IF(ISBLANK(Q1829),"ES",Q1829)</f>
        <v>ES</v>
      </c>
      <c r="V1829" s="64" t="str">
        <f aca="false">IF(ISBLANK(K1829),"2",VLOOKUP(K1829,$BG$2:$BH$3,2,FALSE()))</f>
        <v>2</v>
      </c>
      <c r="W1829" s="66" t="str">
        <f aca="false">IF(ISBLANK(R1829),"Sin observaciones",R1829)</f>
        <v>Sin observaciones</v>
      </c>
      <c r="X1829" s="64" t="str">
        <f aca="false">IF(ISERROR(VLOOKUP(J1829,$BG$2:$BH$3,2,FALSE())),"",VLOOKUP(J1829,$BG$2:$BH$3,2,FALSE()))</f>
        <v/>
      </c>
      <c r="Z1829" s="67"/>
    </row>
    <row r="1830" customFormat="false" ht="14.4" hidden="false" customHeight="false" outlineLevel="0" collapsed="false">
      <c r="A1830" s="63"/>
      <c r="B1830" s="83"/>
      <c r="C1830" s="63"/>
      <c r="D1830" s="84"/>
      <c r="E1830" s="85"/>
      <c r="F1830" s="85"/>
      <c r="G1830" s="85"/>
      <c r="H1830" s="85"/>
      <c r="I1830" s="61"/>
      <c r="J1830" s="83"/>
      <c r="K1830" s="83"/>
      <c r="L1830" s="61"/>
      <c r="M1830" s="61"/>
      <c r="N1830" s="61"/>
      <c r="O1830" s="54"/>
      <c r="P1830" s="54"/>
      <c r="Q1830" s="73"/>
      <c r="R1830" s="63"/>
      <c r="S1830" s="64" t="str">
        <f aca="false">IF(ISBLANK(A1830),"",CONCATENATE($BC$5,"-",MID($BC$3,3,2),"-M_",A1830))</f>
        <v/>
      </c>
      <c r="T1830" s="65" t="str">
        <f aca="false">IF(ISBLANK(B1830),"",VLOOKUP(B1830,$BI$2:$BJ$5,2,FALSE()))</f>
        <v/>
      </c>
      <c r="U1830" s="66" t="str">
        <f aca="false">IF(ISBLANK(Q1830),"ES",Q1830)</f>
        <v>ES</v>
      </c>
      <c r="V1830" s="64" t="str">
        <f aca="false">IF(ISBLANK(K1830),"2",VLOOKUP(K1830,$BG$2:$BH$3,2,FALSE()))</f>
        <v>2</v>
      </c>
      <c r="W1830" s="66" t="str">
        <f aca="false">IF(ISBLANK(R1830),"Sin observaciones",R1830)</f>
        <v>Sin observaciones</v>
      </c>
      <c r="X1830" s="64" t="str">
        <f aca="false">IF(ISERROR(VLOOKUP(J1830,$BG$2:$BH$3,2,FALSE())),"",VLOOKUP(J1830,$BG$2:$BH$3,2,FALSE()))</f>
        <v/>
      </c>
      <c r="Z1830" s="67"/>
    </row>
    <row r="1831" customFormat="false" ht="14.4" hidden="false" customHeight="false" outlineLevel="0" collapsed="false">
      <c r="A1831" s="63"/>
      <c r="B1831" s="83"/>
      <c r="C1831" s="63"/>
      <c r="D1831" s="84"/>
      <c r="E1831" s="85"/>
      <c r="F1831" s="85"/>
      <c r="G1831" s="85"/>
      <c r="H1831" s="85"/>
      <c r="I1831" s="61"/>
      <c r="J1831" s="83"/>
      <c r="K1831" s="83"/>
      <c r="L1831" s="61"/>
      <c r="M1831" s="61"/>
      <c r="N1831" s="61"/>
      <c r="O1831" s="54"/>
      <c r="P1831" s="54"/>
      <c r="Q1831" s="73"/>
      <c r="R1831" s="63"/>
      <c r="S1831" s="64" t="str">
        <f aca="false">IF(ISBLANK(A1831),"",CONCATENATE($BC$5,"-",MID($BC$3,3,2),"-M_",A1831))</f>
        <v/>
      </c>
      <c r="T1831" s="65" t="str">
        <f aca="false">IF(ISBLANK(B1831),"",VLOOKUP(B1831,$BI$2:$BJ$5,2,FALSE()))</f>
        <v/>
      </c>
      <c r="U1831" s="66" t="str">
        <f aca="false">IF(ISBLANK(Q1831),"ES",Q1831)</f>
        <v>ES</v>
      </c>
      <c r="V1831" s="64" t="str">
        <f aca="false">IF(ISBLANK(K1831),"2",VLOOKUP(K1831,$BG$2:$BH$3,2,FALSE()))</f>
        <v>2</v>
      </c>
      <c r="W1831" s="66" t="str">
        <f aca="false">IF(ISBLANK(R1831),"Sin observaciones",R1831)</f>
        <v>Sin observaciones</v>
      </c>
      <c r="X1831" s="64" t="str">
        <f aca="false">IF(ISERROR(VLOOKUP(J1831,$BG$2:$BH$3,2,FALSE())),"",VLOOKUP(J1831,$BG$2:$BH$3,2,FALSE()))</f>
        <v/>
      </c>
      <c r="Z1831" s="67"/>
    </row>
    <row r="1832" customFormat="false" ht="14.4" hidden="false" customHeight="false" outlineLevel="0" collapsed="false">
      <c r="A1832" s="63"/>
      <c r="B1832" s="83"/>
      <c r="C1832" s="63"/>
      <c r="D1832" s="84"/>
      <c r="E1832" s="85"/>
      <c r="F1832" s="85"/>
      <c r="G1832" s="85"/>
      <c r="H1832" s="85"/>
      <c r="I1832" s="61"/>
      <c r="J1832" s="83"/>
      <c r="K1832" s="83"/>
      <c r="L1832" s="61"/>
      <c r="M1832" s="61"/>
      <c r="N1832" s="61"/>
      <c r="O1832" s="54"/>
      <c r="P1832" s="54"/>
      <c r="Q1832" s="73"/>
      <c r="R1832" s="63"/>
      <c r="S1832" s="64" t="str">
        <f aca="false">IF(ISBLANK(A1832),"",CONCATENATE($BC$5,"-",MID($BC$3,3,2),"-M_",A1832))</f>
        <v/>
      </c>
      <c r="T1832" s="65" t="str">
        <f aca="false">IF(ISBLANK(B1832),"",VLOOKUP(B1832,$BI$2:$BJ$5,2,FALSE()))</f>
        <v/>
      </c>
      <c r="U1832" s="66" t="str">
        <f aca="false">IF(ISBLANK(Q1832),"ES",Q1832)</f>
        <v>ES</v>
      </c>
      <c r="V1832" s="64" t="str">
        <f aca="false">IF(ISBLANK(K1832),"2",VLOOKUP(K1832,$BG$2:$BH$3,2,FALSE()))</f>
        <v>2</v>
      </c>
      <c r="W1832" s="66" t="str">
        <f aca="false">IF(ISBLANK(R1832),"Sin observaciones",R1832)</f>
        <v>Sin observaciones</v>
      </c>
      <c r="X1832" s="64" t="str">
        <f aca="false">IF(ISERROR(VLOOKUP(J1832,$BG$2:$BH$3,2,FALSE())),"",VLOOKUP(J1832,$BG$2:$BH$3,2,FALSE()))</f>
        <v/>
      </c>
      <c r="Z1832" s="67"/>
    </row>
    <row r="1833" customFormat="false" ht="14.4" hidden="false" customHeight="false" outlineLevel="0" collapsed="false">
      <c r="A1833" s="63"/>
      <c r="B1833" s="83"/>
      <c r="C1833" s="63"/>
      <c r="D1833" s="84"/>
      <c r="E1833" s="85"/>
      <c r="F1833" s="85"/>
      <c r="G1833" s="85"/>
      <c r="H1833" s="85"/>
      <c r="I1833" s="61"/>
      <c r="J1833" s="83"/>
      <c r="K1833" s="83"/>
      <c r="L1833" s="61"/>
      <c r="M1833" s="61"/>
      <c r="N1833" s="61"/>
      <c r="O1833" s="54"/>
      <c r="P1833" s="54"/>
      <c r="Q1833" s="73"/>
      <c r="R1833" s="63"/>
      <c r="S1833" s="64" t="str">
        <f aca="false">IF(ISBLANK(A1833),"",CONCATENATE($BC$5,"-",MID($BC$3,3,2),"-M_",A1833))</f>
        <v/>
      </c>
      <c r="T1833" s="65" t="str">
        <f aca="false">IF(ISBLANK(B1833),"",VLOOKUP(B1833,$BI$2:$BJ$5,2,FALSE()))</f>
        <v/>
      </c>
      <c r="U1833" s="66" t="str">
        <f aca="false">IF(ISBLANK(Q1833),"ES",Q1833)</f>
        <v>ES</v>
      </c>
      <c r="V1833" s="64" t="str">
        <f aca="false">IF(ISBLANK(K1833),"2",VLOOKUP(K1833,$BG$2:$BH$3,2,FALSE()))</f>
        <v>2</v>
      </c>
      <c r="W1833" s="66" t="str">
        <f aca="false">IF(ISBLANK(R1833),"Sin observaciones",R1833)</f>
        <v>Sin observaciones</v>
      </c>
      <c r="X1833" s="64" t="str">
        <f aca="false">IF(ISERROR(VLOOKUP(J1833,$BG$2:$BH$3,2,FALSE())),"",VLOOKUP(J1833,$BG$2:$BH$3,2,FALSE()))</f>
        <v/>
      </c>
      <c r="Z1833" s="67"/>
    </row>
    <row r="1834" customFormat="false" ht="14.4" hidden="false" customHeight="false" outlineLevel="0" collapsed="false">
      <c r="A1834" s="63"/>
      <c r="B1834" s="83"/>
      <c r="C1834" s="63"/>
      <c r="D1834" s="84"/>
      <c r="E1834" s="85"/>
      <c r="F1834" s="85"/>
      <c r="G1834" s="85"/>
      <c r="H1834" s="85"/>
      <c r="I1834" s="61"/>
      <c r="J1834" s="83"/>
      <c r="K1834" s="83"/>
      <c r="L1834" s="61"/>
      <c r="M1834" s="61"/>
      <c r="N1834" s="61"/>
      <c r="O1834" s="54"/>
      <c r="P1834" s="54"/>
      <c r="Q1834" s="73"/>
      <c r="R1834" s="63"/>
      <c r="S1834" s="64" t="str">
        <f aca="false">IF(ISBLANK(A1834),"",CONCATENATE($BC$5,"-",MID($BC$3,3,2),"-M_",A1834))</f>
        <v/>
      </c>
      <c r="T1834" s="65" t="str">
        <f aca="false">IF(ISBLANK(B1834),"",VLOOKUP(B1834,$BI$2:$BJ$5,2,FALSE()))</f>
        <v/>
      </c>
      <c r="U1834" s="66" t="str">
        <f aca="false">IF(ISBLANK(Q1834),"ES",Q1834)</f>
        <v>ES</v>
      </c>
      <c r="V1834" s="64" t="str">
        <f aca="false">IF(ISBLANK(K1834),"2",VLOOKUP(K1834,$BG$2:$BH$3,2,FALSE()))</f>
        <v>2</v>
      </c>
      <c r="W1834" s="66" t="str">
        <f aca="false">IF(ISBLANK(R1834),"Sin observaciones",R1834)</f>
        <v>Sin observaciones</v>
      </c>
      <c r="X1834" s="64" t="str">
        <f aca="false">IF(ISERROR(VLOOKUP(J1834,$BG$2:$BH$3,2,FALSE())),"",VLOOKUP(J1834,$BG$2:$BH$3,2,FALSE()))</f>
        <v/>
      </c>
      <c r="Z1834" s="67"/>
    </row>
    <row r="1835" customFormat="false" ht="14.4" hidden="false" customHeight="false" outlineLevel="0" collapsed="false">
      <c r="A1835" s="63"/>
      <c r="B1835" s="83"/>
      <c r="C1835" s="63"/>
      <c r="D1835" s="84"/>
      <c r="E1835" s="85"/>
      <c r="F1835" s="85"/>
      <c r="G1835" s="85"/>
      <c r="H1835" s="85"/>
      <c r="I1835" s="61"/>
      <c r="J1835" s="83"/>
      <c r="K1835" s="83"/>
      <c r="L1835" s="61"/>
      <c r="M1835" s="61"/>
      <c r="N1835" s="61"/>
      <c r="O1835" s="54"/>
      <c r="P1835" s="54"/>
      <c r="Q1835" s="73"/>
      <c r="R1835" s="63"/>
      <c r="S1835" s="64" t="str">
        <f aca="false">IF(ISBLANK(A1835),"",CONCATENATE($BC$5,"-",MID($BC$3,3,2),"-M_",A1835))</f>
        <v/>
      </c>
      <c r="T1835" s="65" t="str">
        <f aca="false">IF(ISBLANK(B1835),"",VLOOKUP(B1835,$BI$2:$BJ$5,2,FALSE()))</f>
        <v/>
      </c>
      <c r="U1835" s="66" t="str">
        <f aca="false">IF(ISBLANK(Q1835),"ES",Q1835)</f>
        <v>ES</v>
      </c>
      <c r="V1835" s="64" t="str">
        <f aca="false">IF(ISBLANK(K1835),"2",VLOOKUP(K1835,$BG$2:$BH$3,2,FALSE()))</f>
        <v>2</v>
      </c>
      <c r="W1835" s="66" t="str">
        <f aca="false">IF(ISBLANK(R1835),"Sin observaciones",R1835)</f>
        <v>Sin observaciones</v>
      </c>
      <c r="X1835" s="64" t="str">
        <f aca="false">IF(ISERROR(VLOOKUP(J1835,$BG$2:$BH$3,2,FALSE())),"",VLOOKUP(J1835,$BG$2:$BH$3,2,FALSE()))</f>
        <v/>
      </c>
      <c r="Z1835" s="67"/>
    </row>
    <row r="1836" customFormat="false" ht="14.4" hidden="false" customHeight="false" outlineLevel="0" collapsed="false">
      <c r="A1836" s="63"/>
      <c r="B1836" s="83"/>
      <c r="C1836" s="63"/>
      <c r="D1836" s="84"/>
      <c r="E1836" s="85"/>
      <c r="F1836" s="85"/>
      <c r="G1836" s="85"/>
      <c r="H1836" s="85"/>
      <c r="I1836" s="61"/>
      <c r="J1836" s="83"/>
      <c r="K1836" s="83"/>
      <c r="L1836" s="61"/>
      <c r="M1836" s="61"/>
      <c r="N1836" s="61"/>
      <c r="O1836" s="54"/>
      <c r="P1836" s="54"/>
      <c r="Q1836" s="73"/>
      <c r="R1836" s="63"/>
      <c r="S1836" s="64" t="str">
        <f aca="false">IF(ISBLANK(A1836),"",CONCATENATE($BC$5,"-",MID($BC$3,3,2),"-M_",A1836))</f>
        <v/>
      </c>
      <c r="T1836" s="65" t="str">
        <f aca="false">IF(ISBLANK(B1836),"",VLOOKUP(B1836,$BI$2:$BJ$5,2,FALSE()))</f>
        <v/>
      </c>
      <c r="U1836" s="66" t="str">
        <f aca="false">IF(ISBLANK(Q1836),"ES",Q1836)</f>
        <v>ES</v>
      </c>
      <c r="V1836" s="64" t="str">
        <f aca="false">IF(ISBLANK(K1836),"2",VLOOKUP(K1836,$BG$2:$BH$3,2,FALSE()))</f>
        <v>2</v>
      </c>
      <c r="W1836" s="66" t="str">
        <f aca="false">IF(ISBLANK(R1836),"Sin observaciones",R1836)</f>
        <v>Sin observaciones</v>
      </c>
      <c r="X1836" s="64" t="str">
        <f aca="false">IF(ISERROR(VLOOKUP(J1836,$BG$2:$BH$3,2,FALSE())),"",VLOOKUP(J1836,$BG$2:$BH$3,2,FALSE()))</f>
        <v/>
      </c>
      <c r="Z1836" s="67"/>
    </row>
    <row r="1837" customFormat="false" ht="14.4" hidden="false" customHeight="false" outlineLevel="0" collapsed="false">
      <c r="A1837" s="63"/>
      <c r="B1837" s="83"/>
      <c r="C1837" s="63"/>
      <c r="D1837" s="84"/>
      <c r="E1837" s="85"/>
      <c r="F1837" s="85"/>
      <c r="G1837" s="85"/>
      <c r="H1837" s="85"/>
      <c r="I1837" s="61"/>
      <c r="J1837" s="83"/>
      <c r="K1837" s="83"/>
      <c r="L1837" s="61"/>
      <c r="M1837" s="61"/>
      <c r="N1837" s="61"/>
      <c r="O1837" s="54"/>
      <c r="P1837" s="54"/>
      <c r="Q1837" s="73"/>
      <c r="R1837" s="63"/>
      <c r="S1837" s="64" t="str">
        <f aca="false">IF(ISBLANK(A1837),"",CONCATENATE($BC$5,"-",MID($BC$3,3,2),"-M_",A1837))</f>
        <v/>
      </c>
      <c r="T1837" s="65" t="str">
        <f aca="false">IF(ISBLANK(B1837),"",VLOOKUP(B1837,$BI$2:$BJ$5,2,FALSE()))</f>
        <v/>
      </c>
      <c r="U1837" s="66" t="str">
        <f aca="false">IF(ISBLANK(Q1837),"ES",Q1837)</f>
        <v>ES</v>
      </c>
      <c r="V1837" s="64" t="str">
        <f aca="false">IF(ISBLANK(K1837),"2",VLOOKUP(K1837,$BG$2:$BH$3,2,FALSE()))</f>
        <v>2</v>
      </c>
      <c r="W1837" s="66" t="str">
        <f aca="false">IF(ISBLANK(R1837),"Sin observaciones",R1837)</f>
        <v>Sin observaciones</v>
      </c>
      <c r="X1837" s="64" t="str">
        <f aca="false">IF(ISERROR(VLOOKUP(J1837,$BG$2:$BH$3,2,FALSE())),"",VLOOKUP(J1837,$BG$2:$BH$3,2,FALSE()))</f>
        <v/>
      </c>
      <c r="Z1837" s="67"/>
    </row>
    <row r="1838" customFormat="false" ht="14.4" hidden="false" customHeight="false" outlineLevel="0" collapsed="false">
      <c r="A1838" s="63"/>
      <c r="B1838" s="83"/>
      <c r="C1838" s="63"/>
      <c r="D1838" s="84"/>
      <c r="E1838" s="85"/>
      <c r="F1838" s="85"/>
      <c r="G1838" s="85"/>
      <c r="H1838" s="85"/>
      <c r="I1838" s="61"/>
      <c r="J1838" s="83"/>
      <c r="K1838" s="83"/>
      <c r="L1838" s="61"/>
      <c r="M1838" s="61"/>
      <c r="N1838" s="61"/>
      <c r="O1838" s="54"/>
      <c r="P1838" s="54"/>
      <c r="Q1838" s="73"/>
      <c r="R1838" s="63"/>
      <c r="S1838" s="64" t="str">
        <f aca="false">IF(ISBLANK(A1838),"",CONCATENATE($BC$5,"-",MID($BC$3,3,2),"-M_",A1838))</f>
        <v/>
      </c>
      <c r="T1838" s="65" t="str">
        <f aca="false">IF(ISBLANK(B1838),"",VLOOKUP(B1838,$BI$2:$BJ$5,2,FALSE()))</f>
        <v/>
      </c>
      <c r="U1838" s="66" t="str">
        <f aca="false">IF(ISBLANK(Q1838),"ES",Q1838)</f>
        <v>ES</v>
      </c>
      <c r="V1838" s="64" t="str">
        <f aca="false">IF(ISBLANK(K1838),"2",VLOOKUP(K1838,$BG$2:$BH$3,2,FALSE()))</f>
        <v>2</v>
      </c>
      <c r="W1838" s="66" t="str">
        <f aca="false">IF(ISBLANK(R1838),"Sin observaciones",R1838)</f>
        <v>Sin observaciones</v>
      </c>
      <c r="X1838" s="64" t="str">
        <f aca="false">IF(ISERROR(VLOOKUP(J1838,$BG$2:$BH$3,2,FALSE())),"",VLOOKUP(J1838,$BG$2:$BH$3,2,FALSE()))</f>
        <v/>
      </c>
      <c r="Z1838" s="67"/>
    </row>
    <row r="1839" customFormat="false" ht="14.4" hidden="false" customHeight="false" outlineLevel="0" collapsed="false">
      <c r="A1839" s="63"/>
      <c r="B1839" s="83"/>
      <c r="C1839" s="63"/>
      <c r="D1839" s="84"/>
      <c r="E1839" s="85"/>
      <c r="F1839" s="85"/>
      <c r="G1839" s="85"/>
      <c r="H1839" s="85"/>
      <c r="I1839" s="61"/>
      <c r="J1839" s="83"/>
      <c r="K1839" s="83"/>
      <c r="L1839" s="61"/>
      <c r="M1839" s="61"/>
      <c r="N1839" s="61"/>
      <c r="O1839" s="54"/>
      <c r="P1839" s="54"/>
      <c r="Q1839" s="73"/>
      <c r="R1839" s="63"/>
      <c r="S1839" s="64" t="str">
        <f aca="false">IF(ISBLANK(A1839),"",CONCATENATE($BC$5,"-",MID($BC$3,3,2),"-M_",A1839))</f>
        <v/>
      </c>
      <c r="T1839" s="65" t="str">
        <f aca="false">IF(ISBLANK(B1839),"",VLOOKUP(B1839,$BI$2:$BJ$5,2,FALSE()))</f>
        <v/>
      </c>
      <c r="U1839" s="66" t="str">
        <f aca="false">IF(ISBLANK(Q1839),"ES",Q1839)</f>
        <v>ES</v>
      </c>
      <c r="V1839" s="64" t="str">
        <f aca="false">IF(ISBLANK(K1839),"2",VLOOKUP(K1839,$BG$2:$BH$3,2,FALSE()))</f>
        <v>2</v>
      </c>
      <c r="W1839" s="66" t="str">
        <f aca="false">IF(ISBLANK(R1839),"Sin observaciones",R1839)</f>
        <v>Sin observaciones</v>
      </c>
      <c r="X1839" s="64" t="str">
        <f aca="false">IF(ISERROR(VLOOKUP(J1839,$BG$2:$BH$3,2,FALSE())),"",VLOOKUP(J1839,$BG$2:$BH$3,2,FALSE()))</f>
        <v/>
      </c>
      <c r="Z1839" s="67"/>
    </row>
    <row r="1840" customFormat="false" ht="14.4" hidden="false" customHeight="false" outlineLevel="0" collapsed="false">
      <c r="A1840" s="63"/>
      <c r="B1840" s="83"/>
      <c r="C1840" s="63"/>
      <c r="D1840" s="84"/>
      <c r="E1840" s="85"/>
      <c r="F1840" s="85"/>
      <c r="G1840" s="85"/>
      <c r="H1840" s="85"/>
      <c r="I1840" s="61"/>
      <c r="J1840" s="83"/>
      <c r="K1840" s="83"/>
      <c r="L1840" s="61"/>
      <c r="M1840" s="61"/>
      <c r="N1840" s="61"/>
      <c r="O1840" s="54"/>
      <c r="P1840" s="54"/>
      <c r="Q1840" s="73"/>
      <c r="R1840" s="63"/>
      <c r="S1840" s="64" t="str">
        <f aca="false">IF(ISBLANK(A1840),"",CONCATENATE($BC$5,"-",MID($BC$3,3,2),"-M_",A1840))</f>
        <v/>
      </c>
      <c r="T1840" s="65" t="str">
        <f aca="false">IF(ISBLANK(B1840),"",VLOOKUP(B1840,$BI$2:$BJ$5,2,FALSE()))</f>
        <v/>
      </c>
      <c r="U1840" s="66" t="str">
        <f aca="false">IF(ISBLANK(Q1840),"ES",Q1840)</f>
        <v>ES</v>
      </c>
      <c r="V1840" s="64" t="str">
        <f aca="false">IF(ISBLANK(K1840),"2",VLOOKUP(K1840,$BG$2:$BH$3,2,FALSE()))</f>
        <v>2</v>
      </c>
      <c r="W1840" s="66" t="str">
        <f aca="false">IF(ISBLANK(R1840),"Sin observaciones",R1840)</f>
        <v>Sin observaciones</v>
      </c>
      <c r="X1840" s="64" t="str">
        <f aca="false">IF(ISERROR(VLOOKUP(J1840,$BG$2:$BH$3,2,FALSE())),"",VLOOKUP(J1840,$BG$2:$BH$3,2,FALSE()))</f>
        <v/>
      </c>
      <c r="Z1840" s="67"/>
    </row>
    <row r="1841" customFormat="false" ht="14.4" hidden="false" customHeight="false" outlineLevel="0" collapsed="false">
      <c r="A1841" s="63"/>
      <c r="B1841" s="83"/>
      <c r="C1841" s="63"/>
      <c r="D1841" s="84"/>
      <c r="E1841" s="85"/>
      <c r="F1841" s="85"/>
      <c r="G1841" s="85"/>
      <c r="H1841" s="85"/>
      <c r="I1841" s="61"/>
      <c r="J1841" s="83"/>
      <c r="K1841" s="83"/>
      <c r="L1841" s="61"/>
      <c r="M1841" s="61"/>
      <c r="N1841" s="61"/>
      <c r="O1841" s="54"/>
      <c r="P1841" s="54"/>
      <c r="Q1841" s="73"/>
      <c r="R1841" s="63"/>
      <c r="S1841" s="64" t="str">
        <f aca="false">IF(ISBLANK(A1841),"",CONCATENATE($BC$5,"-",MID($BC$3,3,2),"-M_",A1841))</f>
        <v/>
      </c>
      <c r="T1841" s="65" t="str">
        <f aca="false">IF(ISBLANK(B1841),"",VLOOKUP(B1841,$BI$2:$BJ$5,2,FALSE()))</f>
        <v/>
      </c>
      <c r="U1841" s="66" t="str">
        <f aca="false">IF(ISBLANK(Q1841),"ES",Q1841)</f>
        <v>ES</v>
      </c>
      <c r="V1841" s="64" t="str">
        <f aca="false">IF(ISBLANK(K1841),"2",VLOOKUP(K1841,$BG$2:$BH$3,2,FALSE()))</f>
        <v>2</v>
      </c>
      <c r="W1841" s="66" t="str">
        <f aca="false">IF(ISBLANK(R1841),"Sin observaciones",R1841)</f>
        <v>Sin observaciones</v>
      </c>
      <c r="X1841" s="64" t="str">
        <f aca="false">IF(ISERROR(VLOOKUP(J1841,$BG$2:$BH$3,2,FALSE())),"",VLOOKUP(J1841,$BG$2:$BH$3,2,FALSE()))</f>
        <v/>
      </c>
      <c r="Z1841" s="67"/>
    </row>
    <row r="1842" customFormat="false" ht="14.4" hidden="false" customHeight="false" outlineLevel="0" collapsed="false">
      <c r="A1842" s="63"/>
      <c r="B1842" s="83"/>
      <c r="C1842" s="63"/>
      <c r="D1842" s="84"/>
      <c r="E1842" s="85"/>
      <c r="F1842" s="85"/>
      <c r="G1842" s="85"/>
      <c r="H1842" s="85"/>
      <c r="I1842" s="61"/>
      <c r="J1842" s="83"/>
      <c r="K1842" s="83"/>
      <c r="L1842" s="61"/>
      <c r="M1842" s="61"/>
      <c r="N1842" s="61"/>
      <c r="O1842" s="54"/>
      <c r="P1842" s="54"/>
      <c r="Q1842" s="73"/>
      <c r="R1842" s="63"/>
      <c r="S1842" s="64" t="str">
        <f aca="false">IF(ISBLANK(A1842),"",CONCATENATE($BC$5,"-",MID($BC$3,3,2),"-M_",A1842))</f>
        <v/>
      </c>
      <c r="T1842" s="65" t="str">
        <f aca="false">IF(ISBLANK(B1842),"",VLOOKUP(B1842,$BI$2:$BJ$5,2,FALSE()))</f>
        <v/>
      </c>
      <c r="U1842" s="66" t="str">
        <f aca="false">IF(ISBLANK(Q1842),"ES",Q1842)</f>
        <v>ES</v>
      </c>
      <c r="V1842" s="64" t="str">
        <f aca="false">IF(ISBLANK(K1842),"2",VLOOKUP(K1842,$BG$2:$BH$3,2,FALSE()))</f>
        <v>2</v>
      </c>
      <c r="W1842" s="66" t="str">
        <f aca="false">IF(ISBLANK(R1842),"Sin observaciones",R1842)</f>
        <v>Sin observaciones</v>
      </c>
      <c r="X1842" s="64" t="str">
        <f aca="false">IF(ISERROR(VLOOKUP(J1842,$BG$2:$BH$3,2,FALSE())),"",VLOOKUP(J1842,$BG$2:$BH$3,2,FALSE()))</f>
        <v/>
      </c>
      <c r="Z1842" s="67"/>
    </row>
    <row r="1843" customFormat="false" ht="14.4" hidden="false" customHeight="false" outlineLevel="0" collapsed="false">
      <c r="A1843" s="63"/>
      <c r="B1843" s="83"/>
      <c r="C1843" s="63"/>
      <c r="D1843" s="84"/>
      <c r="E1843" s="85"/>
      <c r="F1843" s="85"/>
      <c r="G1843" s="85"/>
      <c r="H1843" s="85"/>
      <c r="I1843" s="61"/>
      <c r="J1843" s="83"/>
      <c r="K1843" s="83"/>
      <c r="L1843" s="61"/>
      <c r="M1843" s="61"/>
      <c r="N1843" s="61"/>
      <c r="O1843" s="54"/>
      <c r="P1843" s="54"/>
      <c r="Q1843" s="73"/>
      <c r="R1843" s="63"/>
      <c r="S1843" s="64" t="str">
        <f aca="false">IF(ISBLANK(A1843),"",CONCATENATE($BC$5,"-",MID($BC$3,3,2),"-M_",A1843))</f>
        <v/>
      </c>
      <c r="T1843" s="65" t="str">
        <f aca="false">IF(ISBLANK(B1843),"",VLOOKUP(B1843,$BI$2:$BJ$5,2,FALSE()))</f>
        <v/>
      </c>
      <c r="U1843" s="66" t="str">
        <f aca="false">IF(ISBLANK(Q1843),"ES",Q1843)</f>
        <v>ES</v>
      </c>
      <c r="V1843" s="64" t="str">
        <f aca="false">IF(ISBLANK(K1843),"2",VLOOKUP(K1843,$BG$2:$BH$3,2,FALSE()))</f>
        <v>2</v>
      </c>
      <c r="W1843" s="66" t="str">
        <f aca="false">IF(ISBLANK(R1843),"Sin observaciones",R1843)</f>
        <v>Sin observaciones</v>
      </c>
      <c r="X1843" s="64" t="str">
        <f aca="false">IF(ISERROR(VLOOKUP(J1843,$BG$2:$BH$3,2,FALSE())),"",VLOOKUP(J1843,$BG$2:$BH$3,2,FALSE()))</f>
        <v/>
      </c>
      <c r="Z1843" s="67"/>
    </row>
    <row r="1844" customFormat="false" ht="14.4" hidden="false" customHeight="false" outlineLevel="0" collapsed="false">
      <c r="A1844" s="63"/>
      <c r="B1844" s="83"/>
      <c r="C1844" s="63"/>
      <c r="D1844" s="84"/>
      <c r="E1844" s="85"/>
      <c r="F1844" s="85"/>
      <c r="G1844" s="85"/>
      <c r="H1844" s="85"/>
      <c r="I1844" s="61"/>
      <c r="J1844" s="83"/>
      <c r="K1844" s="83"/>
      <c r="L1844" s="61"/>
      <c r="M1844" s="61"/>
      <c r="N1844" s="61"/>
      <c r="O1844" s="54"/>
      <c r="P1844" s="54"/>
      <c r="Q1844" s="73"/>
      <c r="R1844" s="63"/>
      <c r="S1844" s="64" t="str">
        <f aca="false">IF(ISBLANK(A1844),"",CONCATENATE($BC$5,"-",MID($BC$3,3,2),"-M_",A1844))</f>
        <v/>
      </c>
      <c r="T1844" s="65" t="str">
        <f aca="false">IF(ISBLANK(B1844),"",VLOOKUP(B1844,$BI$2:$BJ$5,2,FALSE()))</f>
        <v/>
      </c>
      <c r="U1844" s="66" t="str">
        <f aca="false">IF(ISBLANK(Q1844),"ES",Q1844)</f>
        <v>ES</v>
      </c>
      <c r="V1844" s="64" t="str">
        <f aca="false">IF(ISBLANK(K1844),"2",VLOOKUP(K1844,$BG$2:$BH$3,2,FALSE()))</f>
        <v>2</v>
      </c>
      <c r="W1844" s="66" t="str">
        <f aca="false">IF(ISBLANK(R1844),"Sin observaciones",R1844)</f>
        <v>Sin observaciones</v>
      </c>
      <c r="X1844" s="64" t="str">
        <f aca="false">IF(ISERROR(VLOOKUP(J1844,$BG$2:$BH$3,2,FALSE())),"",VLOOKUP(J1844,$BG$2:$BH$3,2,FALSE()))</f>
        <v/>
      </c>
      <c r="Z1844" s="67"/>
    </row>
    <row r="1845" customFormat="false" ht="14.4" hidden="false" customHeight="false" outlineLevel="0" collapsed="false">
      <c r="A1845" s="63"/>
      <c r="B1845" s="83"/>
      <c r="C1845" s="63"/>
      <c r="D1845" s="84"/>
      <c r="E1845" s="85"/>
      <c r="F1845" s="85"/>
      <c r="G1845" s="85"/>
      <c r="H1845" s="85"/>
      <c r="I1845" s="61"/>
      <c r="J1845" s="83"/>
      <c r="K1845" s="83"/>
      <c r="L1845" s="61"/>
      <c r="M1845" s="61"/>
      <c r="N1845" s="61"/>
      <c r="O1845" s="54"/>
      <c r="P1845" s="54"/>
      <c r="Q1845" s="73"/>
      <c r="R1845" s="63"/>
      <c r="S1845" s="64" t="str">
        <f aca="false">IF(ISBLANK(A1845),"",CONCATENATE($BC$5,"-",MID($BC$3,3,2),"-M_",A1845))</f>
        <v/>
      </c>
      <c r="T1845" s="65" t="str">
        <f aca="false">IF(ISBLANK(B1845),"",VLOOKUP(B1845,$BI$2:$BJ$5,2,FALSE()))</f>
        <v/>
      </c>
      <c r="U1845" s="66" t="str">
        <f aca="false">IF(ISBLANK(Q1845),"ES",Q1845)</f>
        <v>ES</v>
      </c>
      <c r="V1845" s="64" t="str">
        <f aca="false">IF(ISBLANK(K1845),"2",VLOOKUP(K1845,$BG$2:$BH$3,2,FALSE()))</f>
        <v>2</v>
      </c>
      <c r="W1845" s="66" t="str">
        <f aca="false">IF(ISBLANK(R1845),"Sin observaciones",R1845)</f>
        <v>Sin observaciones</v>
      </c>
      <c r="X1845" s="64" t="str">
        <f aca="false">IF(ISERROR(VLOOKUP(J1845,$BG$2:$BH$3,2,FALSE())),"",VLOOKUP(J1845,$BG$2:$BH$3,2,FALSE()))</f>
        <v/>
      </c>
      <c r="Z1845" s="67"/>
    </row>
    <row r="1846" customFormat="false" ht="14.4" hidden="false" customHeight="false" outlineLevel="0" collapsed="false">
      <c r="A1846" s="63"/>
      <c r="B1846" s="83"/>
      <c r="C1846" s="63"/>
      <c r="D1846" s="84"/>
      <c r="E1846" s="85"/>
      <c r="F1846" s="85"/>
      <c r="G1846" s="85"/>
      <c r="H1846" s="85"/>
      <c r="I1846" s="61"/>
      <c r="J1846" s="83"/>
      <c r="K1846" s="83"/>
      <c r="L1846" s="61"/>
      <c r="M1846" s="61"/>
      <c r="N1846" s="61"/>
      <c r="O1846" s="54"/>
      <c r="P1846" s="54"/>
      <c r="Q1846" s="73"/>
      <c r="R1846" s="63"/>
      <c r="S1846" s="64" t="str">
        <f aca="false">IF(ISBLANK(A1846),"",CONCATENATE($BC$5,"-",MID($BC$3,3,2),"-M_",A1846))</f>
        <v/>
      </c>
      <c r="T1846" s="65" t="str">
        <f aca="false">IF(ISBLANK(B1846),"",VLOOKUP(B1846,$BI$2:$BJ$5,2,FALSE()))</f>
        <v/>
      </c>
      <c r="U1846" s="66" t="str">
        <f aca="false">IF(ISBLANK(Q1846),"ES",Q1846)</f>
        <v>ES</v>
      </c>
      <c r="V1846" s="64" t="str">
        <f aca="false">IF(ISBLANK(K1846),"2",VLOOKUP(K1846,$BG$2:$BH$3,2,FALSE()))</f>
        <v>2</v>
      </c>
      <c r="W1846" s="66" t="str">
        <f aca="false">IF(ISBLANK(R1846),"Sin observaciones",R1846)</f>
        <v>Sin observaciones</v>
      </c>
      <c r="X1846" s="64" t="str">
        <f aca="false">IF(ISERROR(VLOOKUP(J1846,$BG$2:$BH$3,2,FALSE())),"",VLOOKUP(J1846,$BG$2:$BH$3,2,FALSE()))</f>
        <v/>
      </c>
      <c r="Z1846" s="67"/>
    </row>
    <row r="1847" customFormat="false" ht="14.4" hidden="false" customHeight="false" outlineLevel="0" collapsed="false">
      <c r="A1847" s="63"/>
      <c r="B1847" s="83"/>
      <c r="C1847" s="63"/>
      <c r="D1847" s="84"/>
      <c r="E1847" s="85"/>
      <c r="F1847" s="85"/>
      <c r="G1847" s="85"/>
      <c r="H1847" s="85"/>
      <c r="I1847" s="61"/>
      <c r="J1847" s="83"/>
      <c r="K1847" s="83"/>
      <c r="L1847" s="61"/>
      <c r="M1847" s="61"/>
      <c r="N1847" s="61"/>
      <c r="O1847" s="54"/>
      <c r="P1847" s="54"/>
      <c r="Q1847" s="73"/>
      <c r="R1847" s="63"/>
      <c r="S1847" s="64" t="str">
        <f aca="false">IF(ISBLANK(A1847),"",CONCATENATE($BC$5,"-",MID($BC$3,3,2),"-M_",A1847))</f>
        <v/>
      </c>
      <c r="T1847" s="65" t="str">
        <f aca="false">IF(ISBLANK(B1847),"",VLOOKUP(B1847,$BI$2:$BJ$5,2,FALSE()))</f>
        <v/>
      </c>
      <c r="U1847" s="66" t="str">
        <f aca="false">IF(ISBLANK(Q1847),"ES",Q1847)</f>
        <v>ES</v>
      </c>
      <c r="V1847" s="64" t="str">
        <f aca="false">IF(ISBLANK(K1847),"2",VLOOKUP(K1847,$BG$2:$BH$3,2,FALSE()))</f>
        <v>2</v>
      </c>
      <c r="W1847" s="66" t="str">
        <f aca="false">IF(ISBLANK(R1847),"Sin observaciones",R1847)</f>
        <v>Sin observaciones</v>
      </c>
      <c r="X1847" s="64" t="str">
        <f aca="false">IF(ISERROR(VLOOKUP(J1847,$BG$2:$BH$3,2,FALSE())),"",VLOOKUP(J1847,$BG$2:$BH$3,2,FALSE()))</f>
        <v/>
      </c>
      <c r="Z1847" s="67"/>
    </row>
    <row r="1848" customFormat="false" ht="14.4" hidden="false" customHeight="false" outlineLevel="0" collapsed="false">
      <c r="A1848" s="63"/>
      <c r="B1848" s="83"/>
      <c r="C1848" s="63"/>
      <c r="D1848" s="84"/>
      <c r="E1848" s="85"/>
      <c r="F1848" s="85"/>
      <c r="G1848" s="85"/>
      <c r="H1848" s="85"/>
      <c r="I1848" s="61"/>
      <c r="J1848" s="83"/>
      <c r="K1848" s="83"/>
      <c r="L1848" s="61"/>
      <c r="M1848" s="61"/>
      <c r="N1848" s="61"/>
      <c r="O1848" s="54"/>
      <c r="P1848" s="54"/>
      <c r="Q1848" s="73"/>
      <c r="R1848" s="63"/>
      <c r="S1848" s="64" t="str">
        <f aca="false">IF(ISBLANK(A1848),"",CONCATENATE($BC$5,"-",MID($BC$3,3,2),"-M_",A1848))</f>
        <v/>
      </c>
      <c r="T1848" s="65" t="str">
        <f aca="false">IF(ISBLANK(B1848),"",VLOOKUP(B1848,$BI$2:$BJ$5,2,FALSE()))</f>
        <v/>
      </c>
      <c r="U1848" s="66" t="str">
        <f aca="false">IF(ISBLANK(Q1848),"ES",Q1848)</f>
        <v>ES</v>
      </c>
      <c r="V1848" s="64" t="str">
        <f aca="false">IF(ISBLANK(K1848),"2",VLOOKUP(K1848,$BG$2:$BH$3,2,FALSE()))</f>
        <v>2</v>
      </c>
      <c r="W1848" s="66" t="str">
        <f aca="false">IF(ISBLANK(R1848),"Sin observaciones",R1848)</f>
        <v>Sin observaciones</v>
      </c>
      <c r="X1848" s="64" t="str">
        <f aca="false">IF(ISERROR(VLOOKUP(J1848,$BG$2:$BH$3,2,FALSE())),"",VLOOKUP(J1848,$BG$2:$BH$3,2,FALSE()))</f>
        <v/>
      </c>
      <c r="Z1848" s="67"/>
    </row>
    <row r="1849" customFormat="false" ht="14.4" hidden="false" customHeight="false" outlineLevel="0" collapsed="false">
      <c r="A1849" s="63"/>
      <c r="B1849" s="83"/>
      <c r="C1849" s="63"/>
      <c r="D1849" s="84"/>
      <c r="E1849" s="85"/>
      <c r="F1849" s="85"/>
      <c r="G1849" s="85"/>
      <c r="H1849" s="85"/>
      <c r="I1849" s="61"/>
      <c r="J1849" s="83"/>
      <c r="K1849" s="83"/>
      <c r="L1849" s="61"/>
      <c r="M1849" s="61"/>
      <c r="N1849" s="61"/>
      <c r="O1849" s="54"/>
      <c r="P1849" s="54"/>
      <c r="Q1849" s="73"/>
      <c r="R1849" s="63"/>
      <c r="S1849" s="64" t="str">
        <f aca="false">IF(ISBLANK(A1849),"",CONCATENATE($BC$5,"-",MID($BC$3,3,2),"-M_",A1849))</f>
        <v/>
      </c>
      <c r="T1849" s="65" t="str">
        <f aca="false">IF(ISBLANK(B1849),"",VLOOKUP(B1849,$BI$2:$BJ$5,2,FALSE()))</f>
        <v/>
      </c>
      <c r="U1849" s="66" t="str">
        <f aca="false">IF(ISBLANK(Q1849),"ES",Q1849)</f>
        <v>ES</v>
      </c>
      <c r="V1849" s="64" t="str">
        <f aca="false">IF(ISBLANK(K1849),"2",VLOOKUP(K1849,$BG$2:$BH$3,2,FALSE()))</f>
        <v>2</v>
      </c>
      <c r="W1849" s="66" t="str">
        <f aca="false">IF(ISBLANK(R1849),"Sin observaciones",R1849)</f>
        <v>Sin observaciones</v>
      </c>
      <c r="X1849" s="64" t="str">
        <f aca="false">IF(ISERROR(VLOOKUP(J1849,$BG$2:$BH$3,2,FALSE())),"",VLOOKUP(J1849,$BG$2:$BH$3,2,FALSE()))</f>
        <v/>
      </c>
      <c r="Z1849" s="67"/>
    </row>
    <row r="1850" customFormat="false" ht="14.4" hidden="false" customHeight="false" outlineLevel="0" collapsed="false">
      <c r="A1850" s="63"/>
      <c r="B1850" s="83"/>
      <c r="C1850" s="63"/>
      <c r="D1850" s="84"/>
      <c r="E1850" s="85"/>
      <c r="F1850" s="85"/>
      <c r="G1850" s="85"/>
      <c r="H1850" s="85"/>
      <c r="I1850" s="61"/>
      <c r="J1850" s="83"/>
      <c r="K1850" s="83"/>
      <c r="L1850" s="61"/>
      <c r="M1850" s="61"/>
      <c r="N1850" s="61"/>
      <c r="O1850" s="54"/>
      <c r="P1850" s="54"/>
      <c r="Q1850" s="73"/>
      <c r="R1850" s="63"/>
      <c r="S1850" s="64" t="str">
        <f aca="false">IF(ISBLANK(A1850),"",CONCATENATE($BC$5,"-",MID($BC$3,3,2),"-M_",A1850))</f>
        <v/>
      </c>
      <c r="T1850" s="65" t="str">
        <f aca="false">IF(ISBLANK(B1850),"",VLOOKUP(B1850,$BI$2:$BJ$5,2,FALSE()))</f>
        <v/>
      </c>
      <c r="U1850" s="66" t="str">
        <f aca="false">IF(ISBLANK(Q1850),"ES",Q1850)</f>
        <v>ES</v>
      </c>
      <c r="V1850" s="64" t="str">
        <f aca="false">IF(ISBLANK(K1850),"2",VLOOKUP(K1850,$BG$2:$BH$3,2,FALSE()))</f>
        <v>2</v>
      </c>
      <c r="W1850" s="66" t="str">
        <f aca="false">IF(ISBLANK(R1850),"Sin observaciones",R1850)</f>
        <v>Sin observaciones</v>
      </c>
      <c r="X1850" s="64" t="str">
        <f aca="false">IF(ISERROR(VLOOKUP(J1850,$BG$2:$BH$3,2,FALSE())),"",VLOOKUP(J1850,$BG$2:$BH$3,2,FALSE()))</f>
        <v/>
      </c>
      <c r="Z1850" s="67"/>
    </row>
    <row r="1851" customFormat="false" ht="14.4" hidden="false" customHeight="false" outlineLevel="0" collapsed="false">
      <c r="A1851" s="63"/>
      <c r="B1851" s="83"/>
      <c r="C1851" s="63"/>
      <c r="D1851" s="84"/>
      <c r="E1851" s="85"/>
      <c r="F1851" s="85"/>
      <c r="G1851" s="85"/>
      <c r="H1851" s="85"/>
      <c r="I1851" s="61"/>
      <c r="J1851" s="83"/>
      <c r="K1851" s="83"/>
      <c r="L1851" s="61"/>
      <c r="M1851" s="61"/>
      <c r="N1851" s="61"/>
      <c r="O1851" s="54"/>
      <c r="P1851" s="54"/>
      <c r="Q1851" s="73"/>
      <c r="R1851" s="63"/>
      <c r="S1851" s="64" t="str">
        <f aca="false">IF(ISBLANK(A1851),"",CONCATENATE($BC$5,"-",MID($BC$3,3,2),"-M_",A1851))</f>
        <v/>
      </c>
      <c r="T1851" s="65" t="str">
        <f aca="false">IF(ISBLANK(B1851),"",VLOOKUP(B1851,$BI$2:$BJ$5,2,FALSE()))</f>
        <v/>
      </c>
      <c r="U1851" s="66" t="str">
        <f aca="false">IF(ISBLANK(Q1851),"ES",Q1851)</f>
        <v>ES</v>
      </c>
      <c r="V1851" s="64" t="str">
        <f aca="false">IF(ISBLANK(K1851),"2",VLOOKUP(K1851,$BG$2:$BH$3,2,FALSE()))</f>
        <v>2</v>
      </c>
      <c r="W1851" s="66" t="str">
        <f aca="false">IF(ISBLANK(R1851),"Sin observaciones",R1851)</f>
        <v>Sin observaciones</v>
      </c>
      <c r="X1851" s="64" t="str">
        <f aca="false">IF(ISERROR(VLOOKUP(J1851,$BG$2:$BH$3,2,FALSE())),"",VLOOKUP(J1851,$BG$2:$BH$3,2,FALSE()))</f>
        <v/>
      </c>
      <c r="Z1851" s="67"/>
    </row>
    <row r="1852" customFormat="false" ht="14.4" hidden="false" customHeight="false" outlineLevel="0" collapsed="false">
      <c r="A1852" s="63"/>
      <c r="B1852" s="83"/>
      <c r="C1852" s="63"/>
      <c r="D1852" s="84"/>
      <c r="E1852" s="85"/>
      <c r="F1852" s="85"/>
      <c r="G1852" s="85"/>
      <c r="H1852" s="85"/>
      <c r="I1852" s="61"/>
      <c r="J1852" s="83"/>
      <c r="K1852" s="83"/>
      <c r="L1852" s="61"/>
      <c r="M1852" s="61"/>
      <c r="N1852" s="61"/>
      <c r="O1852" s="54"/>
      <c r="P1852" s="54"/>
      <c r="Q1852" s="73"/>
      <c r="R1852" s="63"/>
      <c r="S1852" s="64" t="str">
        <f aca="false">IF(ISBLANK(A1852),"",CONCATENATE($BC$5,"-",MID($BC$3,3,2),"-M_",A1852))</f>
        <v/>
      </c>
      <c r="T1852" s="65" t="str">
        <f aca="false">IF(ISBLANK(B1852),"",VLOOKUP(B1852,$BI$2:$BJ$5,2,FALSE()))</f>
        <v/>
      </c>
      <c r="U1852" s="66" t="str">
        <f aca="false">IF(ISBLANK(Q1852),"ES",Q1852)</f>
        <v>ES</v>
      </c>
      <c r="V1852" s="64" t="str">
        <f aca="false">IF(ISBLANK(K1852),"2",VLOOKUP(K1852,$BG$2:$BH$3,2,FALSE()))</f>
        <v>2</v>
      </c>
      <c r="W1852" s="66" t="str">
        <f aca="false">IF(ISBLANK(R1852),"Sin observaciones",R1852)</f>
        <v>Sin observaciones</v>
      </c>
      <c r="X1852" s="64" t="str">
        <f aca="false">IF(ISERROR(VLOOKUP(J1852,$BG$2:$BH$3,2,FALSE())),"",VLOOKUP(J1852,$BG$2:$BH$3,2,FALSE()))</f>
        <v/>
      </c>
      <c r="Z1852" s="67"/>
    </row>
    <row r="1853" customFormat="false" ht="14.4" hidden="false" customHeight="false" outlineLevel="0" collapsed="false">
      <c r="A1853" s="63"/>
      <c r="B1853" s="83"/>
      <c r="C1853" s="63"/>
      <c r="D1853" s="84"/>
      <c r="E1853" s="85"/>
      <c r="F1853" s="85"/>
      <c r="G1853" s="85"/>
      <c r="H1853" s="85"/>
      <c r="I1853" s="61"/>
      <c r="J1853" s="83"/>
      <c r="K1853" s="83"/>
      <c r="L1853" s="61"/>
      <c r="M1853" s="61"/>
      <c r="N1853" s="61"/>
      <c r="O1853" s="54"/>
      <c r="P1853" s="54"/>
      <c r="Q1853" s="73"/>
      <c r="R1853" s="63"/>
      <c r="S1853" s="64" t="str">
        <f aca="false">IF(ISBLANK(A1853),"",CONCATENATE($BC$5,"-",MID($BC$3,3,2),"-M_",A1853))</f>
        <v/>
      </c>
      <c r="T1853" s="65" t="str">
        <f aca="false">IF(ISBLANK(B1853),"",VLOOKUP(B1853,$BI$2:$BJ$5,2,FALSE()))</f>
        <v/>
      </c>
      <c r="U1853" s="66" t="str">
        <f aca="false">IF(ISBLANK(Q1853),"ES",Q1853)</f>
        <v>ES</v>
      </c>
      <c r="V1853" s="64" t="str">
        <f aca="false">IF(ISBLANK(K1853),"2",VLOOKUP(K1853,$BG$2:$BH$3,2,FALSE()))</f>
        <v>2</v>
      </c>
      <c r="W1853" s="66" t="str">
        <f aca="false">IF(ISBLANK(R1853),"Sin observaciones",R1853)</f>
        <v>Sin observaciones</v>
      </c>
      <c r="X1853" s="64" t="str">
        <f aca="false">IF(ISERROR(VLOOKUP(J1853,$BG$2:$BH$3,2,FALSE())),"",VLOOKUP(J1853,$BG$2:$BH$3,2,FALSE()))</f>
        <v/>
      </c>
      <c r="Z1853" s="67"/>
    </row>
    <row r="1854" customFormat="false" ht="14.4" hidden="false" customHeight="false" outlineLevel="0" collapsed="false">
      <c r="A1854" s="63"/>
      <c r="B1854" s="83"/>
      <c r="C1854" s="63"/>
      <c r="D1854" s="84"/>
      <c r="E1854" s="85"/>
      <c r="F1854" s="85"/>
      <c r="G1854" s="85"/>
      <c r="H1854" s="85"/>
      <c r="I1854" s="61"/>
      <c r="J1854" s="83"/>
      <c r="K1854" s="83"/>
      <c r="L1854" s="61"/>
      <c r="M1854" s="61"/>
      <c r="N1854" s="61"/>
      <c r="O1854" s="54"/>
      <c r="P1854" s="54"/>
      <c r="Q1854" s="73"/>
      <c r="R1854" s="63"/>
      <c r="S1854" s="64" t="str">
        <f aca="false">IF(ISBLANK(A1854),"",CONCATENATE($BC$5,"-",MID($BC$3,3,2),"-M_",A1854))</f>
        <v/>
      </c>
      <c r="T1854" s="65" t="str">
        <f aca="false">IF(ISBLANK(B1854),"",VLOOKUP(B1854,$BI$2:$BJ$5,2,FALSE()))</f>
        <v/>
      </c>
      <c r="U1854" s="66" t="str">
        <f aca="false">IF(ISBLANK(Q1854),"ES",Q1854)</f>
        <v>ES</v>
      </c>
      <c r="V1854" s="64" t="str">
        <f aca="false">IF(ISBLANK(K1854),"2",VLOOKUP(K1854,$BG$2:$BH$3,2,FALSE()))</f>
        <v>2</v>
      </c>
      <c r="W1854" s="66" t="str">
        <f aca="false">IF(ISBLANK(R1854),"Sin observaciones",R1854)</f>
        <v>Sin observaciones</v>
      </c>
      <c r="X1854" s="64" t="str">
        <f aca="false">IF(ISERROR(VLOOKUP(J1854,$BG$2:$BH$3,2,FALSE())),"",VLOOKUP(J1854,$BG$2:$BH$3,2,FALSE()))</f>
        <v/>
      </c>
      <c r="Z1854" s="67"/>
    </row>
    <row r="1855" customFormat="false" ht="14.4" hidden="false" customHeight="false" outlineLevel="0" collapsed="false">
      <c r="A1855" s="63"/>
      <c r="B1855" s="83"/>
      <c r="C1855" s="63"/>
      <c r="D1855" s="84"/>
      <c r="E1855" s="85"/>
      <c r="F1855" s="85"/>
      <c r="G1855" s="85"/>
      <c r="H1855" s="85"/>
      <c r="I1855" s="61"/>
      <c r="J1855" s="83"/>
      <c r="K1855" s="83"/>
      <c r="L1855" s="61"/>
      <c r="M1855" s="61"/>
      <c r="N1855" s="61"/>
      <c r="O1855" s="54"/>
      <c r="P1855" s="54"/>
      <c r="Q1855" s="73"/>
      <c r="R1855" s="63"/>
      <c r="S1855" s="64" t="str">
        <f aca="false">IF(ISBLANK(A1855),"",CONCATENATE($BC$5,"-",MID($BC$3,3,2),"-M_",A1855))</f>
        <v/>
      </c>
      <c r="T1855" s="65" t="str">
        <f aca="false">IF(ISBLANK(B1855),"",VLOOKUP(B1855,$BI$2:$BJ$5,2,FALSE()))</f>
        <v/>
      </c>
      <c r="U1855" s="66" t="str">
        <f aca="false">IF(ISBLANK(Q1855),"ES",Q1855)</f>
        <v>ES</v>
      </c>
      <c r="V1855" s="64" t="str">
        <f aca="false">IF(ISBLANK(K1855),"2",VLOOKUP(K1855,$BG$2:$BH$3,2,FALSE()))</f>
        <v>2</v>
      </c>
      <c r="W1855" s="66" t="str">
        <f aca="false">IF(ISBLANK(R1855),"Sin observaciones",R1855)</f>
        <v>Sin observaciones</v>
      </c>
      <c r="X1855" s="64" t="str">
        <f aca="false">IF(ISERROR(VLOOKUP(J1855,$BG$2:$BH$3,2,FALSE())),"",VLOOKUP(J1855,$BG$2:$BH$3,2,FALSE()))</f>
        <v/>
      </c>
      <c r="Z1855" s="67"/>
    </row>
    <row r="1856" customFormat="false" ht="14.4" hidden="false" customHeight="false" outlineLevel="0" collapsed="false">
      <c r="A1856" s="63"/>
      <c r="B1856" s="83"/>
      <c r="C1856" s="63"/>
      <c r="D1856" s="84"/>
      <c r="E1856" s="85"/>
      <c r="F1856" s="85"/>
      <c r="G1856" s="85"/>
      <c r="H1856" s="85"/>
      <c r="I1856" s="61"/>
      <c r="J1856" s="83"/>
      <c r="K1856" s="83"/>
      <c r="L1856" s="61"/>
      <c r="M1856" s="61"/>
      <c r="N1856" s="61"/>
      <c r="O1856" s="54"/>
      <c r="P1856" s="54"/>
      <c r="Q1856" s="73"/>
      <c r="R1856" s="63"/>
      <c r="S1856" s="64" t="str">
        <f aca="false">IF(ISBLANK(A1856),"",CONCATENATE($BC$5,"-",MID($BC$3,3,2),"-M_",A1856))</f>
        <v/>
      </c>
      <c r="T1856" s="65" t="str">
        <f aca="false">IF(ISBLANK(B1856),"",VLOOKUP(B1856,$BI$2:$BJ$5,2,FALSE()))</f>
        <v/>
      </c>
      <c r="U1856" s="66" t="str">
        <f aca="false">IF(ISBLANK(Q1856),"ES",Q1856)</f>
        <v>ES</v>
      </c>
      <c r="V1856" s="64" t="str">
        <f aca="false">IF(ISBLANK(K1856),"2",VLOOKUP(K1856,$BG$2:$BH$3,2,FALSE()))</f>
        <v>2</v>
      </c>
      <c r="W1856" s="66" t="str">
        <f aca="false">IF(ISBLANK(R1856),"Sin observaciones",R1856)</f>
        <v>Sin observaciones</v>
      </c>
      <c r="X1856" s="64" t="str">
        <f aca="false">IF(ISERROR(VLOOKUP(J1856,$BG$2:$BH$3,2,FALSE())),"",VLOOKUP(J1856,$BG$2:$BH$3,2,FALSE()))</f>
        <v/>
      </c>
      <c r="Z1856" s="67"/>
    </row>
    <row r="1857" customFormat="false" ht="14.4" hidden="false" customHeight="false" outlineLevel="0" collapsed="false">
      <c r="A1857" s="63"/>
      <c r="B1857" s="83"/>
      <c r="C1857" s="63"/>
      <c r="D1857" s="84"/>
      <c r="E1857" s="85"/>
      <c r="F1857" s="85"/>
      <c r="G1857" s="85"/>
      <c r="H1857" s="85"/>
      <c r="I1857" s="61"/>
      <c r="J1857" s="83"/>
      <c r="K1857" s="83"/>
      <c r="L1857" s="61"/>
      <c r="M1857" s="61"/>
      <c r="N1857" s="61"/>
      <c r="O1857" s="54"/>
      <c r="P1857" s="54"/>
      <c r="Q1857" s="73"/>
      <c r="R1857" s="63"/>
      <c r="S1857" s="64" t="str">
        <f aca="false">IF(ISBLANK(A1857),"",CONCATENATE($BC$5,"-",MID($BC$3,3,2),"-M_",A1857))</f>
        <v/>
      </c>
      <c r="T1857" s="65" t="str">
        <f aca="false">IF(ISBLANK(B1857),"",VLOOKUP(B1857,$BI$2:$BJ$5,2,FALSE()))</f>
        <v/>
      </c>
      <c r="U1857" s="66" t="str">
        <f aca="false">IF(ISBLANK(Q1857),"ES",Q1857)</f>
        <v>ES</v>
      </c>
      <c r="V1857" s="64" t="str">
        <f aca="false">IF(ISBLANK(K1857),"2",VLOOKUP(K1857,$BG$2:$BH$3,2,FALSE()))</f>
        <v>2</v>
      </c>
      <c r="W1857" s="66" t="str">
        <f aca="false">IF(ISBLANK(R1857),"Sin observaciones",R1857)</f>
        <v>Sin observaciones</v>
      </c>
      <c r="X1857" s="64" t="str">
        <f aca="false">IF(ISERROR(VLOOKUP(J1857,$BG$2:$BH$3,2,FALSE())),"",VLOOKUP(J1857,$BG$2:$BH$3,2,FALSE()))</f>
        <v/>
      </c>
      <c r="Z1857" s="67"/>
    </row>
    <row r="1858" customFormat="false" ht="14.4" hidden="false" customHeight="false" outlineLevel="0" collapsed="false">
      <c r="A1858" s="63"/>
      <c r="B1858" s="83"/>
      <c r="C1858" s="63"/>
      <c r="D1858" s="84"/>
      <c r="E1858" s="85"/>
      <c r="F1858" s="85"/>
      <c r="G1858" s="85"/>
      <c r="H1858" s="85"/>
      <c r="I1858" s="61"/>
      <c r="J1858" s="83"/>
      <c r="K1858" s="83"/>
      <c r="L1858" s="61"/>
      <c r="M1858" s="61"/>
      <c r="N1858" s="61"/>
      <c r="O1858" s="54"/>
      <c r="P1858" s="54"/>
      <c r="Q1858" s="73"/>
      <c r="R1858" s="63"/>
      <c r="S1858" s="64" t="str">
        <f aca="false">IF(ISBLANK(A1858),"",CONCATENATE($BC$5,"-",MID($BC$3,3,2),"-M_",A1858))</f>
        <v/>
      </c>
      <c r="T1858" s="65" t="str">
        <f aca="false">IF(ISBLANK(B1858),"",VLOOKUP(B1858,$BI$2:$BJ$5,2,FALSE()))</f>
        <v/>
      </c>
      <c r="U1858" s="66" t="str">
        <f aca="false">IF(ISBLANK(Q1858),"ES",Q1858)</f>
        <v>ES</v>
      </c>
      <c r="V1858" s="64" t="str">
        <f aca="false">IF(ISBLANK(K1858),"2",VLOOKUP(K1858,$BG$2:$BH$3,2,FALSE()))</f>
        <v>2</v>
      </c>
      <c r="W1858" s="66" t="str">
        <f aca="false">IF(ISBLANK(R1858),"Sin observaciones",R1858)</f>
        <v>Sin observaciones</v>
      </c>
      <c r="X1858" s="64" t="str">
        <f aca="false">IF(ISERROR(VLOOKUP(J1858,$BG$2:$BH$3,2,FALSE())),"",VLOOKUP(J1858,$BG$2:$BH$3,2,FALSE()))</f>
        <v/>
      </c>
      <c r="Z1858" s="67"/>
    </row>
    <row r="1859" customFormat="false" ht="14.4" hidden="false" customHeight="false" outlineLevel="0" collapsed="false">
      <c r="A1859" s="63"/>
      <c r="B1859" s="83"/>
      <c r="C1859" s="63"/>
      <c r="D1859" s="84"/>
      <c r="E1859" s="85"/>
      <c r="F1859" s="85"/>
      <c r="G1859" s="85"/>
      <c r="H1859" s="85"/>
      <c r="I1859" s="61"/>
      <c r="J1859" s="83"/>
      <c r="K1859" s="83"/>
      <c r="L1859" s="61"/>
      <c r="M1859" s="61"/>
      <c r="N1859" s="61"/>
      <c r="O1859" s="54"/>
      <c r="P1859" s="54"/>
      <c r="Q1859" s="73"/>
      <c r="R1859" s="63"/>
      <c r="S1859" s="64" t="str">
        <f aca="false">IF(ISBLANK(A1859),"",CONCATENATE($BC$5,"-",MID($BC$3,3,2),"-M_",A1859))</f>
        <v/>
      </c>
      <c r="T1859" s="65" t="str">
        <f aca="false">IF(ISBLANK(B1859),"",VLOOKUP(B1859,$BI$2:$BJ$5,2,FALSE()))</f>
        <v/>
      </c>
      <c r="U1859" s="66" t="str">
        <f aca="false">IF(ISBLANK(Q1859),"ES",Q1859)</f>
        <v>ES</v>
      </c>
      <c r="V1859" s="64" t="str">
        <f aca="false">IF(ISBLANK(K1859),"2",VLOOKUP(K1859,$BG$2:$BH$3,2,FALSE()))</f>
        <v>2</v>
      </c>
      <c r="W1859" s="66" t="str">
        <f aca="false">IF(ISBLANK(R1859),"Sin observaciones",R1859)</f>
        <v>Sin observaciones</v>
      </c>
      <c r="X1859" s="64" t="str">
        <f aca="false">IF(ISERROR(VLOOKUP(J1859,$BG$2:$BH$3,2,FALSE())),"",VLOOKUP(J1859,$BG$2:$BH$3,2,FALSE()))</f>
        <v/>
      </c>
      <c r="Z1859" s="67"/>
    </row>
    <row r="1860" customFormat="false" ht="14.4" hidden="false" customHeight="false" outlineLevel="0" collapsed="false">
      <c r="A1860" s="63"/>
      <c r="B1860" s="83"/>
      <c r="C1860" s="63"/>
      <c r="D1860" s="84"/>
      <c r="E1860" s="85"/>
      <c r="F1860" s="85"/>
      <c r="G1860" s="85"/>
      <c r="H1860" s="85"/>
      <c r="I1860" s="61"/>
      <c r="J1860" s="83"/>
      <c r="K1860" s="83"/>
      <c r="L1860" s="61"/>
      <c r="M1860" s="61"/>
      <c r="N1860" s="61"/>
      <c r="O1860" s="54"/>
      <c r="P1860" s="54"/>
      <c r="Q1860" s="73"/>
      <c r="R1860" s="63"/>
      <c r="S1860" s="64" t="str">
        <f aca="false">IF(ISBLANK(A1860),"",CONCATENATE($BC$5,"-",MID($BC$3,3,2),"-M_",A1860))</f>
        <v/>
      </c>
      <c r="T1860" s="65" t="str">
        <f aca="false">IF(ISBLANK(B1860),"",VLOOKUP(B1860,$BI$2:$BJ$5,2,FALSE()))</f>
        <v/>
      </c>
      <c r="U1860" s="66" t="str">
        <f aca="false">IF(ISBLANK(Q1860),"ES",Q1860)</f>
        <v>ES</v>
      </c>
      <c r="V1860" s="64" t="str">
        <f aca="false">IF(ISBLANK(K1860),"2",VLOOKUP(K1860,$BG$2:$BH$3,2,FALSE()))</f>
        <v>2</v>
      </c>
      <c r="W1860" s="66" t="str">
        <f aca="false">IF(ISBLANK(R1860),"Sin observaciones",R1860)</f>
        <v>Sin observaciones</v>
      </c>
      <c r="X1860" s="64" t="str">
        <f aca="false">IF(ISERROR(VLOOKUP(J1860,$BG$2:$BH$3,2,FALSE())),"",VLOOKUP(J1860,$BG$2:$BH$3,2,FALSE()))</f>
        <v/>
      </c>
      <c r="Z1860" s="67"/>
    </row>
    <row r="1861" customFormat="false" ht="14.4" hidden="false" customHeight="false" outlineLevel="0" collapsed="false">
      <c r="A1861" s="63"/>
      <c r="B1861" s="83"/>
      <c r="C1861" s="63"/>
      <c r="D1861" s="84"/>
      <c r="E1861" s="85"/>
      <c r="F1861" s="85"/>
      <c r="G1861" s="85"/>
      <c r="H1861" s="85"/>
      <c r="I1861" s="61"/>
      <c r="J1861" s="83"/>
      <c r="K1861" s="83"/>
      <c r="L1861" s="61"/>
      <c r="M1861" s="61"/>
      <c r="N1861" s="61"/>
      <c r="O1861" s="54"/>
      <c r="P1861" s="54"/>
      <c r="Q1861" s="73"/>
      <c r="R1861" s="63"/>
      <c r="S1861" s="64" t="str">
        <f aca="false">IF(ISBLANK(A1861),"",CONCATENATE($BC$5,"-",MID($BC$3,3,2),"-M_",A1861))</f>
        <v/>
      </c>
      <c r="T1861" s="65" t="str">
        <f aca="false">IF(ISBLANK(B1861),"",VLOOKUP(B1861,$BI$2:$BJ$5,2,FALSE()))</f>
        <v/>
      </c>
      <c r="U1861" s="66" t="str">
        <f aca="false">IF(ISBLANK(Q1861),"ES",Q1861)</f>
        <v>ES</v>
      </c>
      <c r="V1861" s="64" t="str">
        <f aca="false">IF(ISBLANK(K1861),"2",VLOOKUP(K1861,$BG$2:$BH$3,2,FALSE()))</f>
        <v>2</v>
      </c>
      <c r="W1861" s="66" t="str">
        <f aca="false">IF(ISBLANK(R1861),"Sin observaciones",R1861)</f>
        <v>Sin observaciones</v>
      </c>
      <c r="X1861" s="64" t="str">
        <f aca="false">IF(ISERROR(VLOOKUP(J1861,$BG$2:$BH$3,2,FALSE())),"",VLOOKUP(J1861,$BG$2:$BH$3,2,FALSE()))</f>
        <v/>
      </c>
      <c r="Z1861" s="67"/>
    </row>
    <row r="1862" customFormat="false" ht="14.4" hidden="false" customHeight="false" outlineLevel="0" collapsed="false">
      <c r="A1862" s="63"/>
      <c r="B1862" s="83"/>
      <c r="C1862" s="63"/>
      <c r="D1862" s="84"/>
      <c r="E1862" s="85"/>
      <c r="F1862" s="85"/>
      <c r="G1862" s="85"/>
      <c r="H1862" s="85"/>
      <c r="I1862" s="61"/>
      <c r="J1862" s="83"/>
      <c r="K1862" s="83"/>
      <c r="L1862" s="61"/>
      <c r="M1862" s="61"/>
      <c r="N1862" s="61"/>
      <c r="O1862" s="54"/>
      <c r="P1862" s="54"/>
      <c r="Q1862" s="73"/>
      <c r="R1862" s="63"/>
      <c r="S1862" s="64" t="str">
        <f aca="false">IF(ISBLANK(A1862),"",CONCATENATE($BC$5,"-",MID($BC$3,3,2),"-M_",A1862))</f>
        <v/>
      </c>
      <c r="T1862" s="65" t="str">
        <f aca="false">IF(ISBLANK(B1862),"",VLOOKUP(B1862,$BI$2:$BJ$5,2,FALSE()))</f>
        <v/>
      </c>
      <c r="U1862" s="66" t="str">
        <f aca="false">IF(ISBLANK(Q1862),"ES",Q1862)</f>
        <v>ES</v>
      </c>
      <c r="V1862" s="64" t="str">
        <f aca="false">IF(ISBLANK(K1862),"2",VLOOKUP(K1862,$BG$2:$BH$3,2,FALSE()))</f>
        <v>2</v>
      </c>
      <c r="W1862" s="66" t="str">
        <f aca="false">IF(ISBLANK(R1862),"Sin observaciones",R1862)</f>
        <v>Sin observaciones</v>
      </c>
      <c r="X1862" s="64" t="str">
        <f aca="false">IF(ISERROR(VLOOKUP(J1862,$BG$2:$BH$3,2,FALSE())),"",VLOOKUP(J1862,$BG$2:$BH$3,2,FALSE()))</f>
        <v/>
      </c>
      <c r="Z1862" s="67"/>
    </row>
    <row r="1863" customFormat="false" ht="14.4" hidden="false" customHeight="false" outlineLevel="0" collapsed="false">
      <c r="A1863" s="63"/>
      <c r="B1863" s="83"/>
      <c r="C1863" s="63"/>
      <c r="D1863" s="84"/>
      <c r="E1863" s="85"/>
      <c r="F1863" s="85"/>
      <c r="G1863" s="85"/>
      <c r="H1863" s="85"/>
      <c r="I1863" s="61"/>
      <c r="J1863" s="83"/>
      <c r="K1863" s="83"/>
      <c r="L1863" s="61"/>
      <c r="M1863" s="61"/>
      <c r="N1863" s="61"/>
      <c r="O1863" s="54"/>
      <c r="P1863" s="54"/>
      <c r="Q1863" s="73"/>
      <c r="R1863" s="63"/>
      <c r="S1863" s="64" t="str">
        <f aca="false">IF(ISBLANK(A1863),"",CONCATENATE($BC$5,"-",MID($BC$3,3,2),"-M_",A1863))</f>
        <v/>
      </c>
      <c r="T1863" s="65" t="str">
        <f aca="false">IF(ISBLANK(B1863),"",VLOOKUP(B1863,$BI$2:$BJ$5,2,FALSE()))</f>
        <v/>
      </c>
      <c r="U1863" s="66" t="str">
        <f aca="false">IF(ISBLANK(Q1863),"ES",Q1863)</f>
        <v>ES</v>
      </c>
      <c r="V1863" s="64" t="str">
        <f aca="false">IF(ISBLANK(K1863),"2",VLOOKUP(K1863,$BG$2:$BH$3,2,FALSE()))</f>
        <v>2</v>
      </c>
      <c r="W1863" s="66" t="str">
        <f aca="false">IF(ISBLANK(R1863),"Sin observaciones",R1863)</f>
        <v>Sin observaciones</v>
      </c>
      <c r="X1863" s="64" t="str">
        <f aca="false">IF(ISERROR(VLOOKUP(J1863,$BG$2:$BH$3,2,FALSE())),"",VLOOKUP(J1863,$BG$2:$BH$3,2,FALSE()))</f>
        <v/>
      </c>
      <c r="Z1863" s="67"/>
    </row>
    <row r="1864" customFormat="false" ht="14.4" hidden="false" customHeight="false" outlineLevel="0" collapsed="false">
      <c r="A1864" s="63"/>
      <c r="B1864" s="83"/>
      <c r="C1864" s="63"/>
      <c r="D1864" s="84"/>
      <c r="E1864" s="85"/>
      <c r="F1864" s="85"/>
      <c r="G1864" s="85"/>
      <c r="H1864" s="85"/>
      <c r="I1864" s="61"/>
      <c r="J1864" s="83"/>
      <c r="K1864" s="83"/>
      <c r="L1864" s="61"/>
      <c r="M1864" s="61"/>
      <c r="N1864" s="61"/>
      <c r="O1864" s="54"/>
      <c r="P1864" s="54"/>
      <c r="Q1864" s="73"/>
      <c r="R1864" s="63"/>
      <c r="S1864" s="64" t="str">
        <f aca="false">IF(ISBLANK(A1864),"",CONCATENATE($BC$5,"-",MID($BC$3,3,2),"-M_",A1864))</f>
        <v/>
      </c>
      <c r="T1864" s="65" t="str">
        <f aca="false">IF(ISBLANK(B1864),"",VLOOKUP(B1864,$BI$2:$BJ$5,2,FALSE()))</f>
        <v/>
      </c>
      <c r="U1864" s="66" t="str">
        <f aca="false">IF(ISBLANK(Q1864),"ES",Q1864)</f>
        <v>ES</v>
      </c>
      <c r="V1864" s="64" t="str">
        <f aca="false">IF(ISBLANK(K1864),"2",VLOOKUP(K1864,$BG$2:$BH$3,2,FALSE()))</f>
        <v>2</v>
      </c>
      <c r="W1864" s="66" t="str">
        <f aca="false">IF(ISBLANK(R1864),"Sin observaciones",R1864)</f>
        <v>Sin observaciones</v>
      </c>
      <c r="X1864" s="64" t="str">
        <f aca="false">IF(ISERROR(VLOOKUP(J1864,$BG$2:$BH$3,2,FALSE())),"",VLOOKUP(J1864,$BG$2:$BH$3,2,FALSE()))</f>
        <v/>
      </c>
      <c r="Z1864" s="67"/>
    </row>
    <row r="1865" customFormat="false" ht="14.4" hidden="false" customHeight="false" outlineLevel="0" collapsed="false">
      <c r="A1865" s="63"/>
      <c r="B1865" s="83"/>
      <c r="C1865" s="63"/>
      <c r="D1865" s="84"/>
      <c r="E1865" s="85"/>
      <c r="F1865" s="85"/>
      <c r="G1865" s="85"/>
      <c r="H1865" s="85"/>
      <c r="I1865" s="61"/>
      <c r="J1865" s="83"/>
      <c r="K1865" s="83"/>
      <c r="L1865" s="61"/>
      <c r="M1865" s="61"/>
      <c r="N1865" s="61"/>
      <c r="O1865" s="54"/>
      <c r="P1865" s="54"/>
      <c r="Q1865" s="73"/>
      <c r="R1865" s="63"/>
      <c r="S1865" s="64" t="str">
        <f aca="false">IF(ISBLANK(A1865),"",CONCATENATE($BC$5,"-",MID($BC$3,3,2),"-M_",A1865))</f>
        <v/>
      </c>
      <c r="T1865" s="65" t="str">
        <f aca="false">IF(ISBLANK(B1865),"",VLOOKUP(B1865,$BI$2:$BJ$5,2,FALSE()))</f>
        <v/>
      </c>
      <c r="U1865" s="66" t="str">
        <f aca="false">IF(ISBLANK(Q1865),"ES",Q1865)</f>
        <v>ES</v>
      </c>
      <c r="V1865" s="64" t="str">
        <f aca="false">IF(ISBLANK(K1865),"2",VLOOKUP(K1865,$BG$2:$BH$3,2,FALSE()))</f>
        <v>2</v>
      </c>
      <c r="W1865" s="66" t="str">
        <f aca="false">IF(ISBLANK(R1865),"Sin observaciones",R1865)</f>
        <v>Sin observaciones</v>
      </c>
      <c r="X1865" s="64" t="str">
        <f aca="false">IF(ISERROR(VLOOKUP(J1865,$BG$2:$BH$3,2,FALSE())),"",VLOOKUP(J1865,$BG$2:$BH$3,2,FALSE()))</f>
        <v/>
      </c>
      <c r="Z1865" s="67"/>
    </row>
    <row r="1866" customFormat="false" ht="14.4" hidden="false" customHeight="false" outlineLevel="0" collapsed="false">
      <c r="A1866" s="63"/>
      <c r="B1866" s="83"/>
      <c r="C1866" s="63"/>
      <c r="D1866" s="84"/>
      <c r="E1866" s="85"/>
      <c r="F1866" s="85"/>
      <c r="G1866" s="85"/>
      <c r="H1866" s="85"/>
      <c r="I1866" s="61"/>
      <c r="J1866" s="83"/>
      <c r="K1866" s="83"/>
      <c r="L1866" s="61"/>
      <c r="M1866" s="61"/>
      <c r="N1866" s="61"/>
      <c r="O1866" s="54"/>
      <c r="P1866" s="54"/>
      <c r="Q1866" s="73"/>
      <c r="R1866" s="63"/>
      <c r="S1866" s="64" t="str">
        <f aca="false">IF(ISBLANK(A1866),"",CONCATENATE($BC$5,"-",MID($BC$3,3,2),"-M_",A1866))</f>
        <v/>
      </c>
      <c r="T1866" s="65" t="str">
        <f aca="false">IF(ISBLANK(B1866),"",VLOOKUP(B1866,$BI$2:$BJ$5,2,FALSE()))</f>
        <v/>
      </c>
      <c r="U1866" s="66" t="str">
        <f aca="false">IF(ISBLANK(Q1866),"ES",Q1866)</f>
        <v>ES</v>
      </c>
      <c r="V1866" s="64" t="str">
        <f aca="false">IF(ISBLANK(K1866),"2",VLOOKUP(K1866,$BG$2:$BH$3,2,FALSE()))</f>
        <v>2</v>
      </c>
      <c r="W1866" s="66" t="str">
        <f aca="false">IF(ISBLANK(R1866),"Sin observaciones",R1866)</f>
        <v>Sin observaciones</v>
      </c>
      <c r="X1866" s="64" t="str">
        <f aca="false">IF(ISERROR(VLOOKUP(J1866,$BG$2:$BH$3,2,FALSE())),"",VLOOKUP(J1866,$BG$2:$BH$3,2,FALSE()))</f>
        <v/>
      </c>
      <c r="Z1866" s="67"/>
    </row>
    <row r="1867" customFormat="false" ht="14.4" hidden="false" customHeight="false" outlineLevel="0" collapsed="false">
      <c r="A1867" s="63"/>
      <c r="B1867" s="83"/>
      <c r="C1867" s="63"/>
      <c r="D1867" s="84"/>
      <c r="E1867" s="85"/>
      <c r="F1867" s="85"/>
      <c r="G1867" s="85"/>
      <c r="H1867" s="85"/>
      <c r="I1867" s="61"/>
      <c r="J1867" s="83"/>
      <c r="K1867" s="83"/>
      <c r="L1867" s="61"/>
      <c r="M1867" s="61"/>
      <c r="N1867" s="61"/>
      <c r="O1867" s="54"/>
      <c r="P1867" s="54"/>
      <c r="Q1867" s="73"/>
      <c r="R1867" s="63"/>
      <c r="S1867" s="64" t="str">
        <f aca="false">IF(ISBLANK(A1867),"",CONCATENATE($BC$5,"-",MID($BC$3,3,2),"-M_",A1867))</f>
        <v/>
      </c>
      <c r="T1867" s="65" t="str">
        <f aca="false">IF(ISBLANK(B1867),"",VLOOKUP(B1867,$BI$2:$BJ$5,2,FALSE()))</f>
        <v/>
      </c>
      <c r="U1867" s="66" t="str">
        <f aca="false">IF(ISBLANK(Q1867),"ES",Q1867)</f>
        <v>ES</v>
      </c>
      <c r="V1867" s="64" t="str">
        <f aca="false">IF(ISBLANK(K1867),"2",VLOOKUP(K1867,$BG$2:$BH$3,2,FALSE()))</f>
        <v>2</v>
      </c>
      <c r="W1867" s="66" t="str">
        <f aca="false">IF(ISBLANK(R1867),"Sin observaciones",R1867)</f>
        <v>Sin observaciones</v>
      </c>
      <c r="X1867" s="64" t="str">
        <f aca="false">IF(ISERROR(VLOOKUP(J1867,$BG$2:$BH$3,2,FALSE())),"",VLOOKUP(J1867,$BG$2:$BH$3,2,FALSE()))</f>
        <v/>
      </c>
      <c r="Z1867" s="67"/>
    </row>
    <row r="1868" customFormat="false" ht="14.4" hidden="false" customHeight="false" outlineLevel="0" collapsed="false">
      <c r="A1868" s="63"/>
      <c r="B1868" s="83"/>
      <c r="C1868" s="63"/>
      <c r="D1868" s="84"/>
      <c r="E1868" s="85"/>
      <c r="F1868" s="85"/>
      <c r="G1868" s="85"/>
      <c r="H1868" s="85"/>
      <c r="I1868" s="61"/>
      <c r="J1868" s="83"/>
      <c r="K1868" s="83"/>
      <c r="L1868" s="61"/>
      <c r="M1868" s="61"/>
      <c r="N1868" s="61"/>
      <c r="O1868" s="54"/>
      <c r="P1868" s="54"/>
      <c r="Q1868" s="73"/>
      <c r="R1868" s="63"/>
      <c r="S1868" s="64" t="str">
        <f aca="false">IF(ISBLANK(A1868),"",CONCATENATE($BC$5,"-",MID($BC$3,3,2),"-M_",A1868))</f>
        <v/>
      </c>
      <c r="T1868" s="65" t="str">
        <f aca="false">IF(ISBLANK(B1868),"",VLOOKUP(B1868,$BI$2:$BJ$5,2,FALSE()))</f>
        <v/>
      </c>
      <c r="U1868" s="66" t="str">
        <f aca="false">IF(ISBLANK(Q1868),"ES",Q1868)</f>
        <v>ES</v>
      </c>
      <c r="V1868" s="64" t="str">
        <f aca="false">IF(ISBLANK(K1868),"2",VLOOKUP(K1868,$BG$2:$BH$3,2,FALSE()))</f>
        <v>2</v>
      </c>
      <c r="W1868" s="66" t="str">
        <f aca="false">IF(ISBLANK(R1868),"Sin observaciones",R1868)</f>
        <v>Sin observaciones</v>
      </c>
      <c r="X1868" s="64" t="str">
        <f aca="false">IF(ISERROR(VLOOKUP(J1868,$BG$2:$BH$3,2,FALSE())),"",VLOOKUP(J1868,$BG$2:$BH$3,2,FALSE()))</f>
        <v/>
      </c>
      <c r="Z1868" s="67"/>
    </row>
    <row r="1869" customFormat="false" ht="14.4" hidden="false" customHeight="false" outlineLevel="0" collapsed="false">
      <c r="A1869" s="63"/>
      <c r="B1869" s="83"/>
      <c r="C1869" s="63"/>
      <c r="D1869" s="84"/>
      <c r="E1869" s="85"/>
      <c r="F1869" s="85"/>
      <c r="G1869" s="85"/>
      <c r="H1869" s="85"/>
      <c r="I1869" s="61"/>
      <c r="J1869" s="83"/>
      <c r="K1869" s="83"/>
      <c r="L1869" s="61"/>
      <c r="M1869" s="61"/>
      <c r="N1869" s="61"/>
      <c r="O1869" s="54"/>
      <c r="P1869" s="54"/>
      <c r="Q1869" s="73"/>
      <c r="R1869" s="63"/>
      <c r="S1869" s="64" t="str">
        <f aca="false">IF(ISBLANK(A1869),"",CONCATENATE($BC$5,"-",MID($BC$3,3,2),"-M_",A1869))</f>
        <v/>
      </c>
      <c r="T1869" s="65" t="str">
        <f aca="false">IF(ISBLANK(B1869),"",VLOOKUP(B1869,$BI$2:$BJ$5,2,FALSE()))</f>
        <v/>
      </c>
      <c r="U1869" s="66" t="str">
        <f aca="false">IF(ISBLANK(Q1869),"ES",Q1869)</f>
        <v>ES</v>
      </c>
      <c r="V1869" s="64" t="str">
        <f aca="false">IF(ISBLANK(K1869),"2",VLOOKUP(K1869,$BG$2:$BH$3,2,FALSE()))</f>
        <v>2</v>
      </c>
      <c r="W1869" s="66" t="str">
        <f aca="false">IF(ISBLANK(R1869),"Sin observaciones",R1869)</f>
        <v>Sin observaciones</v>
      </c>
      <c r="X1869" s="64" t="str">
        <f aca="false">IF(ISERROR(VLOOKUP(J1869,$BG$2:$BH$3,2,FALSE())),"",VLOOKUP(J1869,$BG$2:$BH$3,2,FALSE()))</f>
        <v/>
      </c>
      <c r="Z1869" s="67"/>
    </row>
    <row r="1870" customFormat="false" ht="14.4" hidden="false" customHeight="false" outlineLevel="0" collapsed="false">
      <c r="A1870" s="63"/>
      <c r="B1870" s="83"/>
      <c r="C1870" s="63"/>
      <c r="D1870" s="84"/>
      <c r="E1870" s="85"/>
      <c r="F1870" s="85"/>
      <c r="G1870" s="85"/>
      <c r="H1870" s="85"/>
      <c r="I1870" s="61"/>
      <c r="J1870" s="83"/>
      <c r="K1870" s="83"/>
      <c r="L1870" s="61"/>
      <c r="M1870" s="61"/>
      <c r="N1870" s="61"/>
      <c r="O1870" s="54"/>
      <c r="P1870" s="54"/>
      <c r="Q1870" s="73"/>
      <c r="R1870" s="63"/>
      <c r="S1870" s="64" t="str">
        <f aca="false">IF(ISBLANK(A1870),"",CONCATENATE($BC$5,"-",MID($BC$3,3,2),"-M_",A1870))</f>
        <v/>
      </c>
      <c r="T1870" s="65" t="str">
        <f aca="false">IF(ISBLANK(B1870),"",VLOOKUP(B1870,$BI$2:$BJ$5,2,FALSE()))</f>
        <v/>
      </c>
      <c r="U1870" s="66" t="str">
        <f aca="false">IF(ISBLANK(Q1870),"ES",Q1870)</f>
        <v>ES</v>
      </c>
      <c r="V1870" s="64" t="str">
        <f aca="false">IF(ISBLANK(K1870),"2",VLOOKUP(K1870,$BG$2:$BH$3,2,FALSE()))</f>
        <v>2</v>
      </c>
      <c r="W1870" s="66" t="str">
        <f aca="false">IF(ISBLANK(R1870),"Sin observaciones",R1870)</f>
        <v>Sin observaciones</v>
      </c>
      <c r="X1870" s="64" t="str">
        <f aca="false">IF(ISERROR(VLOOKUP(J1870,$BG$2:$BH$3,2,FALSE())),"",VLOOKUP(J1870,$BG$2:$BH$3,2,FALSE()))</f>
        <v/>
      </c>
      <c r="Z1870" s="67"/>
    </row>
    <row r="1871" customFormat="false" ht="14.4" hidden="false" customHeight="false" outlineLevel="0" collapsed="false">
      <c r="A1871" s="63"/>
      <c r="B1871" s="83"/>
      <c r="C1871" s="63"/>
      <c r="D1871" s="84"/>
      <c r="E1871" s="85"/>
      <c r="F1871" s="85"/>
      <c r="G1871" s="85"/>
      <c r="H1871" s="85"/>
      <c r="I1871" s="61"/>
      <c r="J1871" s="83"/>
      <c r="K1871" s="83"/>
      <c r="L1871" s="61"/>
      <c r="M1871" s="61"/>
      <c r="N1871" s="61"/>
      <c r="O1871" s="54"/>
      <c r="P1871" s="54"/>
      <c r="Q1871" s="73"/>
      <c r="R1871" s="63"/>
      <c r="S1871" s="64" t="str">
        <f aca="false">IF(ISBLANK(A1871),"",CONCATENATE($BC$5,"-",MID($BC$3,3,2),"-M_",A1871))</f>
        <v/>
      </c>
      <c r="T1871" s="65" t="str">
        <f aca="false">IF(ISBLANK(B1871),"",VLOOKUP(B1871,$BI$2:$BJ$5,2,FALSE()))</f>
        <v/>
      </c>
      <c r="U1871" s="66" t="str">
        <f aca="false">IF(ISBLANK(Q1871),"ES",Q1871)</f>
        <v>ES</v>
      </c>
      <c r="V1871" s="64" t="str">
        <f aca="false">IF(ISBLANK(K1871),"2",VLOOKUP(K1871,$BG$2:$BH$3,2,FALSE()))</f>
        <v>2</v>
      </c>
      <c r="W1871" s="66" t="str">
        <f aca="false">IF(ISBLANK(R1871),"Sin observaciones",R1871)</f>
        <v>Sin observaciones</v>
      </c>
      <c r="X1871" s="64" t="str">
        <f aca="false">IF(ISERROR(VLOOKUP(J1871,$BG$2:$BH$3,2,FALSE())),"",VLOOKUP(J1871,$BG$2:$BH$3,2,FALSE()))</f>
        <v/>
      </c>
      <c r="Z1871" s="67"/>
    </row>
    <row r="1872" customFormat="false" ht="14.4" hidden="false" customHeight="false" outlineLevel="0" collapsed="false">
      <c r="A1872" s="63"/>
      <c r="B1872" s="83"/>
      <c r="C1872" s="63"/>
      <c r="D1872" s="84"/>
      <c r="E1872" s="85"/>
      <c r="F1872" s="85"/>
      <c r="G1872" s="85"/>
      <c r="H1872" s="85"/>
      <c r="I1872" s="61"/>
      <c r="J1872" s="83"/>
      <c r="K1872" s="83"/>
      <c r="L1872" s="61"/>
      <c r="M1872" s="61"/>
      <c r="N1872" s="61"/>
      <c r="O1872" s="54"/>
      <c r="P1872" s="54"/>
      <c r="Q1872" s="73"/>
      <c r="R1872" s="63"/>
      <c r="S1872" s="64" t="str">
        <f aca="false">IF(ISBLANK(A1872),"",CONCATENATE($BC$5,"-",MID($BC$3,3,2),"-M_",A1872))</f>
        <v/>
      </c>
      <c r="T1872" s="65" t="str">
        <f aca="false">IF(ISBLANK(B1872),"",VLOOKUP(B1872,$BI$2:$BJ$5,2,FALSE()))</f>
        <v/>
      </c>
      <c r="U1872" s="66" t="str">
        <f aca="false">IF(ISBLANK(Q1872),"ES",Q1872)</f>
        <v>ES</v>
      </c>
      <c r="V1872" s="64" t="str">
        <f aca="false">IF(ISBLANK(K1872),"2",VLOOKUP(K1872,$BG$2:$BH$3,2,FALSE()))</f>
        <v>2</v>
      </c>
      <c r="W1872" s="66" t="str">
        <f aca="false">IF(ISBLANK(R1872),"Sin observaciones",R1872)</f>
        <v>Sin observaciones</v>
      </c>
      <c r="X1872" s="64" t="str">
        <f aca="false">IF(ISERROR(VLOOKUP(J1872,$BG$2:$BH$3,2,FALSE())),"",VLOOKUP(J1872,$BG$2:$BH$3,2,FALSE()))</f>
        <v/>
      </c>
      <c r="Z1872" s="67"/>
    </row>
    <row r="1873" customFormat="false" ht="14.4" hidden="false" customHeight="false" outlineLevel="0" collapsed="false">
      <c r="A1873" s="63"/>
      <c r="B1873" s="83"/>
      <c r="C1873" s="63"/>
      <c r="D1873" s="84"/>
      <c r="E1873" s="85"/>
      <c r="F1873" s="85"/>
      <c r="G1873" s="85"/>
      <c r="H1873" s="85"/>
      <c r="I1873" s="61"/>
      <c r="J1873" s="83"/>
      <c r="K1873" s="83"/>
      <c r="L1873" s="61"/>
      <c r="M1873" s="61"/>
      <c r="N1873" s="61"/>
      <c r="O1873" s="54"/>
      <c r="P1873" s="54"/>
      <c r="Q1873" s="73"/>
      <c r="R1873" s="63"/>
      <c r="S1873" s="64" t="str">
        <f aca="false">IF(ISBLANK(A1873),"",CONCATENATE($BC$5,"-",MID($BC$3,3,2),"-M_",A1873))</f>
        <v/>
      </c>
      <c r="T1873" s="65" t="str">
        <f aca="false">IF(ISBLANK(B1873),"",VLOOKUP(B1873,$BI$2:$BJ$5,2,FALSE()))</f>
        <v/>
      </c>
      <c r="U1873" s="66" t="str">
        <f aca="false">IF(ISBLANK(Q1873),"ES",Q1873)</f>
        <v>ES</v>
      </c>
      <c r="V1873" s="64" t="str">
        <f aca="false">IF(ISBLANK(K1873),"2",VLOOKUP(K1873,$BG$2:$BH$3,2,FALSE()))</f>
        <v>2</v>
      </c>
      <c r="W1873" s="66" t="str">
        <f aca="false">IF(ISBLANK(R1873),"Sin observaciones",R1873)</f>
        <v>Sin observaciones</v>
      </c>
      <c r="X1873" s="64" t="str">
        <f aca="false">IF(ISERROR(VLOOKUP(J1873,$BG$2:$BH$3,2,FALSE())),"",VLOOKUP(J1873,$BG$2:$BH$3,2,FALSE()))</f>
        <v/>
      </c>
      <c r="Z1873" s="67"/>
    </row>
    <row r="1874" customFormat="false" ht="14.4" hidden="false" customHeight="false" outlineLevel="0" collapsed="false">
      <c r="A1874" s="63"/>
      <c r="B1874" s="83"/>
      <c r="C1874" s="63"/>
      <c r="D1874" s="84"/>
      <c r="E1874" s="85"/>
      <c r="F1874" s="85"/>
      <c r="G1874" s="85"/>
      <c r="H1874" s="85"/>
      <c r="I1874" s="61"/>
      <c r="J1874" s="83"/>
      <c r="K1874" s="83"/>
      <c r="L1874" s="61"/>
      <c r="M1874" s="61"/>
      <c r="N1874" s="61"/>
      <c r="O1874" s="54"/>
      <c r="P1874" s="54"/>
      <c r="Q1874" s="73"/>
      <c r="R1874" s="63"/>
      <c r="S1874" s="64" t="str">
        <f aca="false">IF(ISBLANK(A1874),"",CONCATENATE($BC$5,"-",MID($BC$3,3,2),"-M_",A1874))</f>
        <v/>
      </c>
      <c r="T1874" s="65" t="str">
        <f aca="false">IF(ISBLANK(B1874),"",VLOOKUP(B1874,$BI$2:$BJ$5,2,FALSE()))</f>
        <v/>
      </c>
      <c r="U1874" s="66" t="str">
        <f aca="false">IF(ISBLANK(Q1874),"ES",Q1874)</f>
        <v>ES</v>
      </c>
      <c r="V1874" s="64" t="str">
        <f aca="false">IF(ISBLANK(K1874),"2",VLOOKUP(K1874,$BG$2:$BH$3,2,FALSE()))</f>
        <v>2</v>
      </c>
      <c r="W1874" s="66" t="str">
        <f aca="false">IF(ISBLANK(R1874),"Sin observaciones",R1874)</f>
        <v>Sin observaciones</v>
      </c>
      <c r="X1874" s="64" t="str">
        <f aca="false">IF(ISERROR(VLOOKUP(J1874,$BG$2:$BH$3,2,FALSE())),"",VLOOKUP(J1874,$BG$2:$BH$3,2,FALSE()))</f>
        <v/>
      </c>
      <c r="Z1874" s="67"/>
    </row>
    <row r="1875" customFormat="false" ht="14.4" hidden="false" customHeight="false" outlineLevel="0" collapsed="false">
      <c r="A1875" s="63"/>
      <c r="B1875" s="83"/>
      <c r="C1875" s="63"/>
      <c r="D1875" s="84"/>
      <c r="E1875" s="85"/>
      <c r="F1875" s="85"/>
      <c r="G1875" s="85"/>
      <c r="H1875" s="85"/>
      <c r="I1875" s="61"/>
      <c r="J1875" s="83"/>
      <c r="K1875" s="83"/>
      <c r="L1875" s="61"/>
      <c r="M1875" s="61"/>
      <c r="N1875" s="61"/>
      <c r="O1875" s="54"/>
      <c r="P1875" s="54"/>
      <c r="Q1875" s="60"/>
      <c r="R1875" s="63"/>
      <c r="S1875" s="64" t="str">
        <f aca="false">IF(ISBLANK(A1875),"",CONCATENATE($BC$5,"-",MID($BC$3,3,2),"-M_",A1875))</f>
        <v/>
      </c>
      <c r="T1875" s="65" t="str">
        <f aca="false">IF(ISBLANK(B1875),"",VLOOKUP(B1875,$BI$2:$BJ$5,2,FALSE()))</f>
        <v/>
      </c>
      <c r="U1875" s="66" t="str">
        <f aca="false">IF(ISBLANK(Q1875),"ES",Q1875)</f>
        <v>ES</v>
      </c>
      <c r="V1875" s="64" t="str">
        <f aca="false">IF(ISBLANK(K1875),"2",VLOOKUP(K1875,$BG$2:$BH$3,2,FALSE()))</f>
        <v>2</v>
      </c>
      <c r="W1875" s="66" t="str">
        <f aca="false">IF(ISBLANK(R1875),"Sin observaciones",R1875)</f>
        <v>Sin observaciones</v>
      </c>
      <c r="X1875" s="64" t="str">
        <f aca="false">IF(ISERROR(VLOOKUP(J1875,$BG$2:$BH$3,2,FALSE())),"",VLOOKUP(J1875,$BG$2:$BH$3,2,FALSE()))</f>
        <v/>
      </c>
      <c r="Z1875" s="67"/>
    </row>
    <row r="1876" customFormat="false" ht="14.4" hidden="false" customHeight="false" outlineLevel="0" collapsed="false">
      <c r="A1876" s="63"/>
      <c r="B1876" s="83"/>
      <c r="C1876" s="63"/>
      <c r="D1876" s="84"/>
      <c r="E1876" s="85"/>
      <c r="F1876" s="85"/>
      <c r="G1876" s="85"/>
      <c r="H1876" s="85"/>
      <c r="I1876" s="61"/>
      <c r="J1876" s="83"/>
      <c r="K1876" s="83"/>
      <c r="L1876" s="61"/>
      <c r="M1876" s="61"/>
      <c r="N1876" s="61"/>
      <c r="O1876" s="54"/>
      <c r="P1876" s="54"/>
      <c r="Q1876" s="60"/>
      <c r="R1876" s="63"/>
      <c r="S1876" s="64" t="str">
        <f aca="false">IF(ISBLANK(A1876),"",CONCATENATE($BC$5,"-",MID($BC$3,3,2),"-M_",A1876))</f>
        <v/>
      </c>
      <c r="T1876" s="65" t="str">
        <f aca="false">IF(ISBLANK(B1876),"",VLOOKUP(B1876,$BI$2:$BJ$5,2,FALSE()))</f>
        <v/>
      </c>
      <c r="U1876" s="66" t="str">
        <f aca="false">IF(ISBLANK(Q1876),"ES",Q1876)</f>
        <v>ES</v>
      </c>
      <c r="V1876" s="64" t="str">
        <f aca="false">IF(ISBLANK(K1876),"2",VLOOKUP(K1876,$BG$2:$BH$3,2,FALSE()))</f>
        <v>2</v>
      </c>
      <c r="W1876" s="66" t="str">
        <f aca="false">IF(ISBLANK(R1876),"Sin observaciones",R1876)</f>
        <v>Sin observaciones</v>
      </c>
      <c r="X1876" s="64" t="str">
        <f aca="false">IF(ISERROR(VLOOKUP(J1876,$BG$2:$BH$3,2,FALSE())),"",VLOOKUP(J1876,$BG$2:$BH$3,2,FALSE()))</f>
        <v/>
      </c>
      <c r="Z1876" s="67"/>
    </row>
    <row r="1877" customFormat="false" ht="14.4" hidden="false" customHeight="false" outlineLevel="0" collapsed="false">
      <c r="A1877" s="63"/>
      <c r="B1877" s="83"/>
      <c r="C1877" s="63"/>
      <c r="D1877" s="84"/>
      <c r="E1877" s="85"/>
      <c r="F1877" s="85"/>
      <c r="G1877" s="85"/>
      <c r="H1877" s="85"/>
      <c r="I1877" s="61"/>
      <c r="J1877" s="83"/>
      <c r="K1877" s="83"/>
      <c r="L1877" s="61"/>
      <c r="M1877" s="61"/>
      <c r="N1877" s="61"/>
      <c r="O1877" s="54"/>
      <c r="P1877" s="54"/>
      <c r="Q1877" s="60"/>
      <c r="R1877" s="63"/>
      <c r="S1877" s="64" t="str">
        <f aca="false">IF(ISBLANK(A1877),"",CONCATENATE($BC$5,"-",MID($BC$3,3,2),"-M_",A1877))</f>
        <v/>
      </c>
      <c r="T1877" s="65" t="str">
        <f aca="false">IF(ISBLANK(B1877),"",VLOOKUP(B1877,$BI$2:$BJ$5,2,FALSE()))</f>
        <v/>
      </c>
      <c r="U1877" s="66" t="str">
        <f aca="false">IF(ISBLANK(Q1877),"ES",Q1877)</f>
        <v>ES</v>
      </c>
      <c r="V1877" s="64" t="str">
        <f aca="false">IF(ISBLANK(K1877),"2",VLOOKUP(K1877,$BG$2:$BH$3,2,FALSE()))</f>
        <v>2</v>
      </c>
      <c r="W1877" s="66" t="str">
        <f aca="false">IF(ISBLANK(R1877),"Sin observaciones",R1877)</f>
        <v>Sin observaciones</v>
      </c>
      <c r="X1877" s="64" t="str">
        <f aca="false">IF(ISERROR(VLOOKUP(J1877,$BG$2:$BH$3,2,FALSE())),"",VLOOKUP(J1877,$BG$2:$BH$3,2,FALSE()))</f>
        <v/>
      </c>
      <c r="Z1877" s="67"/>
    </row>
    <row r="1878" customFormat="false" ht="14.4" hidden="false" customHeight="false" outlineLevel="0" collapsed="false">
      <c r="A1878" s="63"/>
      <c r="B1878" s="83"/>
      <c r="C1878" s="63"/>
      <c r="D1878" s="84"/>
      <c r="E1878" s="85"/>
      <c r="F1878" s="85"/>
      <c r="G1878" s="85"/>
      <c r="H1878" s="85"/>
      <c r="I1878" s="61"/>
      <c r="J1878" s="83"/>
      <c r="K1878" s="83"/>
      <c r="L1878" s="61"/>
      <c r="M1878" s="61"/>
      <c r="N1878" s="61"/>
      <c r="O1878" s="54"/>
      <c r="P1878" s="54"/>
      <c r="Q1878" s="60"/>
      <c r="R1878" s="63"/>
      <c r="S1878" s="64" t="str">
        <f aca="false">IF(ISBLANK(A1878),"",CONCATENATE($BC$5,"-",MID($BC$3,3,2),"-M_",A1878))</f>
        <v/>
      </c>
      <c r="T1878" s="65" t="str">
        <f aca="false">IF(ISBLANK(B1878),"",VLOOKUP(B1878,$BI$2:$BJ$5,2,FALSE()))</f>
        <v/>
      </c>
      <c r="U1878" s="66" t="str">
        <f aca="false">IF(ISBLANK(Q1878),"ES",Q1878)</f>
        <v>ES</v>
      </c>
      <c r="V1878" s="64" t="str">
        <f aca="false">IF(ISBLANK(K1878),"2",VLOOKUP(K1878,$BG$2:$BH$3,2,FALSE()))</f>
        <v>2</v>
      </c>
      <c r="W1878" s="66" t="str">
        <f aca="false">IF(ISBLANK(R1878),"Sin observaciones",R1878)</f>
        <v>Sin observaciones</v>
      </c>
      <c r="X1878" s="64" t="str">
        <f aca="false">IF(ISERROR(VLOOKUP(J1878,$BG$2:$BH$3,2,FALSE())),"",VLOOKUP(J1878,$BG$2:$BH$3,2,FALSE()))</f>
        <v/>
      </c>
      <c r="Z1878" s="67"/>
    </row>
    <row r="1879" customFormat="false" ht="14.4" hidden="false" customHeight="false" outlineLevel="0" collapsed="false">
      <c r="A1879" s="63"/>
      <c r="B1879" s="83"/>
      <c r="C1879" s="63"/>
      <c r="D1879" s="84"/>
      <c r="E1879" s="85"/>
      <c r="F1879" s="85"/>
      <c r="G1879" s="85"/>
      <c r="H1879" s="85"/>
      <c r="I1879" s="61"/>
      <c r="J1879" s="83"/>
      <c r="K1879" s="83"/>
      <c r="L1879" s="61"/>
      <c r="M1879" s="61"/>
      <c r="N1879" s="61"/>
      <c r="O1879" s="54"/>
      <c r="P1879" s="54"/>
      <c r="Q1879" s="60"/>
      <c r="R1879" s="63"/>
      <c r="S1879" s="64" t="str">
        <f aca="false">IF(ISBLANK(A1879),"",CONCATENATE($BC$5,"-",MID($BC$3,3,2),"-M_",A1879))</f>
        <v/>
      </c>
      <c r="T1879" s="65" t="str">
        <f aca="false">IF(ISBLANK(B1879),"",VLOOKUP(B1879,$BI$2:$BJ$5,2,FALSE()))</f>
        <v/>
      </c>
      <c r="U1879" s="66" t="str">
        <f aca="false">IF(ISBLANK(Q1879),"ES",Q1879)</f>
        <v>ES</v>
      </c>
      <c r="V1879" s="64" t="str">
        <f aca="false">IF(ISBLANK(K1879),"2",VLOOKUP(K1879,$BG$2:$BH$3,2,FALSE()))</f>
        <v>2</v>
      </c>
      <c r="W1879" s="66" t="str">
        <f aca="false">IF(ISBLANK(R1879),"Sin observaciones",R1879)</f>
        <v>Sin observaciones</v>
      </c>
      <c r="X1879" s="64" t="str">
        <f aca="false">IF(ISERROR(VLOOKUP(J1879,$BG$2:$BH$3,2,FALSE())),"",VLOOKUP(J1879,$BG$2:$BH$3,2,FALSE()))</f>
        <v/>
      </c>
      <c r="Z1879" s="67"/>
    </row>
    <row r="1880" customFormat="false" ht="14.4" hidden="false" customHeight="false" outlineLevel="0" collapsed="false">
      <c r="A1880" s="63"/>
      <c r="B1880" s="83"/>
      <c r="C1880" s="63"/>
      <c r="D1880" s="84"/>
      <c r="E1880" s="85"/>
      <c r="F1880" s="85"/>
      <c r="G1880" s="85"/>
      <c r="H1880" s="85"/>
      <c r="I1880" s="61"/>
      <c r="J1880" s="83"/>
      <c r="K1880" s="83"/>
      <c r="L1880" s="61"/>
      <c r="M1880" s="61"/>
      <c r="N1880" s="61"/>
      <c r="O1880" s="54"/>
      <c r="P1880" s="54"/>
      <c r="Q1880" s="60"/>
      <c r="R1880" s="63"/>
      <c r="S1880" s="64" t="str">
        <f aca="false">IF(ISBLANK(A1880),"",CONCATENATE($BC$5,"-",MID($BC$3,3,2),"-M_",A1880))</f>
        <v/>
      </c>
      <c r="T1880" s="65" t="str">
        <f aca="false">IF(ISBLANK(B1880),"",VLOOKUP(B1880,$BI$2:$BJ$5,2,FALSE()))</f>
        <v/>
      </c>
      <c r="U1880" s="66" t="str">
        <f aca="false">IF(ISBLANK(Q1880),"ES",Q1880)</f>
        <v>ES</v>
      </c>
      <c r="V1880" s="64" t="str">
        <f aca="false">IF(ISBLANK(K1880),"2",VLOOKUP(K1880,$BG$2:$BH$3,2,FALSE()))</f>
        <v>2</v>
      </c>
      <c r="W1880" s="66" t="str">
        <f aca="false">IF(ISBLANK(R1880),"Sin observaciones",R1880)</f>
        <v>Sin observaciones</v>
      </c>
      <c r="X1880" s="64" t="str">
        <f aca="false">IF(ISERROR(VLOOKUP(J1880,$BG$2:$BH$3,2,FALSE())),"",VLOOKUP(J1880,$BG$2:$BH$3,2,FALSE()))</f>
        <v/>
      </c>
      <c r="Z1880" s="67"/>
    </row>
    <row r="1881" customFormat="false" ht="14.4" hidden="false" customHeight="false" outlineLevel="0" collapsed="false">
      <c r="A1881" s="63"/>
      <c r="B1881" s="83"/>
      <c r="C1881" s="63"/>
      <c r="D1881" s="84"/>
      <c r="E1881" s="85"/>
      <c r="F1881" s="85"/>
      <c r="G1881" s="85"/>
      <c r="H1881" s="85"/>
      <c r="I1881" s="61"/>
      <c r="J1881" s="83"/>
      <c r="K1881" s="83"/>
      <c r="L1881" s="61"/>
      <c r="M1881" s="61"/>
      <c r="N1881" s="61"/>
      <c r="O1881" s="54"/>
      <c r="P1881" s="54"/>
      <c r="Q1881" s="60"/>
      <c r="R1881" s="63"/>
      <c r="S1881" s="64" t="str">
        <f aca="false">IF(ISBLANK(A1881),"",CONCATENATE($BC$5,"-",MID($BC$3,3,2),"-M_",A1881))</f>
        <v/>
      </c>
      <c r="T1881" s="65" t="str">
        <f aca="false">IF(ISBLANK(B1881),"",VLOOKUP(B1881,$BI$2:$BJ$5,2,FALSE()))</f>
        <v/>
      </c>
      <c r="U1881" s="66" t="str">
        <f aca="false">IF(ISBLANK(Q1881),"ES",Q1881)</f>
        <v>ES</v>
      </c>
      <c r="V1881" s="64" t="str">
        <f aca="false">IF(ISBLANK(K1881),"2",VLOOKUP(K1881,$BG$2:$BH$3,2,FALSE()))</f>
        <v>2</v>
      </c>
      <c r="W1881" s="66" t="str">
        <f aca="false">IF(ISBLANK(R1881),"Sin observaciones",R1881)</f>
        <v>Sin observaciones</v>
      </c>
      <c r="X1881" s="64" t="str">
        <f aca="false">IF(ISERROR(VLOOKUP(J1881,$BG$2:$BH$3,2,FALSE())),"",VLOOKUP(J1881,$BG$2:$BH$3,2,FALSE()))</f>
        <v/>
      </c>
      <c r="Z1881" s="67"/>
    </row>
    <row r="1882" customFormat="false" ht="14.4" hidden="false" customHeight="false" outlineLevel="0" collapsed="false">
      <c r="A1882" s="63"/>
      <c r="B1882" s="83"/>
      <c r="C1882" s="63"/>
      <c r="D1882" s="84"/>
      <c r="E1882" s="85"/>
      <c r="F1882" s="85"/>
      <c r="G1882" s="85"/>
      <c r="H1882" s="85"/>
      <c r="I1882" s="61"/>
      <c r="J1882" s="83"/>
      <c r="K1882" s="83"/>
      <c r="L1882" s="61"/>
      <c r="M1882" s="61"/>
      <c r="N1882" s="61"/>
      <c r="O1882" s="54"/>
      <c r="P1882" s="54"/>
      <c r="Q1882" s="60"/>
      <c r="R1882" s="63"/>
      <c r="S1882" s="64" t="str">
        <f aca="false">IF(ISBLANK(A1882),"",CONCATENATE($BC$5,"-",MID($BC$3,3,2),"-M_",A1882))</f>
        <v/>
      </c>
      <c r="T1882" s="65" t="str">
        <f aca="false">IF(ISBLANK(B1882),"",VLOOKUP(B1882,$BI$2:$BJ$5,2,FALSE()))</f>
        <v/>
      </c>
      <c r="U1882" s="66" t="str">
        <f aca="false">IF(ISBLANK(Q1882),"ES",Q1882)</f>
        <v>ES</v>
      </c>
      <c r="V1882" s="64" t="str">
        <f aca="false">IF(ISBLANK(K1882),"2",VLOOKUP(K1882,$BG$2:$BH$3,2,FALSE()))</f>
        <v>2</v>
      </c>
      <c r="W1882" s="66" t="str">
        <f aca="false">IF(ISBLANK(R1882),"Sin observaciones",R1882)</f>
        <v>Sin observaciones</v>
      </c>
      <c r="X1882" s="64" t="str">
        <f aca="false">IF(ISERROR(VLOOKUP(J1882,$BG$2:$BH$3,2,FALSE())),"",VLOOKUP(J1882,$BG$2:$BH$3,2,FALSE()))</f>
        <v/>
      </c>
      <c r="Z1882" s="67"/>
    </row>
    <row r="1883" customFormat="false" ht="14.4" hidden="false" customHeight="false" outlineLevel="0" collapsed="false">
      <c r="A1883" s="63"/>
      <c r="B1883" s="83"/>
      <c r="C1883" s="63"/>
      <c r="D1883" s="84"/>
      <c r="E1883" s="85"/>
      <c r="F1883" s="85"/>
      <c r="G1883" s="85"/>
      <c r="H1883" s="85"/>
      <c r="I1883" s="61"/>
      <c r="J1883" s="83"/>
      <c r="K1883" s="83"/>
      <c r="L1883" s="61"/>
      <c r="M1883" s="61"/>
      <c r="N1883" s="61"/>
      <c r="O1883" s="54"/>
      <c r="P1883" s="54"/>
      <c r="Q1883" s="60"/>
      <c r="R1883" s="63"/>
      <c r="S1883" s="64" t="str">
        <f aca="false">IF(ISBLANK(A1883),"",CONCATENATE($BC$5,"-",MID($BC$3,3,2),"-M_",A1883))</f>
        <v/>
      </c>
      <c r="T1883" s="65" t="str">
        <f aca="false">IF(ISBLANK(B1883),"",VLOOKUP(B1883,$BI$2:$BJ$5,2,FALSE()))</f>
        <v/>
      </c>
      <c r="U1883" s="66" t="str">
        <f aca="false">IF(ISBLANK(Q1883),"ES",Q1883)</f>
        <v>ES</v>
      </c>
      <c r="V1883" s="64" t="str">
        <f aca="false">IF(ISBLANK(K1883),"2",VLOOKUP(K1883,$BG$2:$BH$3,2,FALSE()))</f>
        <v>2</v>
      </c>
      <c r="W1883" s="66" t="str">
        <f aca="false">IF(ISBLANK(R1883),"Sin observaciones",R1883)</f>
        <v>Sin observaciones</v>
      </c>
      <c r="X1883" s="64" t="str">
        <f aca="false">IF(ISERROR(VLOOKUP(J1883,$BG$2:$BH$3,2,FALSE())),"",VLOOKUP(J1883,$BG$2:$BH$3,2,FALSE()))</f>
        <v/>
      </c>
      <c r="Z1883" s="67"/>
    </row>
    <row r="1884" customFormat="false" ht="14.4" hidden="false" customHeight="false" outlineLevel="0" collapsed="false">
      <c r="A1884" s="63"/>
      <c r="B1884" s="83"/>
      <c r="C1884" s="63"/>
      <c r="D1884" s="84"/>
      <c r="E1884" s="85"/>
      <c r="F1884" s="85"/>
      <c r="G1884" s="85"/>
      <c r="H1884" s="85"/>
      <c r="I1884" s="61"/>
      <c r="J1884" s="83"/>
      <c r="K1884" s="83"/>
      <c r="L1884" s="61"/>
      <c r="M1884" s="61"/>
      <c r="N1884" s="61"/>
      <c r="O1884" s="54"/>
      <c r="P1884" s="54"/>
      <c r="Q1884" s="60"/>
      <c r="R1884" s="63"/>
      <c r="S1884" s="64" t="str">
        <f aca="false">IF(ISBLANK(A1884),"",CONCATENATE($BC$5,"-",MID($BC$3,3,2),"-M_",A1884))</f>
        <v/>
      </c>
      <c r="T1884" s="65" t="str">
        <f aca="false">IF(ISBLANK(B1884),"",VLOOKUP(B1884,$BI$2:$BJ$5,2,FALSE()))</f>
        <v/>
      </c>
      <c r="U1884" s="66" t="str">
        <f aca="false">IF(ISBLANK(Q1884),"ES",Q1884)</f>
        <v>ES</v>
      </c>
      <c r="V1884" s="64" t="str">
        <f aca="false">IF(ISBLANK(K1884),"2",VLOOKUP(K1884,$BG$2:$BH$3,2,FALSE()))</f>
        <v>2</v>
      </c>
      <c r="W1884" s="66" t="str">
        <f aca="false">IF(ISBLANK(R1884),"Sin observaciones",R1884)</f>
        <v>Sin observaciones</v>
      </c>
      <c r="X1884" s="64" t="str">
        <f aca="false">IF(ISERROR(VLOOKUP(J1884,$BG$2:$BH$3,2,FALSE())),"",VLOOKUP(J1884,$BG$2:$BH$3,2,FALSE()))</f>
        <v/>
      </c>
      <c r="Z1884" s="67"/>
    </row>
    <row r="1885" customFormat="false" ht="14.4" hidden="false" customHeight="false" outlineLevel="0" collapsed="false">
      <c r="A1885" s="63"/>
      <c r="B1885" s="83"/>
      <c r="C1885" s="63"/>
      <c r="D1885" s="84"/>
      <c r="E1885" s="85"/>
      <c r="F1885" s="85"/>
      <c r="G1885" s="85"/>
      <c r="H1885" s="85"/>
      <c r="I1885" s="61"/>
      <c r="J1885" s="83"/>
      <c r="K1885" s="83"/>
      <c r="L1885" s="61"/>
      <c r="M1885" s="61"/>
      <c r="N1885" s="61"/>
      <c r="O1885" s="54"/>
      <c r="P1885" s="54"/>
      <c r="Q1885" s="60"/>
      <c r="R1885" s="63"/>
      <c r="S1885" s="64" t="str">
        <f aca="false">IF(ISBLANK(A1885),"",CONCATENATE($BC$5,"-",MID($BC$3,3,2),"-M_",A1885))</f>
        <v/>
      </c>
      <c r="T1885" s="65" t="str">
        <f aca="false">IF(ISBLANK(B1885),"",VLOOKUP(B1885,$BI$2:$BJ$5,2,FALSE()))</f>
        <v/>
      </c>
      <c r="U1885" s="66" t="str">
        <f aca="false">IF(ISBLANK(Q1885),"ES",Q1885)</f>
        <v>ES</v>
      </c>
      <c r="V1885" s="64" t="str">
        <f aca="false">IF(ISBLANK(K1885),"2",VLOOKUP(K1885,$BG$2:$BH$3,2,FALSE()))</f>
        <v>2</v>
      </c>
      <c r="W1885" s="66" t="str">
        <f aca="false">IF(ISBLANK(R1885),"Sin observaciones",R1885)</f>
        <v>Sin observaciones</v>
      </c>
      <c r="X1885" s="64" t="str">
        <f aca="false">IF(ISERROR(VLOOKUP(J1885,$BG$2:$BH$3,2,FALSE())),"",VLOOKUP(J1885,$BG$2:$BH$3,2,FALSE()))</f>
        <v/>
      </c>
      <c r="Z1885" s="67"/>
    </row>
    <row r="1886" customFormat="false" ht="14.4" hidden="false" customHeight="false" outlineLevel="0" collapsed="false">
      <c r="A1886" s="63"/>
      <c r="B1886" s="83"/>
      <c r="C1886" s="63"/>
      <c r="D1886" s="84"/>
      <c r="E1886" s="85"/>
      <c r="F1886" s="85"/>
      <c r="G1886" s="85"/>
      <c r="H1886" s="85"/>
      <c r="I1886" s="61"/>
      <c r="J1886" s="83"/>
      <c r="K1886" s="83"/>
      <c r="L1886" s="61"/>
      <c r="M1886" s="61"/>
      <c r="N1886" s="61"/>
      <c r="O1886" s="54"/>
      <c r="P1886" s="54"/>
      <c r="Q1886" s="60"/>
      <c r="R1886" s="63"/>
      <c r="S1886" s="64" t="str">
        <f aca="false">IF(ISBLANK(A1886),"",CONCATENATE($BC$5,"-",MID($BC$3,3,2),"-M_",A1886))</f>
        <v/>
      </c>
      <c r="T1886" s="65" t="str">
        <f aca="false">IF(ISBLANK(B1886),"",VLOOKUP(B1886,$BI$2:$BJ$5,2,FALSE()))</f>
        <v/>
      </c>
      <c r="U1886" s="66" t="str">
        <f aca="false">IF(ISBLANK(Q1886),"ES",Q1886)</f>
        <v>ES</v>
      </c>
      <c r="V1886" s="64" t="str">
        <f aca="false">IF(ISBLANK(K1886),"2",VLOOKUP(K1886,$BG$2:$BH$3,2,FALSE()))</f>
        <v>2</v>
      </c>
      <c r="W1886" s="66" t="str">
        <f aca="false">IF(ISBLANK(R1886),"Sin observaciones",R1886)</f>
        <v>Sin observaciones</v>
      </c>
      <c r="X1886" s="64" t="str">
        <f aca="false">IF(ISERROR(VLOOKUP(J1886,$BG$2:$BH$3,2,FALSE())),"",VLOOKUP(J1886,$BG$2:$BH$3,2,FALSE()))</f>
        <v/>
      </c>
      <c r="Z1886" s="67"/>
    </row>
    <row r="1887" customFormat="false" ht="14.4" hidden="false" customHeight="false" outlineLevel="0" collapsed="false">
      <c r="A1887" s="63"/>
      <c r="B1887" s="83"/>
      <c r="C1887" s="63"/>
      <c r="D1887" s="84"/>
      <c r="E1887" s="85"/>
      <c r="F1887" s="85"/>
      <c r="G1887" s="85"/>
      <c r="H1887" s="85"/>
      <c r="I1887" s="61"/>
      <c r="J1887" s="83"/>
      <c r="K1887" s="83"/>
      <c r="L1887" s="61"/>
      <c r="M1887" s="61"/>
      <c r="N1887" s="61"/>
      <c r="O1887" s="54"/>
      <c r="P1887" s="54"/>
      <c r="Q1887" s="60"/>
      <c r="R1887" s="63"/>
      <c r="S1887" s="64" t="str">
        <f aca="false">IF(ISBLANK(A1887),"",CONCATENATE($BC$5,"-",MID($BC$3,3,2),"-M_",A1887))</f>
        <v/>
      </c>
      <c r="T1887" s="65" t="str">
        <f aca="false">IF(ISBLANK(B1887),"",VLOOKUP(B1887,$BI$2:$BJ$5,2,FALSE()))</f>
        <v/>
      </c>
      <c r="U1887" s="66" t="str">
        <f aca="false">IF(ISBLANK(Q1887),"ES",Q1887)</f>
        <v>ES</v>
      </c>
      <c r="V1887" s="64" t="str">
        <f aca="false">IF(ISBLANK(K1887),"2",VLOOKUP(K1887,$BG$2:$BH$3,2,FALSE()))</f>
        <v>2</v>
      </c>
      <c r="W1887" s="66" t="str">
        <f aca="false">IF(ISBLANK(R1887),"Sin observaciones",R1887)</f>
        <v>Sin observaciones</v>
      </c>
      <c r="X1887" s="64" t="str">
        <f aca="false">IF(ISERROR(VLOOKUP(J1887,$BG$2:$BH$3,2,FALSE())),"",VLOOKUP(J1887,$BG$2:$BH$3,2,FALSE()))</f>
        <v/>
      </c>
      <c r="Z1887" s="67"/>
    </row>
    <row r="1888" customFormat="false" ht="14.4" hidden="false" customHeight="false" outlineLevel="0" collapsed="false">
      <c r="A1888" s="63"/>
      <c r="B1888" s="83"/>
      <c r="C1888" s="63"/>
      <c r="D1888" s="84"/>
      <c r="E1888" s="85"/>
      <c r="F1888" s="85"/>
      <c r="G1888" s="85"/>
      <c r="H1888" s="85"/>
      <c r="I1888" s="61"/>
      <c r="J1888" s="83"/>
      <c r="K1888" s="83"/>
      <c r="L1888" s="61"/>
      <c r="M1888" s="61"/>
      <c r="N1888" s="61"/>
      <c r="O1888" s="54"/>
      <c r="P1888" s="54"/>
      <c r="Q1888" s="60"/>
      <c r="R1888" s="63"/>
      <c r="S1888" s="64" t="str">
        <f aca="false">IF(ISBLANK(A1888),"",CONCATENATE($BC$5,"-",MID($BC$3,3,2),"-M_",A1888))</f>
        <v/>
      </c>
      <c r="T1888" s="65" t="str">
        <f aca="false">IF(ISBLANK(B1888),"",VLOOKUP(B1888,$BI$2:$BJ$5,2,FALSE()))</f>
        <v/>
      </c>
      <c r="U1888" s="66" t="str">
        <f aca="false">IF(ISBLANK(Q1888),"ES",Q1888)</f>
        <v>ES</v>
      </c>
      <c r="V1888" s="64" t="str">
        <f aca="false">IF(ISBLANK(K1888),"2",VLOOKUP(K1888,$BG$2:$BH$3,2,FALSE()))</f>
        <v>2</v>
      </c>
      <c r="W1888" s="66" t="str">
        <f aca="false">IF(ISBLANK(R1888),"Sin observaciones",R1888)</f>
        <v>Sin observaciones</v>
      </c>
      <c r="X1888" s="64" t="str">
        <f aca="false">IF(ISERROR(VLOOKUP(J1888,$BG$2:$BH$3,2,FALSE())),"",VLOOKUP(J1888,$BG$2:$BH$3,2,FALSE()))</f>
        <v/>
      </c>
      <c r="Z1888" s="67"/>
    </row>
    <row r="1889" customFormat="false" ht="14.4" hidden="false" customHeight="false" outlineLevel="0" collapsed="false">
      <c r="A1889" s="63"/>
      <c r="B1889" s="83"/>
      <c r="C1889" s="63"/>
      <c r="D1889" s="84"/>
      <c r="E1889" s="85"/>
      <c r="F1889" s="85"/>
      <c r="G1889" s="85"/>
      <c r="H1889" s="85"/>
      <c r="I1889" s="61"/>
      <c r="J1889" s="83"/>
      <c r="K1889" s="83"/>
      <c r="L1889" s="61"/>
      <c r="M1889" s="61"/>
      <c r="N1889" s="61"/>
      <c r="O1889" s="54"/>
      <c r="P1889" s="54"/>
      <c r="Q1889" s="60"/>
      <c r="R1889" s="63"/>
      <c r="S1889" s="64" t="str">
        <f aca="false">IF(ISBLANK(A1889),"",CONCATENATE($BC$5,"-",MID($BC$3,3,2),"-M_",A1889))</f>
        <v/>
      </c>
      <c r="T1889" s="65" t="str">
        <f aca="false">IF(ISBLANK(B1889),"",VLOOKUP(B1889,$BI$2:$BJ$5,2,FALSE()))</f>
        <v/>
      </c>
      <c r="U1889" s="66" t="str">
        <f aca="false">IF(ISBLANK(Q1889),"ES",Q1889)</f>
        <v>ES</v>
      </c>
      <c r="V1889" s="64" t="str">
        <f aca="false">IF(ISBLANK(K1889),"2",VLOOKUP(K1889,$BG$2:$BH$3,2,FALSE()))</f>
        <v>2</v>
      </c>
      <c r="W1889" s="66" t="str">
        <f aca="false">IF(ISBLANK(R1889),"Sin observaciones",R1889)</f>
        <v>Sin observaciones</v>
      </c>
      <c r="X1889" s="64" t="str">
        <f aca="false">IF(ISERROR(VLOOKUP(J1889,$BG$2:$BH$3,2,FALSE())),"",VLOOKUP(J1889,$BG$2:$BH$3,2,FALSE()))</f>
        <v/>
      </c>
      <c r="Z1889" s="67"/>
    </row>
    <row r="1890" customFormat="false" ht="14.4" hidden="false" customHeight="false" outlineLevel="0" collapsed="false">
      <c r="A1890" s="63"/>
      <c r="B1890" s="83"/>
      <c r="C1890" s="63"/>
      <c r="D1890" s="84"/>
      <c r="E1890" s="85"/>
      <c r="F1890" s="85"/>
      <c r="G1890" s="85"/>
      <c r="H1890" s="85"/>
      <c r="I1890" s="61"/>
      <c r="J1890" s="83"/>
      <c r="K1890" s="83"/>
      <c r="L1890" s="61"/>
      <c r="M1890" s="61"/>
      <c r="N1890" s="61"/>
      <c r="O1890" s="54"/>
      <c r="P1890" s="54"/>
      <c r="Q1890" s="60"/>
      <c r="R1890" s="63"/>
      <c r="S1890" s="64" t="str">
        <f aca="false">IF(ISBLANK(A1890),"",CONCATENATE($BC$5,"-",MID($BC$3,3,2),"-M_",A1890))</f>
        <v/>
      </c>
      <c r="T1890" s="65" t="str">
        <f aca="false">IF(ISBLANK(B1890),"",VLOOKUP(B1890,$BI$2:$BJ$5,2,FALSE()))</f>
        <v/>
      </c>
      <c r="U1890" s="66" t="str">
        <f aca="false">IF(ISBLANK(Q1890),"ES",Q1890)</f>
        <v>ES</v>
      </c>
      <c r="V1890" s="64" t="str">
        <f aca="false">IF(ISBLANK(K1890),"2",VLOOKUP(K1890,$BG$2:$BH$3,2,FALSE()))</f>
        <v>2</v>
      </c>
      <c r="W1890" s="66" t="str">
        <f aca="false">IF(ISBLANK(R1890),"Sin observaciones",R1890)</f>
        <v>Sin observaciones</v>
      </c>
      <c r="X1890" s="64" t="str">
        <f aca="false">IF(ISERROR(VLOOKUP(J1890,$BG$2:$BH$3,2,FALSE())),"",VLOOKUP(J1890,$BG$2:$BH$3,2,FALSE()))</f>
        <v/>
      </c>
      <c r="Z1890" s="67"/>
    </row>
    <row r="1891" customFormat="false" ht="14.4" hidden="false" customHeight="false" outlineLevel="0" collapsed="false">
      <c r="A1891" s="63"/>
      <c r="B1891" s="83"/>
      <c r="C1891" s="63"/>
      <c r="D1891" s="84"/>
      <c r="E1891" s="85"/>
      <c r="F1891" s="85"/>
      <c r="G1891" s="85"/>
      <c r="H1891" s="85"/>
      <c r="I1891" s="61"/>
      <c r="J1891" s="83"/>
      <c r="K1891" s="83"/>
      <c r="L1891" s="61"/>
      <c r="M1891" s="61"/>
      <c r="N1891" s="61"/>
      <c r="O1891" s="54"/>
      <c r="P1891" s="54"/>
      <c r="Q1891" s="60"/>
      <c r="R1891" s="63"/>
      <c r="S1891" s="64" t="str">
        <f aca="false">IF(ISBLANK(A1891),"",CONCATENATE($BC$5,"-",MID($BC$3,3,2),"-M_",A1891))</f>
        <v/>
      </c>
      <c r="T1891" s="65" t="str">
        <f aca="false">IF(ISBLANK(B1891),"",VLOOKUP(B1891,$BI$2:$BJ$5,2,FALSE()))</f>
        <v/>
      </c>
      <c r="U1891" s="66" t="str">
        <f aca="false">IF(ISBLANK(Q1891),"ES",Q1891)</f>
        <v>ES</v>
      </c>
      <c r="V1891" s="64" t="str">
        <f aca="false">IF(ISBLANK(K1891),"2",VLOOKUP(K1891,$BG$2:$BH$3,2,FALSE()))</f>
        <v>2</v>
      </c>
      <c r="W1891" s="66" t="str">
        <f aca="false">IF(ISBLANK(R1891),"Sin observaciones",R1891)</f>
        <v>Sin observaciones</v>
      </c>
      <c r="X1891" s="64" t="str">
        <f aca="false">IF(ISERROR(VLOOKUP(J1891,$BG$2:$BH$3,2,FALSE())),"",VLOOKUP(J1891,$BG$2:$BH$3,2,FALSE()))</f>
        <v/>
      </c>
      <c r="Z1891" s="67"/>
    </row>
    <row r="1892" customFormat="false" ht="14.4" hidden="false" customHeight="false" outlineLevel="0" collapsed="false">
      <c r="A1892" s="63"/>
      <c r="B1892" s="83"/>
      <c r="C1892" s="63"/>
      <c r="D1892" s="84"/>
      <c r="E1892" s="85"/>
      <c r="F1892" s="85"/>
      <c r="G1892" s="85"/>
      <c r="H1892" s="85"/>
      <c r="I1892" s="61"/>
      <c r="J1892" s="83"/>
      <c r="K1892" s="83"/>
      <c r="L1892" s="61"/>
      <c r="M1892" s="61"/>
      <c r="N1892" s="61"/>
      <c r="O1892" s="54"/>
      <c r="P1892" s="54"/>
      <c r="Q1892" s="60"/>
      <c r="R1892" s="63"/>
      <c r="S1892" s="64" t="str">
        <f aca="false">IF(ISBLANK(A1892),"",CONCATENATE($BC$5,"-",MID($BC$3,3,2),"-M_",A1892))</f>
        <v/>
      </c>
      <c r="T1892" s="65" t="str">
        <f aca="false">IF(ISBLANK(B1892),"",VLOOKUP(B1892,$BI$2:$BJ$5,2,FALSE()))</f>
        <v/>
      </c>
      <c r="U1892" s="66" t="str">
        <f aca="false">IF(ISBLANK(Q1892),"ES",Q1892)</f>
        <v>ES</v>
      </c>
      <c r="V1892" s="64" t="str">
        <f aca="false">IF(ISBLANK(K1892),"2",VLOOKUP(K1892,$BG$2:$BH$3,2,FALSE()))</f>
        <v>2</v>
      </c>
      <c r="W1892" s="66" t="str">
        <f aca="false">IF(ISBLANK(R1892),"Sin observaciones",R1892)</f>
        <v>Sin observaciones</v>
      </c>
      <c r="X1892" s="64" t="str">
        <f aca="false">IF(ISERROR(VLOOKUP(J1892,$BG$2:$BH$3,2,FALSE())),"",VLOOKUP(J1892,$BG$2:$BH$3,2,FALSE()))</f>
        <v/>
      </c>
      <c r="Z1892" s="67"/>
    </row>
    <row r="1893" customFormat="false" ht="14.4" hidden="false" customHeight="false" outlineLevel="0" collapsed="false">
      <c r="A1893" s="63"/>
      <c r="B1893" s="83"/>
      <c r="C1893" s="63"/>
      <c r="D1893" s="84"/>
      <c r="E1893" s="85"/>
      <c r="F1893" s="85"/>
      <c r="G1893" s="85"/>
      <c r="H1893" s="85"/>
      <c r="I1893" s="61"/>
      <c r="J1893" s="83"/>
      <c r="K1893" s="83"/>
      <c r="L1893" s="61"/>
      <c r="M1893" s="61"/>
      <c r="N1893" s="61"/>
      <c r="O1893" s="54"/>
      <c r="P1893" s="54"/>
      <c r="Q1893" s="60"/>
      <c r="R1893" s="63"/>
      <c r="S1893" s="64" t="str">
        <f aca="false">IF(ISBLANK(A1893),"",CONCATENATE($BC$5,"-",MID($BC$3,3,2),"-M_",A1893))</f>
        <v/>
      </c>
      <c r="T1893" s="65" t="str">
        <f aca="false">IF(ISBLANK(B1893),"",VLOOKUP(B1893,$BI$2:$BJ$5,2,FALSE()))</f>
        <v/>
      </c>
      <c r="U1893" s="66" t="str">
        <f aca="false">IF(ISBLANK(Q1893),"ES",Q1893)</f>
        <v>ES</v>
      </c>
      <c r="V1893" s="64" t="str">
        <f aca="false">IF(ISBLANK(K1893),"2",VLOOKUP(K1893,$BG$2:$BH$3,2,FALSE()))</f>
        <v>2</v>
      </c>
      <c r="W1893" s="66" t="str">
        <f aca="false">IF(ISBLANK(R1893),"Sin observaciones",R1893)</f>
        <v>Sin observaciones</v>
      </c>
      <c r="X1893" s="64" t="str">
        <f aca="false">IF(ISERROR(VLOOKUP(J1893,$BG$2:$BH$3,2,FALSE())),"",VLOOKUP(J1893,$BG$2:$BH$3,2,FALSE()))</f>
        <v/>
      </c>
      <c r="Z1893" s="67"/>
    </row>
    <row r="1894" customFormat="false" ht="14.4" hidden="false" customHeight="false" outlineLevel="0" collapsed="false">
      <c r="A1894" s="63"/>
      <c r="B1894" s="83"/>
      <c r="C1894" s="63"/>
      <c r="D1894" s="84"/>
      <c r="E1894" s="85"/>
      <c r="F1894" s="85"/>
      <c r="G1894" s="85"/>
      <c r="H1894" s="85"/>
      <c r="I1894" s="61"/>
      <c r="J1894" s="83"/>
      <c r="K1894" s="83"/>
      <c r="L1894" s="61"/>
      <c r="M1894" s="61"/>
      <c r="N1894" s="61"/>
      <c r="O1894" s="54"/>
      <c r="P1894" s="54"/>
      <c r="Q1894" s="60"/>
      <c r="R1894" s="63"/>
      <c r="S1894" s="64" t="str">
        <f aca="false">IF(ISBLANK(A1894),"",CONCATENATE($BC$5,"-",MID($BC$3,3,2),"-M_",A1894))</f>
        <v/>
      </c>
      <c r="T1894" s="65" t="str">
        <f aca="false">IF(ISBLANK(B1894),"",VLOOKUP(B1894,$BI$2:$BJ$5,2,FALSE()))</f>
        <v/>
      </c>
      <c r="U1894" s="66" t="str">
        <f aca="false">IF(ISBLANK(Q1894),"ES",Q1894)</f>
        <v>ES</v>
      </c>
      <c r="V1894" s="64" t="str">
        <f aca="false">IF(ISBLANK(K1894),"2",VLOOKUP(K1894,$BG$2:$BH$3,2,FALSE()))</f>
        <v>2</v>
      </c>
      <c r="W1894" s="66" t="str">
        <f aca="false">IF(ISBLANK(R1894),"Sin observaciones",R1894)</f>
        <v>Sin observaciones</v>
      </c>
      <c r="X1894" s="64" t="str">
        <f aca="false">IF(ISERROR(VLOOKUP(J1894,$BG$2:$BH$3,2,FALSE())),"",VLOOKUP(J1894,$BG$2:$BH$3,2,FALSE()))</f>
        <v/>
      </c>
      <c r="Z1894" s="67"/>
    </row>
    <row r="1895" customFormat="false" ht="14.4" hidden="false" customHeight="false" outlineLevel="0" collapsed="false">
      <c r="A1895" s="63"/>
      <c r="B1895" s="83"/>
      <c r="C1895" s="63"/>
      <c r="D1895" s="84"/>
      <c r="E1895" s="85"/>
      <c r="F1895" s="85"/>
      <c r="G1895" s="85"/>
      <c r="H1895" s="85"/>
      <c r="I1895" s="61"/>
      <c r="J1895" s="83"/>
      <c r="K1895" s="83"/>
      <c r="L1895" s="61"/>
      <c r="M1895" s="61"/>
      <c r="N1895" s="61"/>
      <c r="O1895" s="54"/>
      <c r="P1895" s="54"/>
      <c r="Q1895" s="60"/>
      <c r="R1895" s="63"/>
      <c r="S1895" s="64" t="str">
        <f aca="false">IF(ISBLANK(A1895),"",CONCATENATE($BC$5,"-",MID($BC$3,3,2),"-M_",A1895))</f>
        <v/>
      </c>
      <c r="T1895" s="65" t="str">
        <f aca="false">IF(ISBLANK(B1895),"",VLOOKUP(B1895,$BI$2:$BJ$5,2,FALSE()))</f>
        <v/>
      </c>
      <c r="U1895" s="66" t="str">
        <f aca="false">IF(ISBLANK(Q1895),"ES",Q1895)</f>
        <v>ES</v>
      </c>
      <c r="V1895" s="64" t="str">
        <f aca="false">IF(ISBLANK(K1895),"2",VLOOKUP(K1895,$BG$2:$BH$3,2,FALSE()))</f>
        <v>2</v>
      </c>
      <c r="W1895" s="66" t="str">
        <f aca="false">IF(ISBLANK(R1895),"Sin observaciones",R1895)</f>
        <v>Sin observaciones</v>
      </c>
      <c r="X1895" s="64" t="str">
        <f aca="false">IF(ISERROR(VLOOKUP(J1895,$BG$2:$BH$3,2,FALSE())),"",VLOOKUP(J1895,$BG$2:$BH$3,2,FALSE()))</f>
        <v/>
      </c>
      <c r="Z1895" s="67"/>
    </row>
    <row r="1896" customFormat="false" ht="14.4" hidden="false" customHeight="false" outlineLevel="0" collapsed="false">
      <c r="A1896" s="63"/>
      <c r="B1896" s="83"/>
      <c r="C1896" s="63"/>
      <c r="D1896" s="84"/>
      <c r="E1896" s="85"/>
      <c r="F1896" s="85"/>
      <c r="G1896" s="85"/>
      <c r="H1896" s="85"/>
      <c r="I1896" s="61"/>
      <c r="J1896" s="83"/>
      <c r="K1896" s="83"/>
      <c r="L1896" s="61"/>
      <c r="M1896" s="61"/>
      <c r="N1896" s="61"/>
      <c r="O1896" s="54"/>
      <c r="P1896" s="54"/>
      <c r="Q1896" s="60"/>
      <c r="R1896" s="63"/>
      <c r="S1896" s="64" t="str">
        <f aca="false">IF(ISBLANK(A1896),"",CONCATENATE($BC$5,"-",MID($BC$3,3,2),"-M_",A1896))</f>
        <v/>
      </c>
      <c r="T1896" s="65" t="str">
        <f aca="false">IF(ISBLANK(B1896),"",VLOOKUP(B1896,$BI$2:$BJ$5,2,FALSE()))</f>
        <v/>
      </c>
      <c r="U1896" s="66" t="str">
        <f aca="false">IF(ISBLANK(Q1896),"ES",Q1896)</f>
        <v>ES</v>
      </c>
      <c r="V1896" s="64" t="str">
        <f aca="false">IF(ISBLANK(K1896),"2",VLOOKUP(K1896,$BG$2:$BH$3,2,FALSE()))</f>
        <v>2</v>
      </c>
      <c r="W1896" s="66" t="str">
        <f aca="false">IF(ISBLANK(R1896),"Sin observaciones",R1896)</f>
        <v>Sin observaciones</v>
      </c>
      <c r="X1896" s="64" t="str">
        <f aca="false">IF(ISERROR(VLOOKUP(J1896,$BG$2:$BH$3,2,FALSE())),"",VLOOKUP(J1896,$BG$2:$BH$3,2,FALSE()))</f>
        <v/>
      </c>
      <c r="Z1896" s="67"/>
    </row>
    <row r="1897" customFormat="false" ht="14.4" hidden="false" customHeight="false" outlineLevel="0" collapsed="false">
      <c r="A1897" s="63"/>
      <c r="B1897" s="83"/>
      <c r="C1897" s="63"/>
      <c r="D1897" s="84"/>
      <c r="E1897" s="85"/>
      <c r="F1897" s="85"/>
      <c r="G1897" s="85"/>
      <c r="H1897" s="85"/>
      <c r="I1897" s="61"/>
      <c r="J1897" s="83"/>
      <c r="K1897" s="83"/>
      <c r="L1897" s="61"/>
      <c r="M1897" s="61"/>
      <c r="N1897" s="61"/>
      <c r="O1897" s="54"/>
      <c r="P1897" s="54"/>
      <c r="Q1897" s="60"/>
      <c r="R1897" s="63"/>
      <c r="S1897" s="64" t="str">
        <f aca="false">IF(ISBLANK(A1897),"",CONCATENATE($BC$5,"-",MID($BC$3,3,2),"-M_",A1897))</f>
        <v/>
      </c>
      <c r="T1897" s="65" t="str">
        <f aca="false">IF(ISBLANK(B1897),"",VLOOKUP(B1897,$BI$2:$BJ$5,2,FALSE()))</f>
        <v/>
      </c>
      <c r="U1897" s="66" t="str">
        <f aca="false">IF(ISBLANK(Q1897),"ES",Q1897)</f>
        <v>ES</v>
      </c>
      <c r="V1897" s="64" t="str">
        <f aca="false">IF(ISBLANK(K1897),"2",VLOOKUP(K1897,$BG$2:$BH$3,2,FALSE()))</f>
        <v>2</v>
      </c>
      <c r="W1897" s="66" t="str">
        <f aca="false">IF(ISBLANK(R1897),"Sin observaciones",R1897)</f>
        <v>Sin observaciones</v>
      </c>
      <c r="X1897" s="64" t="str">
        <f aca="false">IF(ISERROR(VLOOKUP(J1897,$BG$2:$BH$3,2,FALSE())),"",VLOOKUP(J1897,$BG$2:$BH$3,2,FALSE()))</f>
        <v/>
      </c>
      <c r="Z1897" s="67"/>
    </row>
    <row r="1898" customFormat="false" ht="14.4" hidden="false" customHeight="false" outlineLevel="0" collapsed="false">
      <c r="A1898" s="63"/>
      <c r="B1898" s="83"/>
      <c r="C1898" s="63"/>
      <c r="D1898" s="84"/>
      <c r="E1898" s="85"/>
      <c r="F1898" s="85"/>
      <c r="G1898" s="85"/>
      <c r="H1898" s="85"/>
      <c r="I1898" s="61"/>
      <c r="J1898" s="83"/>
      <c r="K1898" s="83"/>
      <c r="L1898" s="61"/>
      <c r="M1898" s="61"/>
      <c r="N1898" s="61"/>
      <c r="O1898" s="54"/>
      <c r="P1898" s="54"/>
      <c r="Q1898" s="60"/>
      <c r="R1898" s="63"/>
      <c r="S1898" s="64" t="str">
        <f aca="false">IF(ISBLANK(A1898),"",CONCATENATE($BC$5,"-",MID($BC$3,3,2),"-M_",A1898))</f>
        <v/>
      </c>
      <c r="T1898" s="65" t="str">
        <f aca="false">IF(ISBLANK(B1898),"",VLOOKUP(B1898,$BI$2:$BJ$5,2,FALSE()))</f>
        <v/>
      </c>
      <c r="U1898" s="66" t="str">
        <f aca="false">IF(ISBLANK(Q1898),"ES",Q1898)</f>
        <v>ES</v>
      </c>
      <c r="V1898" s="64" t="str">
        <f aca="false">IF(ISBLANK(K1898),"2",VLOOKUP(K1898,$BG$2:$BH$3,2,FALSE()))</f>
        <v>2</v>
      </c>
      <c r="W1898" s="66" t="str">
        <f aca="false">IF(ISBLANK(R1898),"Sin observaciones",R1898)</f>
        <v>Sin observaciones</v>
      </c>
      <c r="X1898" s="64" t="str">
        <f aca="false">IF(ISERROR(VLOOKUP(J1898,$BG$2:$BH$3,2,FALSE())),"",VLOOKUP(J1898,$BG$2:$BH$3,2,FALSE()))</f>
        <v/>
      </c>
      <c r="Z1898" s="67"/>
    </row>
    <row r="1899" customFormat="false" ht="14.4" hidden="false" customHeight="false" outlineLevel="0" collapsed="false">
      <c r="A1899" s="63"/>
      <c r="B1899" s="83"/>
      <c r="C1899" s="63"/>
      <c r="D1899" s="84"/>
      <c r="E1899" s="85"/>
      <c r="F1899" s="85"/>
      <c r="G1899" s="85"/>
      <c r="H1899" s="85"/>
      <c r="I1899" s="61"/>
      <c r="J1899" s="83"/>
      <c r="K1899" s="83"/>
      <c r="L1899" s="61"/>
      <c r="M1899" s="61"/>
      <c r="N1899" s="61"/>
      <c r="O1899" s="54"/>
      <c r="P1899" s="54"/>
      <c r="Q1899" s="60"/>
      <c r="R1899" s="63"/>
      <c r="S1899" s="64" t="str">
        <f aca="false">IF(ISBLANK(A1899),"",CONCATENATE($BC$5,"-",MID($BC$3,3,2),"-M_",A1899))</f>
        <v/>
      </c>
      <c r="T1899" s="65" t="str">
        <f aca="false">IF(ISBLANK(B1899),"",VLOOKUP(B1899,$BI$2:$BJ$5,2,FALSE()))</f>
        <v/>
      </c>
      <c r="U1899" s="66" t="str">
        <f aca="false">IF(ISBLANK(Q1899),"ES",Q1899)</f>
        <v>ES</v>
      </c>
      <c r="V1899" s="64" t="str">
        <f aca="false">IF(ISBLANK(K1899),"2",VLOOKUP(K1899,$BG$2:$BH$3,2,FALSE()))</f>
        <v>2</v>
      </c>
      <c r="W1899" s="66" t="str">
        <f aca="false">IF(ISBLANK(R1899),"Sin observaciones",R1899)</f>
        <v>Sin observaciones</v>
      </c>
      <c r="X1899" s="64" t="str">
        <f aca="false">IF(ISERROR(VLOOKUP(J1899,$BG$2:$BH$3,2,FALSE())),"",VLOOKUP(J1899,$BG$2:$BH$3,2,FALSE()))</f>
        <v/>
      </c>
      <c r="Z1899" s="67"/>
    </row>
    <row r="1900" customFormat="false" ht="14.4" hidden="false" customHeight="false" outlineLevel="0" collapsed="false">
      <c r="A1900" s="63"/>
      <c r="B1900" s="83"/>
      <c r="C1900" s="63"/>
      <c r="D1900" s="84"/>
      <c r="E1900" s="85"/>
      <c r="F1900" s="85"/>
      <c r="G1900" s="85"/>
      <c r="H1900" s="85"/>
      <c r="I1900" s="61"/>
      <c r="J1900" s="83"/>
      <c r="K1900" s="83"/>
      <c r="L1900" s="61"/>
      <c r="M1900" s="61"/>
      <c r="N1900" s="61"/>
      <c r="O1900" s="54"/>
      <c r="P1900" s="54"/>
      <c r="Q1900" s="60"/>
      <c r="R1900" s="63"/>
      <c r="S1900" s="64" t="str">
        <f aca="false">IF(ISBLANK(A1900),"",CONCATENATE($BC$5,"-",MID($BC$3,3,2),"-M_",A1900))</f>
        <v/>
      </c>
      <c r="T1900" s="65" t="str">
        <f aca="false">IF(ISBLANK(B1900),"",VLOOKUP(B1900,$BI$2:$BJ$5,2,FALSE()))</f>
        <v/>
      </c>
      <c r="U1900" s="66" t="str">
        <f aca="false">IF(ISBLANK(Q1900),"ES",Q1900)</f>
        <v>ES</v>
      </c>
      <c r="V1900" s="64" t="str">
        <f aca="false">IF(ISBLANK(K1900),"2",VLOOKUP(K1900,$BG$2:$BH$3,2,FALSE()))</f>
        <v>2</v>
      </c>
      <c r="W1900" s="66" t="str">
        <f aca="false">IF(ISBLANK(R1900),"Sin observaciones",R1900)</f>
        <v>Sin observaciones</v>
      </c>
      <c r="X1900" s="64" t="str">
        <f aca="false">IF(ISERROR(VLOOKUP(J1900,$BG$2:$BH$3,2,FALSE())),"",VLOOKUP(J1900,$BG$2:$BH$3,2,FALSE()))</f>
        <v/>
      </c>
      <c r="Z1900" s="67"/>
    </row>
    <row r="1901" customFormat="false" ht="14.4" hidden="false" customHeight="false" outlineLevel="0" collapsed="false">
      <c r="A1901" s="63"/>
      <c r="B1901" s="83"/>
      <c r="C1901" s="63"/>
      <c r="D1901" s="84"/>
      <c r="E1901" s="85"/>
      <c r="F1901" s="85"/>
      <c r="G1901" s="85"/>
      <c r="H1901" s="85"/>
      <c r="I1901" s="61"/>
      <c r="J1901" s="83"/>
      <c r="K1901" s="83"/>
      <c r="L1901" s="61"/>
      <c r="M1901" s="61"/>
      <c r="N1901" s="61"/>
      <c r="O1901" s="54"/>
      <c r="P1901" s="54"/>
      <c r="Q1901" s="60"/>
      <c r="R1901" s="63"/>
      <c r="S1901" s="64" t="str">
        <f aca="false">IF(ISBLANK(A1901),"",CONCATENATE($BC$5,"-",MID($BC$3,3,2),"-M_",A1901))</f>
        <v/>
      </c>
      <c r="T1901" s="65" t="str">
        <f aca="false">IF(ISBLANK(B1901),"",VLOOKUP(B1901,$BI$2:$BJ$5,2,FALSE()))</f>
        <v/>
      </c>
      <c r="U1901" s="66" t="str">
        <f aca="false">IF(ISBLANK(Q1901),"ES",Q1901)</f>
        <v>ES</v>
      </c>
      <c r="V1901" s="64" t="str">
        <f aca="false">IF(ISBLANK(K1901),"2",VLOOKUP(K1901,$BG$2:$BH$3,2,FALSE()))</f>
        <v>2</v>
      </c>
      <c r="W1901" s="66" t="str">
        <f aca="false">IF(ISBLANK(R1901),"Sin observaciones",R1901)</f>
        <v>Sin observaciones</v>
      </c>
      <c r="X1901" s="64" t="str">
        <f aca="false">IF(ISERROR(VLOOKUP(J1901,$BG$2:$BH$3,2,FALSE())),"",VLOOKUP(J1901,$BG$2:$BH$3,2,FALSE()))</f>
        <v/>
      </c>
      <c r="Z1901" s="67"/>
    </row>
    <row r="1902" customFormat="false" ht="14.4" hidden="false" customHeight="false" outlineLevel="0" collapsed="false">
      <c r="A1902" s="63"/>
      <c r="B1902" s="83"/>
      <c r="C1902" s="63"/>
      <c r="D1902" s="84"/>
      <c r="E1902" s="85"/>
      <c r="F1902" s="85"/>
      <c r="G1902" s="85"/>
      <c r="H1902" s="85"/>
      <c r="I1902" s="61"/>
      <c r="J1902" s="83"/>
      <c r="K1902" s="83"/>
      <c r="L1902" s="61"/>
      <c r="M1902" s="61"/>
      <c r="N1902" s="61"/>
      <c r="O1902" s="54"/>
      <c r="P1902" s="54"/>
      <c r="Q1902" s="60"/>
      <c r="R1902" s="63"/>
      <c r="S1902" s="64" t="str">
        <f aca="false">IF(ISBLANK(A1902),"",CONCATENATE($BC$5,"-",MID($BC$3,3,2),"-M_",A1902))</f>
        <v/>
      </c>
      <c r="T1902" s="65" t="str">
        <f aca="false">IF(ISBLANK(B1902),"",VLOOKUP(B1902,$BI$2:$BJ$5,2,FALSE()))</f>
        <v/>
      </c>
      <c r="U1902" s="66" t="str">
        <f aca="false">IF(ISBLANK(Q1902),"ES",Q1902)</f>
        <v>ES</v>
      </c>
      <c r="V1902" s="64" t="str">
        <f aca="false">IF(ISBLANK(K1902),"2",VLOOKUP(K1902,$BG$2:$BH$3,2,FALSE()))</f>
        <v>2</v>
      </c>
      <c r="W1902" s="66" t="str">
        <f aca="false">IF(ISBLANK(R1902),"Sin observaciones",R1902)</f>
        <v>Sin observaciones</v>
      </c>
      <c r="X1902" s="64" t="str">
        <f aca="false">IF(ISERROR(VLOOKUP(J1902,$BG$2:$BH$3,2,FALSE())),"",VLOOKUP(J1902,$BG$2:$BH$3,2,FALSE()))</f>
        <v/>
      </c>
      <c r="Z1902" s="67"/>
    </row>
    <row r="1903" customFormat="false" ht="14.4" hidden="false" customHeight="false" outlineLevel="0" collapsed="false">
      <c r="A1903" s="63"/>
      <c r="B1903" s="83"/>
      <c r="C1903" s="63"/>
      <c r="D1903" s="84"/>
      <c r="E1903" s="85"/>
      <c r="F1903" s="85"/>
      <c r="G1903" s="85"/>
      <c r="H1903" s="85"/>
      <c r="I1903" s="61"/>
      <c r="J1903" s="83"/>
      <c r="K1903" s="83"/>
      <c r="L1903" s="61"/>
      <c r="M1903" s="61"/>
      <c r="N1903" s="61"/>
      <c r="O1903" s="54"/>
      <c r="P1903" s="54"/>
      <c r="Q1903" s="60"/>
      <c r="R1903" s="63"/>
      <c r="S1903" s="64" t="str">
        <f aca="false">IF(ISBLANK(A1903),"",CONCATENATE($BC$5,"-",MID($BC$3,3,2),"-M_",A1903))</f>
        <v/>
      </c>
      <c r="T1903" s="65" t="str">
        <f aca="false">IF(ISBLANK(B1903),"",VLOOKUP(B1903,$BI$2:$BJ$5,2,FALSE()))</f>
        <v/>
      </c>
      <c r="U1903" s="66" t="str">
        <f aca="false">IF(ISBLANK(Q1903),"ES",Q1903)</f>
        <v>ES</v>
      </c>
      <c r="V1903" s="64" t="str">
        <f aca="false">IF(ISBLANK(K1903),"2",VLOOKUP(K1903,$BG$2:$BH$3,2,FALSE()))</f>
        <v>2</v>
      </c>
      <c r="W1903" s="66" t="str">
        <f aca="false">IF(ISBLANK(R1903),"Sin observaciones",R1903)</f>
        <v>Sin observaciones</v>
      </c>
      <c r="X1903" s="64" t="str">
        <f aca="false">IF(ISERROR(VLOOKUP(J1903,$BG$2:$BH$3,2,FALSE())),"",VLOOKUP(J1903,$BG$2:$BH$3,2,FALSE()))</f>
        <v/>
      </c>
      <c r="Z1903" s="67"/>
    </row>
    <row r="1904" customFormat="false" ht="14.4" hidden="false" customHeight="false" outlineLevel="0" collapsed="false">
      <c r="A1904" s="63"/>
      <c r="B1904" s="83"/>
      <c r="C1904" s="63"/>
      <c r="D1904" s="84"/>
      <c r="E1904" s="85"/>
      <c r="F1904" s="85"/>
      <c r="G1904" s="85"/>
      <c r="H1904" s="85"/>
      <c r="I1904" s="61"/>
      <c r="J1904" s="83"/>
      <c r="K1904" s="83"/>
      <c r="L1904" s="61"/>
      <c r="M1904" s="61"/>
      <c r="N1904" s="61"/>
      <c r="O1904" s="54"/>
      <c r="P1904" s="54"/>
      <c r="Q1904" s="60"/>
      <c r="R1904" s="63"/>
      <c r="S1904" s="64" t="str">
        <f aca="false">IF(ISBLANK(A1904),"",CONCATENATE($BC$5,"-",MID($BC$3,3,2),"-M_",A1904))</f>
        <v/>
      </c>
      <c r="T1904" s="65" t="str">
        <f aca="false">IF(ISBLANK(B1904),"",VLOOKUP(B1904,$BI$2:$BJ$5,2,FALSE()))</f>
        <v/>
      </c>
      <c r="U1904" s="66" t="str">
        <f aca="false">IF(ISBLANK(Q1904),"ES",Q1904)</f>
        <v>ES</v>
      </c>
      <c r="V1904" s="64" t="str">
        <f aca="false">IF(ISBLANK(K1904),"2",VLOOKUP(K1904,$BG$2:$BH$3,2,FALSE()))</f>
        <v>2</v>
      </c>
      <c r="W1904" s="66" t="str">
        <f aca="false">IF(ISBLANK(R1904),"Sin observaciones",R1904)</f>
        <v>Sin observaciones</v>
      </c>
      <c r="X1904" s="64" t="str">
        <f aca="false">IF(ISERROR(VLOOKUP(J1904,$BG$2:$BH$3,2,FALSE())),"",VLOOKUP(J1904,$BG$2:$BH$3,2,FALSE()))</f>
        <v/>
      </c>
      <c r="Z1904" s="67"/>
    </row>
    <row r="1905" customFormat="false" ht="14.4" hidden="false" customHeight="false" outlineLevel="0" collapsed="false">
      <c r="A1905" s="63"/>
      <c r="B1905" s="83"/>
      <c r="C1905" s="63"/>
      <c r="D1905" s="84"/>
      <c r="E1905" s="85"/>
      <c r="F1905" s="85"/>
      <c r="G1905" s="85"/>
      <c r="H1905" s="85"/>
      <c r="I1905" s="61"/>
      <c r="J1905" s="83"/>
      <c r="K1905" s="83"/>
      <c r="L1905" s="61"/>
      <c r="M1905" s="61"/>
      <c r="N1905" s="61"/>
      <c r="O1905" s="54"/>
      <c r="P1905" s="54"/>
      <c r="Q1905" s="60"/>
      <c r="R1905" s="63"/>
      <c r="S1905" s="64" t="str">
        <f aca="false">IF(ISBLANK(A1905),"",CONCATENATE($BC$5,"-",MID($BC$3,3,2),"-M_",A1905))</f>
        <v/>
      </c>
      <c r="T1905" s="65" t="str">
        <f aca="false">IF(ISBLANK(B1905),"",VLOOKUP(B1905,$BI$2:$BJ$5,2,FALSE()))</f>
        <v/>
      </c>
      <c r="U1905" s="66" t="str">
        <f aca="false">IF(ISBLANK(Q1905),"ES",Q1905)</f>
        <v>ES</v>
      </c>
      <c r="V1905" s="64" t="str">
        <f aca="false">IF(ISBLANK(K1905),"2",VLOOKUP(K1905,$BG$2:$BH$3,2,FALSE()))</f>
        <v>2</v>
      </c>
      <c r="W1905" s="66" t="str">
        <f aca="false">IF(ISBLANK(R1905),"Sin observaciones",R1905)</f>
        <v>Sin observaciones</v>
      </c>
      <c r="X1905" s="64" t="str">
        <f aca="false">IF(ISERROR(VLOOKUP(J1905,$BG$2:$BH$3,2,FALSE())),"",VLOOKUP(J1905,$BG$2:$BH$3,2,FALSE()))</f>
        <v/>
      </c>
      <c r="Z1905" s="67"/>
    </row>
    <row r="1906" customFormat="false" ht="14.4" hidden="false" customHeight="false" outlineLevel="0" collapsed="false">
      <c r="A1906" s="63"/>
      <c r="B1906" s="83"/>
      <c r="C1906" s="63"/>
      <c r="D1906" s="84"/>
      <c r="E1906" s="85"/>
      <c r="F1906" s="85"/>
      <c r="G1906" s="85"/>
      <c r="H1906" s="85"/>
      <c r="I1906" s="61"/>
      <c r="J1906" s="83"/>
      <c r="K1906" s="83"/>
      <c r="L1906" s="61"/>
      <c r="M1906" s="61"/>
      <c r="N1906" s="61"/>
      <c r="O1906" s="54"/>
      <c r="P1906" s="54"/>
      <c r="Q1906" s="60"/>
      <c r="R1906" s="63"/>
      <c r="S1906" s="64" t="str">
        <f aca="false">IF(ISBLANK(A1906),"",CONCATENATE($BC$5,"-",MID($BC$3,3,2),"-M_",A1906))</f>
        <v/>
      </c>
      <c r="T1906" s="65" t="str">
        <f aca="false">IF(ISBLANK(B1906),"",VLOOKUP(B1906,$BI$2:$BJ$5,2,FALSE()))</f>
        <v/>
      </c>
      <c r="U1906" s="66" t="str">
        <f aca="false">IF(ISBLANK(Q1906),"ES",Q1906)</f>
        <v>ES</v>
      </c>
      <c r="V1906" s="64" t="str">
        <f aca="false">IF(ISBLANK(K1906),"2",VLOOKUP(K1906,$BG$2:$BH$3,2,FALSE()))</f>
        <v>2</v>
      </c>
      <c r="W1906" s="66" t="str">
        <f aca="false">IF(ISBLANK(R1906),"Sin observaciones",R1906)</f>
        <v>Sin observaciones</v>
      </c>
      <c r="X1906" s="64" t="str">
        <f aca="false">IF(ISERROR(VLOOKUP(J1906,$BG$2:$BH$3,2,FALSE())),"",VLOOKUP(J1906,$BG$2:$BH$3,2,FALSE()))</f>
        <v/>
      </c>
      <c r="Z1906" s="67"/>
    </row>
    <row r="1907" customFormat="false" ht="14.4" hidden="false" customHeight="false" outlineLevel="0" collapsed="false">
      <c r="A1907" s="63"/>
      <c r="B1907" s="83"/>
      <c r="C1907" s="63"/>
      <c r="D1907" s="84"/>
      <c r="E1907" s="85"/>
      <c r="F1907" s="85"/>
      <c r="G1907" s="85"/>
      <c r="H1907" s="85"/>
      <c r="I1907" s="61"/>
      <c r="J1907" s="83"/>
      <c r="K1907" s="83"/>
      <c r="L1907" s="61"/>
      <c r="M1907" s="61"/>
      <c r="N1907" s="61"/>
      <c r="O1907" s="54"/>
      <c r="P1907" s="54"/>
      <c r="Q1907" s="60"/>
      <c r="R1907" s="63"/>
      <c r="S1907" s="64" t="str">
        <f aca="false">IF(ISBLANK(A1907),"",CONCATENATE($BC$5,"-",MID($BC$3,3,2),"-M_",A1907))</f>
        <v/>
      </c>
      <c r="T1907" s="65" t="str">
        <f aca="false">IF(ISBLANK(B1907),"",VLOOKUP(B1907,$BI$2:$BJ$5,2,FALSE()))</f>
        <v/>
      </c>
      <c r="U1907" s="66" t="str">
        <f aca="false">IF(ISBLANK(Q1907),"ES",Q1907)</f>
        <v>ES</v>
      </c>
      <c r="V1907" s="64" t="str">
        <f aca="false">IF(ISBLANK(K1907),"2",VLOOKUP(K1907,$BG$2:$BH$3,2,FALSE()))</f>
        <v>2</v>
      </c>
      <c r="W1907" s="66" t="str">
        <f aca="false">IF(ISBLANK(R1907),"Sin observaciones",R1907)</f>
        <v>Sin observaciones</v>
      </c>
      <c r="X1907" s="64" t="str">
        <f aca="false">IF(ISERROR(VLOOKUP(J1907,$BG$2:$BH$3,2,FALSE())),"",VLOOKUP(J1907,$BG$2:$BH$3,2,FALSE()))</f>
        <v/>
      </c>
      <c r="Z1907" s="67"/>
    </row>
    <row r="1908" customFormat="false" ht="14.4" hidden="false" customHeight="false" outlineLevel="0" collapsed="false">
      <c r="A1908" s="63"/>
      <c r="B1908" s="83"/>
      <c r="C1908" s="63"/>
      <c r="D1908" s="84"/>
      <c r="E1908" s="85"/>
      <c r="F1908" s="85"/>
      <c r="G1908" s="85"/>
      <c r="H1908" s="85"/>
      <c r="I1908" s="61"/>
      <c r="J1908" s="83"/>
      <c r="K1908" s="83"/>
      <c r="L1908" s="61"/>
      <c r="M1908" s="61"/>
      <c r="N1908" s="61"/>
      <c r="O1908" s="54"/>
      <c r="P1908" s="54"/>
      <c r="Q1908" s="60"/>
      <c r="R1908" s="63"/>
      <c r="S1908" s="64" t="str">
        <f aca="false">IF(ISBLANK(A1908),"",CONCATENATE($BC$5,"-",MID($BC$3,3,2),"-M_",A1908))</f>
        <v/>
      </c>
      <c r="T1908" s="65" t="str">
        <f aca="false">IF(ISBLANK(B1908),"",VLOOKUP(B1908,$BI$2:$BJ$5,2,FALSE()))</f>
        <v/>
      </c>
      <c r="U1908" s="66" t="str">
        <f aca="false">IF(ISBLANK(Q1908),"ES",Q1908)</f>
        <v>ES</v>
      </c>
      <c r="V1908" s="64" t="str">
        <f aca="false">IF(ISBLANK(K1908),"2",VLOOKUP(K1908,$BG$2:$BH$3,2,FALSE()))</f>
        <v>2</v>
      </c>
      <c r="W1908" s="66" t="str">
        <f aca="false">IF(ISBLANK(R1908),"Sin observaciones",R1908)</f>
        <v>Sin observaciones</v>
      </c>
      <c r="X1908" s="64" t="str">
        <f aca="false">IF(ISERROR(VLOOKUP(J1908,$BG$2:$BH$3,2,FALSE())),"",VLOOKUP(J1908,$BG$2:$BH$3,2,FALSE()))</f>
        <v/>
      </c>
      <c r="Z1908" s="67"/>
    </row>
    <row r="1909" customFormat="false" ht="14.4" hidden="false" customHeight="false" outlineLevel="0" collapsed="false">
      <c r="A1909" s="63"/>
      <c r="B1909" s="83"/>
      <c r="C1909" s="63"/>
      <c r="D1909" s="84"/>
      <c r="E1909" s="85"/>
      <c r="F1909" s="85"/>
      <c r="G1909" s="85"/>
      <c r="H1909" s="85"/>
      <c r="I1909" s="61"/>
      <c r="J1909" s="83"/>
      <c r="K1909" s="83"/>
      <c r="L1909" s="61"/>
      <c r="M1909" s="61"/>
      <c r="N1909" s="61"/>
      <c r="O1909" s="54"/>
      <c r="P1909" s="54"/>
      <c r="Q1909" s="60"/>
      <c r="R1909" s="63"/>
      <c r="S1909" s="64" t="str">
        <f aca="false">IF(ISBLANK(A1909),"",CONCATENATE($BC$5,"-",MID($BC$3,3,2),"-M_",A1909))</f>
        <v/>
      </c>
      <c r="T1909" s="65" t="str">
        <f aca="false">IF(ISBLANK(B1909),"",VLOOKUP(B1909,$BI$2:$BJ$5,2,FALSE()))</f>
        <v/>
      </c>
      <c r="U1909" s="66" t="str">
        <f aca="false">IF(ISBLANK(Q1909),"ES",Q1909)</f>
        <v>ES</v>
      </c>
      <c r="V1909" s="64" t="str">
        <f aca="false">IF(ISBLANK(K1909),"2",VLOOKUP(K1909,$BG$2:$BH$3,2,FALSE()))</f>
        <v>2</v>
      </c>
      <c r="W1909" s="66" t="str">
        <f aca="false">IF(ISBLANK(R1909),"Sin observaciones",R1909)</f>
        <v>Sin observaciones</v>
      </c>
      <c r="X1909" s="64" t="str">
        <f aca="false">IF(ISERROR(VLOOKUP(J1909,$BG$2:$BH$3,2,FALSE())),"",VLOOKUP(J1909,$BG$2:$BH$3,2,FALSE()))</f>
        <v/>
      </c>
      <c r="Z1909" s="67"/>
    </row>
    <row r="1910" customFormat="false" ht="14.4" hidden="false" customHeight="false" outlineLevel="0" collapsed="false">
      <c r="A1910" s="63"/>
      <c r="B1910" s="83"/>
      <c r="C1910" s="63"/>
      <c r="D1910" s="84"/>
      <c r="E1910" s="85"/>
      <c r="F1910" s="85"/>
      <c r="G1910" s="85"/>
      <c r="H1910" s="85"/>
      <c r="I1910" s="61"/>
      <c r="J1910" s="83"/>
      <c r="K1910" s="83"/>
      <c r="L1910" s="61"/>
      <c r="M1910" s="61"/>
      <c r="N1910" s="61"/>
      <c r="O1910" s="54"/>
      <c r="P1910" s="54"/>
      <c r="Q1910" s="60"/>
      <c r="R1910" s="63"/>
      <c r="S1910" s="64" t="str">
        <f aca="false">IF(ISBLANK(A1910),"",CONCATENATE($BC$5,"-",MID($BC$3,3,2),"-M_",A1910))</f>
        <v/>
      </c>
      <c r="T1910" s="65" t="str">
        <f aca="false">IF(ISBLANK(B1910),"",VLOOKUP(B1910,$BI$2:$BJ$5,2,FALSE()))</f>
        <v/>
      </c>
      <c r="U1910" s="66" t="str">
        <f aca="false">IF(ISBLANK(Q1910),"ES",Q1910)</f>
        <v>ES</v>
      </c>
      <c r="V1910" s="64" t="str">
        <f aca="false">IF(ISBLANK(K1910),"2",VLOOKUP(K1910,$BG$2:$BH$3,2,FALSE()))</f>
        <v>2</v>
      </c>
      <c r="W1910" s="66" t="str">
        <f aca="false">IF(ISBLANK(R1910),"Sin observaciones",R1910)</f>
        <v>Sin observaciones</v>
      </c>
      <c r="X1910" s="64" t="str">
        <f aca="false">IF(ISERROR(VLOOKUP(J1910,$BG$2:$BH$3,2,FALSE())),"",VLOOKUP(J1910,$BG$2:$BH$3,2,FALSE()))</f>
        <v/>
      </c>
      <c r="Z1910" s="67"/>
    </row>
    <row r="1911" customFormat="false" ht="14.4" hidden="false" customHeight="false" outlineLevel="0" collapsed="false">
      <c r="A1911" s="63"/>
      <c r="B1911" s="83"/>
      <c r="C1911" s="63"/>
      <c r="D1911" s="84"/>
      <c r="E1911" s="85"/>
      <c r="F1911" s="85"/>
      <c r="G1911" s="85"/>
      <c r="H1911" s="85"/>
      <c r="I1911" s="61"/>
      <c r="J1911" s="83"/>
      <c r="K1911" s="83"/>
      <c r="L1911" s="61"/>
      <c r="M1911" s="61"/>
      <c r="N1911" s="61"/>
      <c r="O1911" s="54"/>
      <c r="P1911" s="54"/>
      <c r="Q1911" s="60"/>
      <c r="R1911" s="63"/>
      <c r="S1911" s="64" t="str">
        <f aca="false">IF(ISBLANK(A1911),"",CONCATENATE($BC$5,"-",MID($BC$3,3,2),"-M_",A1911))</f>
        <v/>
      </c>
      <c r="T1911" s="65" t="str">
        <f aca="false">IF(ISBLANK(B1911),"",VLOOKUP(B1911,$BI$2:$BJ$5,2,FALSE()))</f>
        <v/>
      </c>
      <c r="U1911" s="66" t="str">
        <f aca="false">IF(ISBLANK(Q1911),"ES",Q1911)</f>
        <v>ES</v>
      </c>
      <c r="V1911" s="64" t="str">
        <f aca="false">IF(ISBLANK(K1911),"2",VLOOKUP(K1911,$BG$2:$BH$3,2,FALSE()))</f>
        <v>2</v>
      </c>
      <c r="W1911" s="66" t="str">
        <f aca="false">IF(ISBLANK(R1911),"Sin observaciones",R1911)</f>
        <v>Sin observaciones</v>
      </c>
      <c r="X1911" s="64" t="str">
        <f aca="false">IF(ISERROR(VLOOKUP(J1911,$BG$2:$BH$3,2,FALSE())),"",VLOOKUP(J1911,$BG$2:$BH$3,2,FALSE()))</f>
        <v/>
      </c>
      <c r="Z1911" s="67"/>
    </row>
    <row r="1912" customFormat="false" ht="14.4" hidden="false" customHeight="false" outlineLevel="0" collapsed="false">
      <c r="A1912" s="63"/>
      <c r="B1912" s="83"/>
      <c r="C1912" s="63"/>
      <c r="D1912" s="84"/>
      <c r="E1912" s="85"/>
      <c r="F1912" s="85"/>
      <c r="G1912" s="85"/>
      <c r="H1912" s="85"/>
      <c r="I1912" s="61"/>
      <c r="J1912" s="83"/>
      <c r="K1912" s="83"/>
      <c r="L1912" s="61"/>
      <c r="M1912" s="61"/>
      <c r="N1912" s="61"/>
      <c r="O1912" s="54"/>
      <c r="P1912" s="54"/>
      <c r="Q1912" s="60"/>
      <c r="R1912" s="63"/>
      <c r="S1912" s="64" t="str">
        <f aca="false">IF(ISBLANK(A1912),"",CONCATENATE($BC$5,"-",MID($BC$3,3,2),"-M_",A1912))</f>
        <v/>
      </c>
      <c r="T1912" s="65" t="str">
        <f aca="false">IF(ISBLANK(B1912),"",VLOOKUP(B1912,$BI$2:$BJ$5,2,FALSE()))</f>
        <v/>
      </c>
      <c r="U1912" s="66" t="str">
        <f aca="false">IF(ISBLANK(Q1912),"ES",Q1912)</f>
        <v>ES</v>
      </c>
      <c r="V1912" s="64" t="str">
        <f aca="false">IF(ISBLANK(K1912),"2",VLOOKUP(K1912,$BG$2:$BH$3,2,FALSE()))</f>
        <v>2</v>
      </c>
      <c r="W1912" s="66" t="str">
        <f aca="false">IF(ISBLANK(R1912),"Sin observaciones",R1912)</f>
        <v>Sin observaciones</v>
      </c>
      <c r="X1912" s="64" t="str">
        <f aca="false">IF(ISERROR(VLOOKUP(J1912,$BG$2:$BH$3,2,FALSE())),"",VLOOKUP(J1912,$BG$2:$BH$3,2,FALSE()))</f>
        <v/>
      </c>
      <c r="Z1912" s="67"/>
    </row>
    <row r="1913" customFormat="false" ht="14.4" hidden="false" customHeight="false" outlineLevel="0" collapsed="false">
      <c r="A1913" s="63"/>
      <c r="B1913" s="83"/>
      <c r="C1913" s="63"/>
      <c r="D1913" s="84"/>
      <c r="E1913" s="85"/>
      <c r="F1913" s="85"/>
      <c r="G1913" s="85"/>
      <c r="H1913" s="85"/>
      <c r="I1913" s="61"/>
      <c r="J1913" s="83"/>
      <c r="K1913" s="83"/>
      <c r="L1913" s="61"/>
      <c r="M1913" s="61"/>
      <c r="N1913" s="61"/>
      <c r="O1913" s="54"/>
      <c r="P1913" s="54"/>
      <c r="Q1913" s="60"/>
      <c r="R1913" s="63"/>
      <c r="S1913" s="64" t="str">
        <f aca="false">IF(ISBLANK(A1913),"",CONCATENATE($BC$5,"-",MID($BC$3,3,2),"-M_",A1913))</f>
        <v/>
      </c>
      <c r="T1913" s="65" t="str">
        <f aca="false">IF(ISBLANK(B1913),"",VLOOKUP(B1913,$BI$2:$BJ$5,2,FALSE()))</f>
        <v/>
      </c>
      <c r="U1913" s="66" t="str">
        <f aca="false">IF(ISBLANK(Q1913),"ES",Q1913)</f>
        <v>ES</v>
      </c>
      <c r="V1913" s="64" t="str">
        <f aca="false">IF(ISBLANK(K1913),"2",VLOOKUP(K1913,$BG$2:$BH$3,2,FALSE()))</f>
        <v>2</v>
      </c>
      <c r="W1913" s="66" t="str">
        <f aca="false">IF(ISBLANK(R1913),"Sin observaciones",R1913)</f>
        <v>Sin observaciones</v>
      </c>
      <c r="X1913" s="64" t="str">
        <f aca="false">IF(ISERROR(VLOOKUP(J1913,$BG$2:$BH$3,2,FALSE())),"",VLOOKUP(J1913,$BG$2:$BH$3,2,FALSE()))</f>
        <v/>
      </c>
      <c r="Z1913" s="67"/>
    </row>
    <row r="1914" customFormat="false" ht="14.4" hidden="false" customHeight="false" outlineLevel="0" collapsed="false">
      <c r="A1914" s="63"/>
      <c r="B1914" s="83"/>
      <c r="C1914" s="63"/>
      <c r="D1914" s="84"/>
      <c r="E1914" s="85"/>
      <c r="F1914" s="85"/>
      <c r="G1914" s="85"/>
      <c r="H1914" s="85"/>
      <c r="I1914" s="61"/>
      <c r="J1914" s="83"/>
      <c r="K1914" s="83"/>
      <c r="L1914" s="61"/>
      <c r="M1914" s="61"/>
      <c r="N1914" s="61"/>
      <c r="O1914" s="54"/>
      <c r="P1914" s="54"/>
      <c r="Q1914" s="60"/>
      <c r="R1914" s="63"/>
      <c r="S1914" s="64" t="str">
        <f aca="false">IF(ISBLANK(A1914),"",CONCATENATE($BC$5,"-",MID($BC$3,3,2),"-M_",A1914))</f>
        <v/>
      </c>
      <c r="T1914" s="65" t="str">
        <f aca="false">IF(ISBLANK(B1914),"",VLOOKUP(B1914,$BI$2:$BJ$5,2,FALSE()))</f>
        <v/>
      </c>
      <c r="U1914" s="66" t="str">
        <f aca="false">IF(ISBLANK(Q1914),"ES",Q1914)</f>
        <v>ES</v>
      </c>
      <c r="V1914" s="64" t="str">
        <f aca="false">IF(ISBLANK(K1914),"2",VLOOKUP(K1914,$BG$2:$BH$3,2,FALSE()))</f>
        <v>2</v>
      </c>
      <c r="W1914" s="66" t="str">
        <f aca="false">IF(ISBLANK(R1914),"Sin observaciones",R1914)</f>
        <v>Sin observaciones</v>
      </c>
      <c r="X1914" s="64" t="str">
        <f aca="false">IF(ISERROR(VLOOKUP(J1914,$BG$2:$BH$3,2,FALSE())),"",VLOOKUP(J1914,$BG$2:$BH$3,2,FALSE()))</f>
        <v/>
      </c>
      <c r="Z1914" s="67"/>
    </row>
    <row r="1915" customFormat="false" ht="14.4" hidden="false" customHeight="false" outlineLevel="0" collapsed="false">
      <c r="A1915" s="63"/>
      <c r="B1915" s="83"/>
      <c r="C1915" s="63"/>
      <c r="D1915" s="84"/>
      <c r="E1915" s="85"/>
      <c r="F1915" s="85"/>
      <c r="G1915" s="85"/>
      <c r="H1915" s="85"/>
      <c r="I1915" s="61"/>
      <c r="J1915" s="83"/>
      <c r="K1915" s="83"/>
      <c r="L1915" s="61"/>
      <c r="M1915" s="61"/>
      <c r="N1915" s="61"/>
      <c r="O1915" s="54"/>
      <c r="P1915" s="54"/>
      <c r="Q1915" s="60"/>
      <c r="R1915" s="63"/>
      <c r="S1915" s="64" t="str">
        <f aca="false">IF(ISBLANK(A1915),"",CONCATENATE($BC$5,"-",MID($BC$3,3,2),"-M_",A1915))</f>
        <v/>
      </c>
      <c r="T1915" s="65" t="str">
        <f aca="false">IF(ISBLANK(B1915),"",VLOOKUP(B1915,$BI$2:$BJ$5,2,FALSE()))</f>
        <v/>
      </c>
      <c r="U1915" s="66" t="str">
        <f aca="false">IF(ISBLANK(Q1915),"ES",Q1915)</f>
        <v>ES</v>
      </c>
      <c r="V1915" s="64" t="str">
        <f aca="false">IF(ISBLANK(K1915),"2",VLOOKUP(K1915,$BG$2:$BH$3,2,FALSE()))</f>
        <v>2</v>
      </c>
      <c r="W1915" s="66" t="str">
        <f aca="false">IF(ISBLANK(R1915),"Sin observaciones",R1915)</f>
        <v>Sin observaciones</v>
      </c>
      <c r="X1915" s="64" t="str">
        <f aca="false">IF(ISERROR(VLOOKUP(J1915,$BG$2:$BH$3,2,FALSE())),"",VLOOKUP(J1915,$BG$2:$BH$3,2,FALSE()))</f>
        <v/>
      </c>
      <c r="Z1915" s="67"/>
    </row>
    <row r="1916" customFormat="false" ht="14.4" hidden="false" customHeight="false" outlineLevel="0" collapsed="false">
      <c r="A1916" s="63"/>
      <c r="B1916" s="83"/>
      <c r="C1916" s="63"/>
      <c r="D1916" s="84"/>
      <c r="E1916" s="85"/>
      <c r="F1916" s="85"/>
      <c r="G1916" s="85"/>
      <c r="H1916" s="85"/>
      <c r="I1916" s="61"/>
      <c r="J1916" s="83"/>
      <c r="K1916" s="83"/>
      <c r="L1916" s="61"/>
      <c r="M1916" s="61"/>
      <c r="N1916" s="61"/>
      <c r="O1916" s="54"/>
      <c r="P1916" s="54"/>
      <c r="Q1916" s="60"/>
      <c r="R1916" s="63"/>
      <c r="S1916" s="64" t="str">
        <f aca="false">IF(ISBLANK(A1916),"",CONCATENATE($BC$5,"-",MID($BC$3,3,2),"-M_",A1916))</f>
        <v/>
      </c>
      <c r="T1916" s="65" t="str">
        <f aca="false">IF(ISBLANK(B1916),"",VLOOKUP(B1916,$BI$2:$BJ$5,2,FALSE()))</f>
        <v/>
      </c>
      <c r="U1916" s="66" t="str">
        <f aca="false">IF(ISBLANK(Q1916),"ES",Q1916)</f>
        <v>ES</v>
      </c>
      <c r="V1916" s="64" t="str">
        <f aca="false">IF(ISBLANK(K1916),"2",VLOOKUP(K1916,$BG$2:$BH$3,2,FALSE()))</f>
        <v>2</v>
      </c>
      <c r="W1916" s="66" t="str">
        <f aca="false">IF(ISBLANK(R1916),"Sin observaciones",R1916)</f>
        <v>Sin observaciones</v>
      </c>
      <c r="X1916" s="64" t="str">
        <f aca="false">IF(ISERROR(VLOOKUP(J1916,$BG$2:$BH$3,2,FALSE())),"",VLOOKUP(J1916,$BG$2:$BH$3,2,FALSE()))</f>
        <v/>
      </c>
      <c r="Z1916" s="67"/>
    </row>
    <row r="1917" customFormat="false" ht="14.4" hidden="false" customHeight="false" outlineLevel="0" collapsed="false">
      <c r="A1917" s="63"/>
      <c r="B1917" s="83"/>
      <c r="C1917" s="63"/>
      <c r="D1917" s="84"/>
      <c r="E1917" s="85"/>
      <c r="F1917" s="85"/>
      <c r="G1917" s="85"/>
      <c r="H1917" s="85"/>
      <c r="I1917" s="61"/>
      <c r="J1917" s="83"/>
      <c r="K1917" s="83"/>
      <c r="L1917" s="61"/>
      <c r="M1917" s="61"/>
      <c r="N1917" s="61"/>
      <c r="O1917" s="54"/>
      <c r="P1917" s="54"/>
      <c r="Q1917" s="60"/>
      <c r="R1917" s="63"/>
      <c r="S1917" s="64" t="str">
        <f aca="false">IF(ISBLANK(A1917),"",CONCATENATE($BC$5,"-",MID($BC$3,3,2),"-M_",A1917))</f>
        <v/>
      </c>
      <c r="T1917" s="65" t="str">
        <f aca="false">IF(ISBLANK(B1917),"",VLOOKUP(B1917,$BI$2:$BJ$5,2,FALSE()))</f>
        <v/>
      </c>
      <c r="U1917" s="66" t="str">
        <f aca="false">IF(ISBLANK(Q1917),"ES",Q1917)</f>
        <v>ES</v>
      </c>
      <c r="V1917" s="64" t="str">
        <f aca="false">IF(ISBLANK(K1917),"2",VLOOKUP(K1917,$BG$2:$BH$3,2,FALSE()))</f>
        <v>2</v>
      </c>
      <c r="W1917" s="66" t="str">
        <f aca="false">IF(ISBLANK(R1917),"Sin observaciones",R1917)</f>
        <v>Sin observaciones</v>
      </c>
      <c r="X1917" s="64" t="str">
        <f aca="false">IF(ISERROR(VLOOKUP(J1917,$BG$2:$BH$3,2,FALSE())),"",VLOOKUP(J1917,$BG$2:$BH$3,2,FALSE()))</f>
        <v/>
      </c>
      <c r="Z1917" s="67"/>
    </row>
    <row r="1918" customFormat="false" ht="14.4" hidden="false" customHeight="false" outlineLevel="0" collapsed="false">
      <c r="A1918" s="63"/>
      <c r="B1918" s="83"/>
      <c r="C1918" s="63"/>
      <c r="D1918" s="84"/>
      <c r="E1918" s="85"/>
      <c r="F1918" s="85"/>
      <c r="G1918" s="85"/>
      <c r="H1918" s="85"/>
      <c r="I1918" s="61"/>
      <c r="J1918" s="83"/>
      <c r="K1918" s="83"/>
      <c r="L1918" s="61"/>
      <c r="M1918" s="61"/>
      <c r="N1918" s="61"/>
      <c r="O1918" s="54"/>
      <c r="P1918" s="54"/>
      <c r="Q1918" s="60"/>
      <c r="R1918" s="63"/>
      <c r="S1918" s="64" t="str">
        <f aca="false">IF(ISBLANK(A1918),"",CONCATENATE($BC$5,"-",MID($BC$3,3,2),"-M_",A1918))</f>
        <v/>
      </c>
      <c r="T1918" s="65" t="str">
        <f aca="false">IF(ISBLANK(B1918),"",VLOOKUP(B1918,$BI$2:$BJ$5,2,FALSE()))</f>
        <v/>
      </c>
      <c r="U1918" s="66" t="str">
        <f aca="false">IF(ISBLANK(Q1918),"ES",Q1918)</f>
        <v>ES</v>
      </c>
      <c r="V1918" s="64" t="str">
        <f aca="false">IF(ISBLANK(K1918),"2",VLOOKUP(K1918,$BG$2:$BH$3,2,FALSE()))</f>
        <v>2</v>
      </c>
      <c r="W1918" s="66" t="str">
        <f aca="false">IF(ISBLANK(R1918),"Sin observaciones",R1918)</f>
        <v>Sin observaciones</v>
      </c>
      <c r="X1918" s="64" t="str">
        <f aca="false">IF(ISERROR(VLOOKUP(J1918,$BG$2:$BH$3,2,FALSE())),"",VLOOKUP(J1918,$BG$2:$BH$3,2,FALSE()))</f>
        <v/>
      </c>
      <c r="Z1918" s="67"/>
    </row>
    <row r="1919" customFormat="false" ht="14.4" hidden="false" customHeight="false" outlineLevel="0" collapsed="false">
      <c r="A1919" s="63"/>
      <c r="B1919" s="83"/>
      <c r="C1919" s="63"/>
      <c r="D1919" s="84"/>
      <c r="E1919" s="85"/>
      <c r="F1919" s="85"/>
      <c r="G1919" s="85"/>
      <c r="H1919" s="85"/>
      <c r="I1919" s="61"/>
      <c r="J1919" s="83"/>
      <c r="K1919" s="83"/>
      <c r="L1919" s="61"/>
      <c r="M1919" s="61"/>
      <c r="N1919" s="61"/>
      <c r="O1919" s="54"/>
      <c r="P1919" s="54"/>
      <c r="Q1919" s="60"/>
      <c r="R1919" s="63"/>
      <c r="S1919" s="64" t="str">
        <f aca="false">IF(ISBLANK(A1919),"",CONCATENATE($BC$5,"-",MID($BC$3,3,2),"-M_",A1919))</f>
        <v/>
      </c>
      <c r="T1919" s="65" t="str">
        <f aca="false">IF(ISBLANK(B1919),"",VLOOKUP(B1919,$BI$2:$BJ$5,2,FALSE()))</f>
        <v/>
      </c>
      <c r="U1919" s="66" t="str">
        <f aca="false">IF(ISBLANK(Q1919),"ES",Q1919)</f>
        <v>ES</v>
      </c>
      <c r="V1919" s="64" t="str">
        <f aca="false">IF(ISBLANK(K1919),"2",VLOOKUP(K1919,$BG$2:$BH$3,2,FALSE()))</f>
        <v>2</v>
      </c>
      <c r="W1919" s="66" t="str">
        <f aca="false">IF(ISBLANK(R1919),"Sin observaciones",R1919)</f>
        <v>Sin observaciones</v>
      </c>
      <c r="X1919" s="64" t="str">
        <f aca="false">IF(ISERROR(VLOOKUP(J1919,$BG$2:$BH$3,2,FALSE())),"",VLOOKUP(J1919,$BG$2:$BH$3,2,FALSE()))</f>
        <v/>
      </c>
      <c r="Z1919" s="67"/>
    </row>
    <row r="1920" customFormat="false" ht="14.4" hidden="false" customHeight="false" outlineLevel="0" collapsed="false">
      <c r="A1920" s="63"/>
      <c r="B1920" s="83"/>
      <c r="C1920" s="63"/>
      <c r="D1920" s="84"/>
      <c r="E1920" s="85"/>
      <c r="F1920" s="85"/>
      <c r="G1920" s="85"/>
      <c r="H1920" s="85"/>
      <c r="I1920" s="61"/>
      <c r="J1920" s="83"/>
      <c r="K1920" s="83"/>
      <c r="L1920" s="61"/>
      <c r="M1920" s="61"/>
      <c r="N1920" s="61"/>
      <c r="O1920" s="54"/>
      <c r="P1920" s="54"/>
      <c r="Q1920" s="60"/>
      <c r="R1920" s="63"/>
      <c r="S1920" s="64" t="str">
        <f aca="false">IF(ISBLANK(A1920),"",CONCATENATE($BC$5,"-",MID($BC$3,3,2),"-M_",A1920))</f>
        <v/>
      </c>
      <c r="T1920" s="65" t="str">
        <f aca="false">IF(ISBLANK(B1920),"",VLOOKUP(B1920,$BI$2:$BJ$5,2,FALSE()))</f>
        <v/>
      </c>
      <c r="U1920" s="66" t="str">
        <f aca="false">IF(ISBLANK(Q1920),"ES",Q1920)</f>
        <v>ES</v>
      </c>
      <c r="V1920" s="64" t="str">
        <f aca="false">IF(ISBLANK(K1920),"2",VLOOKUP(K1920,$BG$2:$BH$3,2,FALSE()))</f>
        <v>2</v>
      </c>
      <c r="W1920" s="66" t="str">
        <f aca="false">IF(ISBLANK(R1920),"Sin observaciones",R1920)</f>
        <v>Sin observaciones</v>
      </c>
      <c r="X1920" s="64" t="str">
        <f aca="false">IF(ISERROR(VLOOKUP(J1920,$BG$2:$BH$3,2,FALSE())),"",VLOOKUP(J1920,$BG$2:$BH$3,2,FALSE()))</f>
        <v/>
      </c>
      <c r="Z1920" s="67"/>
    </row>
    <row r="1921" customFormat="false" ht="14.4" hidden="false" customHeight="false" outlineLevel="0" collapsed="false">
      <c r="A1921" s="63"/>
      <c r="B1921" s="83"/>
      <c r="C1921" s="63"/>
      <c r="D1921" s="84"/>
      <c r="E1921" s="85"/>
      <c r="F1921" s="85"/>
      <c r="G1921" s="85"/>
      <c r="H1921" s="85"/>
      <c r="I1921" s="61"/>
      <c r="J1921" s="83"/>
      <c r="K1921" s="83"/>
      <c r="L1921" s="61"/>
      <c r="M1921" s="61"/>
      <c r="N1921" s="61"/>
      <c r="O1921" s="54"/>
      <c r="P1921" s="54"/>
      <c r="Q1921" s="60"/>
      <c r="R1921" s="63"/>
      <c r="S1921" s="64" t="str">
        <f aca="false">IF(ISBLANK(A1921),"",CONCATENATE($BC$5,"-",MID($BC$3,3,2),"-M_",A1921))</f>
        <v/>
      </c>
      <c r="T1921" s="65" t="str">
        <f aca="false">IF(ISBLANK(B1921),"",VLOOKUP(B1921,$BI$2:$BJ$5,2,FALSE()))</f>
        <v/>
      </c>
      <c r="U1921" s="66" t="str">
        <f aca="false">IF(ISBLANK(Q1921),"ES",Q1921)</f>
        <v>ES</v>
      </c>
      <c r="V1921" s="64" t="str">
        <f aca="false">IF(ISBLANK(K1921),"2",VLOOKUP(K1921,$BG$2:$BH$3,2,FALSE()))</f>
        <v>2</v>
      </c>
      <c r="W1921" s="66" t="str">
        <f aca="false">IF(ISBLANK(R1921),"Sin observaciones",R1921)</f>
        <v>Sin observaciones</v>
      </c>
      <c r="X1921" s="64" t="str">
        <f aca="false">IF(ISERROR(VLOOKUP(J1921,$BG$2:$BH$3,2,FALSE())),"",VLOOKUP(J1921,$BG$2:$BH$3,2,FALSE()))</f>
        <v/>
      </c>
      <c r="Z1921" s="67"/>
    </row>
    <row r="1922" customFormat="false" ht="14.4" hidden="false" customHeight="false" outlineLevel="0" collapsed="false">
      <c r="A1922" s="63"/>
      <c r="B1922" s="83"/>
      <c r="C1922" s="63"/>
      <c r="D1922" s="84"/>
      <c r="E1922" s="85"/>
      <c r="F1922" s="85"/>
      <c r="G1922" s="85"/>
      <c r="H1922" s="85"/>
      <c r="I1922" s="61"/>
      <c r="J1922" s="83"/>
      <c r="K1922" s="83"/>
      <c r="L1922" s="61"/>
      <c r="M1922" s="61"/>
      <c r="N1922" s="61"/>
      <c r="O1922" s="54"/>
      <c r="P1922" s="54"/>
      <c r="Q1922" s="60"/>
      <c r="R1922" s="63"/>
      <c r="S1922" s="64" t="str">
        <f aca="false">IF(ISBLANK(A1922),"",CONCATENATE($BC$5,"-",MID($BC$3,3,2),"-M_",A1922))</f>
        <v/>
      </c>
      <c r="T1922" s="65" t="str">
        <f aca="false">IF(ISBLANK(B1922),"",VLOOKUP(B1922,$BI$2:$BJ$5,2,FALSE()))</f>
        <v/>
      </c>
      <c r="U1922" s="66" t="str">
        <f aca="false">IF(ISBLANK(Q1922),"ES",Q1922)</f>
        <v>ES</v>
      </c>
      <c r="V1922" s="64" t="str">
        <f aca="false">IF(ISBLANK(K1922),"2",VLOOKUP(K1922,$BG$2:$BH$3,2,FALSE()))</f>
        <v>2</v>
      </c>
      <c r="W1922" s="66" t="str">
        <f aca="false">IF(ISBLANK(R1922),"Sin observaciones",R1922)</f>
        <v>Sin observaciones</v>
      </c>
      <c r="X1922" s="64" t="str">
        <f aca="false">IF(ISERROR(VLOOKUP(J1922,$BG$2:$BH$3,2,FALSE())),"",VLOOKUP(J1922,$BG$2:$BH$3,2,FALSE()))</f>
        <v/>
      </c>
      <c r="Z1922" s="67"/>
    </row>
    <row r="1923" customFormat="false" ht="14.4" hidden="false" customHeight="false" outlineLevel="0" collapsed="false">
      <c r="A1923" s="63"/>
      <c r="B1923" s="83"/>
      <c r="C1923" s="63"/>
      <c r="D1923" s="84"/>
      <c r="E1923" s="85"/>
      <c r="F1923" s="85"/>
      <c r="G1923" s="85"/>
      <c r="H1923" s="85"/>
      <c r="I1923" s="61"/>
      <c r="J1923" s="83"/>
      <c r="K1923" s="83"/>
      <c r="L1923" s="61"/>
      <c r="M1923" s="61"/>
      <c r="N1923" s="61"/>
      <c r="O1923" s="54"/>
      <c r="P1923" s="54"/>
      <c r="Q1923" s="60"/>
      <c r="R1923" s="63"/>
      <c r="S1923" s="64" t="str">
        <f aca="false">IF(ISBLANK(A1923),"",CONCATENATE($BC$5,"-",MID($BC$3,3,2),"-M_",A1923))</f>
        <v/>
      </c>
      <c r="T1923" s="65" t="str">
        <f aca="false">IF(ISBLANK(B1923),"",VLOOKUP(B1923,$BI$2:$BJ$5,2,FALSE()))</f>
        <v/>
      </c>
      <c r="U1923" s="66" t="str">
        <f aca="false">IF(ISBLANK(Q1923),"ES",Q1923)</f>
        <v>ES</v>
      </c>
      <c r="V1923" s="64" t="str">
        <f aca="false">IF(ISBLANK(K1923),"2",VLOOKUP(K1923,$BG$2:$BH$3,2,FALSE()))</f>
        <v>2</v>
      </c>
      <c r="W1923" s="66" t="str">
        <f aca="false">IF(ISBLANK(R1923),"Sin observaciones",R1923)</f>
        <v>Sin observaciones</v>
      </c>
      <c r="X1923" s="64" t="str">
        <f aca="false">IF(ISERROR(VLOOKUP(J1923,$BG$2:$BH$3,2,FALSE())),"",VLOOKUP(J1923,$BG$2:$BH$3,2,FALSE()))</f>
        <v/>
      </c>
      <c r="Z1923" s="67"/>
    </row>
    <row r="1924" customFormat="false" ht="14.4" hidden="false" customHeight="false" outlineLevel="0" collapsed="false">
      <c r="A1924" s="63"/>
      <c r="B1924" s="83"/>
      <c r="C1924" s="63"/>
      <c r="D1924" s="84"/>
      <c r="E1924" s="85"/>
      <c r="F1924" s="85"/>
      <c r="G1924" s="85"/>
      <c r="H1924" s="85"/>
      <c r="I1924" s="61"/>
      <c r="J1924" s="83"/>
      <c r="K1924" s="83"/>
      <c r="L1924" s="61"/>
      <c r="M1924" s="61"/>
      <c r="N1924" s="61"/>
      <c r="O1924" s="54"/>
      <c r="P1924" s="54"/>
      <c r="Q1924" s="60"/>
      <c r="R1924" s="63"/>
      <c r="S1924" s="64" t="str">
        <f aca="false">IF(ISBLANK(A1924),"",CONCATENATE($BC$5,"-",MID($BC$3,3,2),"-M_",A1924))</f>
        <v/>
      </c>
      <c r="T1924" s="65" t="str">
        <f aca="false">IF(ISBLANK(B1924),"",VLOOKUP(B1924,$BI$2:$BJ$5,2,FALSE()))</f>
        <v/>
      </c>
      <c r="U1924" s="66" t="str">
        <f aca="false">IF(ISBLANK(Q1924),"ES",Q1924)</f>
        <v>ES</v>
      </c>
      <c r="V1924" s="64" t="str">
        <f aca="false">IF(ISBLANK(K1924),"2",VLOOKUP(K1924,$BG$2:$BH$3,2,FALSE()))</f>
        <v>2</v>
      </c>
      <c r="W1924" s="66" t="str">
        <f aca="false">IF(ISBLANK(R1924),"Sin observaciones",R1924)</f>
        <v>Sin observaciones</v>
      </c>
      <c r="X1924" s="64" t="str">
        <f aca="false">IF(ISERROR(VLOOKUP(J1924,$BG$2:$BH$3,2,FALSE())),"",VLOOKUP(J1924,$BG$2:$BH$3,2,FALSE()))</f>
        <v/>
      </c>
      <c r="Z1924" s="67"/>
    </row>
    <row r="1925" customFormat="false" ht="14.4" hidden="false" customHeight="false" outlineLevel="0" collapsed="false">
      <c r="A1925" s="63"/>
      <c r="B1925" s="83"/>
      <c r="C1925" s="63"/>
      <c r="D1925" s="84"/>
      <c r="E1925" s="85"/>
      <c r="F1925" s="85"/>
      <c r="G1925" s="85"/>
      <c r="H1925" s="85"/>
      <c r="I1925" s="61"/>
      <c r="J1925" s="83"/>
      <c r="K1925" s="83"/>
      <c r="L1925" s="61"/>
      <c r="M1925" s="61"/>
      <c r="N1925" s="61"/>
      <c r="O1925" s="54"/>
      <c r="P1925" s="54"/>
      <c r="Q1925" s="60"/>
      <c r="R1925" s="63"/>
      <c r="S1925" s="64" t="str">
        <f aca="false">IF(ISBLANK(A1925),"",CONCATENATE($BC$5,"-",MID($BC$3,3,2),"-M_",A1925))</f>
        <v/>
      </c>
      <c r="T1925" s="65" t="str">
        <f aca="false">IF(ISBLANK(B1925),"",VLOOKUP(B1925,$BI$2:$BJ$5,2,FALSE()))</f>
        <v/>
      </c>
      <c r="U1925" s="66" t="str">
        <f aca="false">IF(ISBLANK(Q1925),"ES",Q1925)</f>
        <v>ES</v>
      </c>
      <c r="V1925" s="64" t="str">
        <f aca="false">IF(ISBLANK(K1925),"2",VLOOKUP(K1925,$BG$2:$BH$3,2,FALSE()))</f>
        <v>2</v>
      </c>
      <c r="W1925" s="66" t="str">
        <f aca="false">IF(ISBLANK(R1925),"Sin observaciones",R1925)</f>
        <v>Sin observaciones</v>
      </c>
      <c r="X1925" s="64" t="str">
        <f aca="false">IF(ISERROR(VLOOKUP(J1925,$BG$2:$BH$3,2,FALSE())),"",VLOOKUP(J1925,$BG$2:$BH$3,2,FALSE()))</f>
        <v/>
      </c>
      <c r="Z1925" s="67"/>
    </row>
    <row r="1926" customFormat="false" ht="14.4" hidden="false" customHeight="false" outlineLevel="0" collapsed="false">
      <c r="A1926" s="63"/>
      <c r="B1926" s="83"/>
      <c r="C1926" s="63"/>
      <c r="D1926" s="84"/>
      <c r="E1926" s="85"/>
      <c r="F1926" s="85"/>
      <c r="G1926" s="85"/>
      <c r="H1926" s="85"/>
      <c r="I1926" s="61"/>
      <c r="J1926" s="83"/>
      <c r="K1926" s="83"/>
      <c r="L1926" s="61"/>
      <c r="M1926" s="61"/>
      <c r="N1926" s="61"/>
      <c r="O1926" s="54"/>
      <c r="P1926" s="54"/>
      <c r="Q1926" s="60"/>
      <c r="R1926" s="63"/>
      <c r="S1926" s="64" t="str">
        <f aca="false">IF(ISBLANK(A1926),"",CONCATENATE($BC$5,"-",MID($BC$3,3,2),"-M_",A1926))</f>
        <v/>
      </c>
      <c r="T1926" s="65" t="str">
        <f aca="false">IF(ISBLANK(B1926),"",VLOOKUP(B1926,$BI$2:$BJ$5,2,FALSE()))</f>
        <v/>
      </c>
      <c r="U1926" s="66" t="str">
        <f aca="false">IF(ISBLANK(Q1926),"ES",Q1926)</f>
        <v>ES</v>
      </c>
      <c r="V1926" s="64" t="str">
        <f aca="false">IF(ISBLANK(K1926),"2",VLOOKUP(K1926,$BG$2:$BH$3,2,FALSE()))</f>
        <v>2</v>
      </c>
      <c r="W1926" s="66" t="str">
        <f aca="false">IF(ISBLANK(R1926),"Sin observaciones",R1926)</f>
        <v>Sin observaciones</v>
      </c>
      <c r="X1926" s="64" t="str">
        <f aca="false">IF(ISERROR(VLOOKUP(J1926,$BG$2:$BH$3,2,FALSE())),"",VLOOKUP(J1926,$BG$2:$BH$3,2,FALSE()))</f>
        <v/>
      </c>
      <c r="Z1926" s="67"/>
    </row>
    <row r="1927" customFormat="false" ht="14.4" hidden="false" customHeight="false" outlineLevel="0" collapsed="false">
      <c r="A1927" s="63"/>
      <c r="B1927" s="83"/>
      <c r="C1927" s="63"/>
      <c r="D1927" s="84"/>
      <c r="E1927" s="85"/>
      <c r="F1927" s="85"/>
      <c r="G1927" s="85"/>
      <c r="H1927" s="85"/>
      <c r="I1927" s="61"/>
      <c r="J1927" s="83"/>
      <c r="K1927" s="83"/>
      <c r="L1927" s="61"/>
      <c r="M1927" s="61"/>
      <c r="N1927" s="61"/>
      <c r="O1927" s="54"/>
      <c r="P1927" s="54"/>
      <c r="Q1927" s="60"/>
      <c r="R1927" s="63"/>
      <c r="S1927" s="64" t="str">
        <f aca="false">IF(ISBLANK(A1927),"",CONCATENATE($BC$5,"-",MID($BC$3,3,2),"-M_",A1927))</f>
        <v/>
      </c>
      <c r="T1927" s="65" t="str">
        <f aca="false">IF(ISBLANK(B1927),"",VLOOKUP(B1927,$BI$2:$BJ$5,2,FALSE()))</f>
        <v/>
      </c>
      <c r="U1927" s="66" t="str">
        <f aca="false">IF(ISBLANK(Q1927),"ES",Q1927)</f>
        <v>ES</v>
      </c>
      <c r="V1927" s="64" t="str">
        <f aca="false">IF(ISBLANK(K1927),"2",VLOOKUP(K1927,$BG$2:$BH$3,2,FALSE()))</f>
        <v>2</v>
      </c>
      <c r="W1927" s="66" t="str">
        <f aca="false">IF(ISBLANK(R1927),"Sin observaciones",R1927)</f>
        <v>Sin observaciones</v>
      </c>
      <c r="X1927" s="64" t="str">
        <f aca="false">IF(ISERROR(VLOOKUP(J1927,$BG$2:$BH$3,2,FALSE())),"",VLOOKUP(J1927,$BG$2:$BH$3,2,FALSE()))</f>
        <v/>
      </c>
      <c r="Z1927" s="67"/>
    </row>
    <row r="1928" customFormat="false" ht="14.4" hidden="false" customHeight="false" outlineLevel="0" collapsed="false">
      <c r="A1928" s="63"/>
      <c r="B1928" s="83"/>
      <c r="C1928" s="63"/>
      <c r="D1928" s="84"/>
      <c r="E1928" s="85"/>
      <c r="F1928" s="85"/>
      <c r="G1928" s="85"/>
      <c r="H1928" s="85"/>
      <c r="I1928" s="61"/>
      <c r="J1928" s="83"/>
      <c r="K1928" s="83"/>
      <c r="L1928" s="61"/>
      <c r="M1928" s="61"/>
      <c r="N1928" s="61"/>
      <c r="O1928" s="54"/>
      <c r="P1928" s="54"/>
      <c r="Q1928" s="60"/>
      <c r="R1928" s="63"/>
      <c r="S1928" s="64" t="str">
        <f aca="false">IF(ISBLANK(A1928),"",CONCATENATE($BC$5,"-",MID($BC$3,3,2),"-M_",A1928))</f>
        <v/>
      </c>
      <c r="T1928" s="65" t="str">
        <f aca="false">IF(ISBLANK(B1928),"",VLOOKUP(B1928,$BI$2:$BJ$5,2,FALSE()))</f>
        <v/>
      </c>
      <c r="U1928" s="66" t="str">
        <f aca="false">IF(ISBLANK(Q1928),"ES",Q1928)</f>
        <v>ES</v>
      </c>
      <c r="V1928" s="64" t="str">
        <f aca="false">IF(ISBLANK(K1928),"2",VLOOKUP(K1928,$BG$2:$BH$3,2,FALSE()))</f>
        <v>2</v>
      </c>
      <c r="W1928" s="66" t="str">
        <f aca="false">IF(ISBLANK(R1928),"Sin observaciones",R1928)</f>
        <v>Sin observaciones</v>
      </c>
      <c r="X1928" s="64" t="str">
        <f aca="false">IF(ISERROR(VLOOKUP(J1928,$BG$2:$BH$3,2,FALSE())),"",VLOOKUP(J1928,$BG$2:$BH$3,2,FALSE()))</f>
        <v/>
      </c>
      <c r="Z1928" s="67"/>
    </row>
    <row r="1929" customFormat="false" ht="14.4" hidden="false" customHeight="false" outlineLevel="0" collapsed="false">
      <c r="A1929" s="63"/>
      <c r="B1929" s="83"/>
      <c r="C1929" s="63"/>
      <c r="D1929" s="84"/>
      <c r="E1929" s="85"/>
      <c r="F1929" s="85"/>
      <c r="G1929" s="85"/>
      <c r="H1929" s="85"/>
      <c r="I1929" s="61"/>
      <c r="J1929" s="83"/>
      <c r="K1929" s="83"/>
      <c r="L1929" s="61"/>
      <c r="M1929" s="61"/>
      <c r="N1929" s="61"/>
      <c r="O1929" s="54"/>
      <c r="P1929" s="54"/>
      <c r="Q1929" s="60"/>
      <c r="R1929" s="63"/>
      <c r="S1929" s="64" t="str">
        <f aca="false">IF(ISBLANK(A1929),"",CONCATENATE($BC$5,"-",MID($BC$3,3,2),"-M_",A1929))</f>
        <v/>
      </c>
      <c r="T1929" s="65" t="str">
        <f aca="false">IF(ISBLANK(B1929),"",VLOOKUP(B1929,$BI$2:$BJ$5,2,FALSE()))</f>
        <v/>
      </c>
      <c r="U1929" s="66" t="str">
        <f aca="false">IF(ISBLANK(Q1929),"ES",Q1929)</f>
        <v>ES</v>
      </c>
      <c r="V1929" s="64" t="str">
        <f aca="false">IF(ISBLANK(K1929),"2",VLOOKUP(K1929,$BG$2:$BH$3,2,FALSE()))</f>
        <v>2</v>
      </c>
      <c r="W1929" s="66" t="str">
        <f aca="false">IF(ISBLANK(R1929),"Sin observaciones",R1929)</f>
        <v>Sin observaciones</v>
      </c>
      <c r="X1929" s="64" t="str">
        <f aca="false">IF(ISERROR(VLOOKUP(J1929,$BG$2:$BH$3,2,FALSE())),"",VLOOKUP(J1929,$BG$2:$BH$3,2,FALSE()))</f>
        <v/>
      </c>
      <c r="Z1929" s="67"/>
    </row>
    <row r="1930" customFormat="false" ht="14.4" hidden="false" customHeight="false" outlineLevel="0" collapsed="false">
      <c r="A1930" s="63"/>
      <c r="B1930" s="83"/>
      <c r="C1930" s="63"/>
      <c r="D1930" s="84"/>
      <c r="E1930" s="85"/>
      <c r="F1930" s="85"/>
      <c r="G1930" s="85"/>
      <c r="H1930" s="85"/>
      <c r="I1930" s="61"/>
      <c r="J1930" s="83"/>
      <c r="K1930" s="83"/>
      <c r="L1930" s="61"/>
      <c r="M1930" s="61"/>
      <c r="N1930" s="61"/>
      <c r="O1930" s="54"/>
      <c r="P1930" s="54"/>
      <c r="Q1930" s="60"/>
      <c r="R1930" s="63"/>
      <c r="S1930" s="64" t="str">
        <f aca="false">IF(ISBLANK(A1930),"",CONCATENATE($BC$5,"-",MID($BC$3,3,2),"-M_",A1930))</f>
        <v/>
      </c>
      <c r="T1930" s="65" t="str">
        <f aca="false">IF(ISBLANK(B1930),"",VLOOKUP(B1930,$BI$2:$BJ$5,2,FALSE()))</f>
        <v/>
      </c>
      <c r="U1930" s="66" t="str">
        <f aca="false">IF(ISBLANK(Q1930),"ES",Q1930)</f>
        <v>ES</v>
      </c>
      <c r="V1930" s="64" t="str">
        <f aca="false">IF(ISBLANK(K1930),"2",VLOOKUP(K1930,$BG$2:$BH$3,2,FALSE()))</f>
        <v>2</v>
      </c>
      <c r="W1930" s="66" t="str">
        <f aca="false">IF(ISBLANK(R1930),"Sin observaciones",R1930)</f>
        <v>Sin observaciones</v>
      </c>
      <c r="X1930" s="64" t="str">
        <f aca="false">IF(ISERROR(VLOOKUP(J1930,$BG$2:$BH$3,2,FALSE())),"",VLOOKUP(J1930,$BG$2:$BH$3,2,FALSE()))</f>
        <v/>
      </c>
      <c r="Z1930" s="67"/>
    </row>
    <row r="1931" customFormat="false" ht="14.4" hidden="false" customHeight="false" outlineLevel="0" collapsed="false">
      <c r="A1931" s="63"/>
      <c r="B1931" s="83"/>
      <c r="C1931" s="63"/>
      <c r="D1931" s="84"/>
      <c r="E1931" s="85"/>
      <c r="F1931" s="85"/>
      <c r="G1931" s="85"/>
      <c r="H1931" s="85"/>
      <c r="I1931" s="61"/>
      <c r="J1931" s="83"/>
      <c r="K1931" s="83"/>
      <c r="L1931" s="61"/>
      <c r="M1931" s="61"/>
      <c r="N1931" s="61"/>
      <c r="O1931" s="54"/>
      <c r="P1931" s="54"/>
      <c r="Q1931" s="60"/>
      <c r="R1931" s="63"/>
      <c r="S1931" s="64" t="str">
        <f aca="false">IF(ISBLANK(A1931),"",CONCATENATE($BC$5,"-",MID($BC$3,3,2),"-M_",A1931))</f>
        <v/>
      </c>
      <c r="T1931" s="65" t="str">
        <f aca="false">IF(ISBLANK(B1931),"",VLOOKUP(B1931,$BI$2:$BJ$5,2,FALSE()))</f>
        <v/>
      </c>
      <c r="U1931" s="66" t="str">
        <f aca="false">IF(ISBLANK(Q1931),"ES",Q1931)</f>
        <v>ES</v>
      </c>
      <c r="V1931" s="64" t="str">
        <f aca="false">IF(ISBLANK(K1931),"2",VLOOKUP(K1931,$BG$2:$BH$3,2,FALSE()))</f>
        <v>2</v>
      </c>
      <c r="W1931" s="66" t="str">
        <f aca="false">IF(ISBLANK(R1931),"Sin observaciones",R1931)</f>
        <v>Sin observaciones</v>
      </c>
      <c r="X1931" s="64" t="str">
        <f aca="false">IF(ISERROR(VLOOKUP(J1931,$BG$2:$BH$3,2,FALSE())),"",VLOOKUP(J1931,$BG$2:$BH$3,2,FALSE()))</f>
        <v/>
      </c>
      <c r="Z1931" s="67"/>
    </row>
    <row r="1932" customFormat="false" ht="14.4" hidden="false" customHeight="false" outlineLevel="0" collapsed="false">
      <c r="A1932" s="63"/>
      <c r="B1932" s="83"/>
      <c r="C1932" s="63"/>
      <c r="D1932" s="84"/>
      <c r="E1932" s="85"/>
      <c r="F1932" s="85"/>
      <c r="G1932" s="85"/>
      <c r="H1932" s="85"/>
      <c r="I1932" s="61"/>
      <c r="J1932" s="83"/>
      <c r="K1932" s="83"/>
      <c r="L1932" s="61"/>
      <c r="M1932" s="61"/>
      <c r="N1932" s="61"/>
      <c r="O1932" s="54"/>
      <c r="P1932" s="54"/>
      <c r="Q1932" s="60"/>
      <c r="R1932" s="63"/>
      <c r="S1932" s="64" t="str">
        <f aca="false">IF(ISBLANK(A1932),"",CONCATENATE($BC$5,"-",MID($BC$3,3,2),"-M_",A1932))</f>
        <v/>
      </c>
      <c r="T1932" s="65" t="str">
        <f aca="false">IF(ISBLANK(B1932),"",VLOOKUP(B1932,$BI$2:$BJ$5,2,FALSE()))</f>
        <v/>
      </c>
      <c r="U1932" s="66" t="str">
        <f aca="false">IF(ISBLANK(Q1932),"ES",Q1932)</f>
        <v>ES</v>
      </c>
      <c r="V1932" s="64" t="str">
        <f aca="false">IF(ISBLANK(K1932),"2",VLOOKUP(K1932,$BG$2:$BH$3,2,FALSE()))</f>
        <v>2</v>
      </c>
      <c r="W1932" s="66" t="str">
        <f aca="false">IF(ISBLANK(R1932),"Sin observaciones",R1932)</f>
        <v>Sin observaciones</v>
      </c>
      <c r="X1932" s="64" t="str">
        <f aca="false">IF(ISERROR(VLOOKUP(J1932,$BG$2:$BH$3,2,FALSE())),"",VLOOKUP(J1932,$BG$2:$BH$3,2,FALSE()))</f>
        <v/>
      </c>
      <c r="Z1932" s="67"/>
    </row>
    <row r="1933" customFormat="false" ht="14.4" hidden="false" customHeight="false" outlineLevel="0" collapsed="false">
      <c r="A1933" s="63"/>
      <c r="B1933" s="83"/>
      <c r="C1933" s="63"/>
      <c r="D1933" s="84"/>
      <c r="E1933" s="85"/>
      <c r="F1933" s="85"/>
      <c r="G1933" s="85"/>
      <c r="H1933" s="85"/>
      <c r="I1933" s="61"/>
      <c r="J1933" s="83"/>
      <c r="K1933" s="83"/>
      <c r="L1933" s="61"/>
      <c r="M1933" s="61"/>
      <c r="N1933" s="61"/>
      <c r="O1933" s="54"/>
      <c r="P1933" s="54"/>
      <c r="Q1933" s="60"/>
      <c r="R1933" s="63"/>
      <c r="S1933" s="64" t="str">
        <f aca="false">IF(ISBLANK(A1933),"",CONCATENATE($BC$5,"-",MID($BC$3,3,2),"-M_",A1933))</f>
        <v/>
      </c>
      <c r="T1933" s="65" t="str">
        <f aca="false">IF(ISBLANK(B1933),"",VLOOKUP(B1933,$BI$2:$BJ$5,2,FALSE()))</f>
        <v/>
      </c>
      <c r="U1933" s="66" t="str">
        <f aca="false">IF(ISBLANK(Q1933),"ES",Q1933)</f>
        <v>ES</v>
      </c>
      <c r="V1933" s="64" t="str">
        <f aca="false">IF(ISBLANK(K1933),"2",VLOOKUP(K1933,$BG$2:$BH$3,2,FALSE()))</f>
        <v>2</v>
      </c>
      <c r="W1933" s="66" t="str">
        <f aca="false">IF(ISBLANK(R1933),"Sin observaciones",R1933)</f>
        <v>Sin observaciones</v>
      </c>
      <c r="X1933" s="64" t="str">
        <f aca="false">IF(ISERROR(VLOOKUP(J1933,$BG$2:$BH$3,2,FALSE())),"",VLOOKUP(J1933,$BG$2:$BH$3,2,FALSE()))</f>
        <v/>
      </c>
      <c r="Z1933" s="67"/>
    </row>
    <row r="1934" customFormat="false" ht="14.4" hidden="false" customHeight="false" outlineLevel="0" collapsed="false">
      <c r="A1934" s="63"/>
      <c r="B1934" s="83"/>
      <c r="C1934" s="63"/>
      <c r="D1934" s="84"/>
      <c r="E1934" s="85"/>
      <c r="F1934" s="85"/>
      <c r="G1934" s="85"/>
      <c r="H1934" s="85"/>
      <c r="I1934" s="61"/>
      <c r="J1934" s="83"/>
      <c r="K1934" s="83"/>
      <c r="L1934" s="61"/>
      <c r="M1934" s="61"/>
      <c r="N1934" s="61"/>
      <c r="O1934" s="54"/>
      <c r="P1934" s="54"/>
      <c r="Q1934" s="60"/>
      <c r="R1934" s="63"/>
      <c r="S1934" s="64" t="str">
        <f aca="false">IF(ISBLANK(A1934),"",CONCATENATE($BC$5,"-",MID($BC$3,3,2),"-M_",A1934))</f>
        <v/>
      </c>
      <c r="T1934" s="65" t="str">
        <f aca="false">IF(ISBLANK(B1934),"",VLOOKUP(B1934,$BI$2:$BJ$5,2,FALSE()))</f>
        <v/>
      </c>
      <c r="U1934" s="66" t="str">
        <f aca="false">IF(ISBLANK(Q1934),"ES",Q1934)</f>
        <v>ES</v>
      </c>
      <c r="V1934" s="64" t="str">
        <f aca="false">IF(ISBLANK(K1934),"2",VLOOKUP(K1934,$BG$2:$BH$3,2,FALSE()))</f>
        <v>2</v>
      </c>
      <c r="W1934" s="66" t="str">
        <f aca="false">IF(ISBLANK(R1934),"Sin observaciones",R1934)</f>
        <v>Sin observaciones</v>
      </c>
      <c r="X1934" s="64" t="str">
        <f aca="false">IF(ISERROR(VLOOKUP(J1934,$BG$2:$BH$3,2,FALSE())),"",VLOOKUP(J1934,$BG$2:$BH$3,2,FALSE()))</f>
        <v/>
      </c>
      <c r="Z1934" s="67"/>
    </row>
    <row r="1935" customFormat="false" ht="14.4" hidden="false" customHeight="false" outlineLevel="0" collapsed="false">
      <c r="A1935" s="63"/>
      <c r="B1935" s="83"/>
      <c r="C1935" s="63"/>
      <c r="D1935" s="84"/>
      <c r="E1935" s="85"/>
      <c r="F1935" s="85"/>
      <c r="G1935" s="85"/>
      <c r="H1935" s="85"/>
      <c r="I1935" s="61"/>
      <c r="J1935" s="83"/>
      <c r="K1935" s="83"/>
      <c r="L1935" s="61"/>
      <c r="M1935" s="61"/>
      <c r="N1935" s="61"/>
      <c r="O1935" s="54"/>
      <c r="P1935" s="54"/>
      <c r="Q1935" s="60"/>
      <c r="R1935" s="63"/>
      <c r="S1935" s="64" t="str">
        <f aca="false">IF(ISBLANK(A1935),"",CONCATENATE($BC$5,"-",MID($BC$3,3,2),"-M_",A1935))</f>
        <v/>
      </c>
      <c r="T1935" s="65" t="str">
        <f aca="false">IF(ISBLANK(B1935),"",VLOOKUP(B1935,$BI$2:$BJ$5,2,FALSE()))</f>
        <v/>
      </c>
      <c r="U1935" s="66" t="str">
        <f aca="false">IF(ISBLANK(Q1935),"ES",Q1935)</f>
        <v>ES</v>
      </c>
      <c r="V1935" s="64" t="str">
        <f aca="false">IF(ISBLANK(K1935),"2",VLOOKUP(K1935,$BG$2:$BH$3,2,FALSE()))</f>
        <v>2</v>
      </c>
      <c r="W1935" s="66" t="str">
        <f aca="false">IF(ISBLANK(R1935),"Sin observaciones",R1935)</f>
        <v>Sin observaciones</v>
      </c>
      <c r="X1935" s="64" t="str">
        <f aca="false">IF(ISERROR(VLOOKUP(J1935,$BG$2:$BH$3,2,FALSE())),"",VLOOKUP(J1935,$BG$2:$BH$3,2,FALSE()))</f>
        <v/>
      </c>
      <c r="Z1935" s="67"/>
    </row>
    <row r="1936" customFormat="false" ht="14.4" hidden="false" customHeight="false" outlineLevel="0" collapsed="false">
      <c r="A1936" s="63"/>
      <c r="B1936" s="83"/>
      <c r="C1936" s="63"/>
      <c r="D1936" s="84"/>
      <c r="E1936" s="85"/>
      <c r="F1936" s="85"/>
      <c r="G1936" s="85"/>
      <c r="H1936" s="85"/>
      <c r="I1936" s="61"/>
      <c r="J1936" s="83"/>
      <c r="K1936" s="83"/>
      <c r="L1936" s="61"/>
      <c r="M1936" s="61"/>
      <c r="N1936" s="61"/>
      <c r="O1936" s="54"/>
      <c r="P1936" s="54"/>
      <c r="Q1936" s="60"/>
      <c r="R1936" s="63"/>
      <c r="S1936" s="64" t="str">
        <f aca="false">IF(ISBLANK(A1936),"",CONCATENATE($BC$5,"-",MID($BC$3,3,2),"-M_",A1936))</f>
        <v/>
      </c>
      <c r="T1936" s="65" t="str">
        <f aca="false">IF(ISBLANK(B1936),"",VLOOKUP(B1936,$BI$2:$BJ$5,2,FALSE()))</f>
        <v/>
      </c>
      <c r="U1936" s="66" t="str">
        <f aca="false">IF(ISBLANK(Q1936),"ES",Q1936)</f>
        <v>ES</v>
      </c>
      <c r="V1936" s="64" t="str">
        <f aca="false">IF(ISBLANK(K1936),"2",VLOOKUP(K1936,$BG$2:$BH$3,2,FALSE()))</f>
        <v>2</v>
      </c>
      <c r="W1936" s="66" t="str">
        <f aca="false">IF(ISBLANK(R1936),"Sin observaciones",R1936)</f>
        <v>Sin observaciones</v>
      </c>
      <c r="X1936" s="64" t="str">
        <f aca="false">IF(ISERROR(VLOOKUP(J1936,$BG$2:$BH$3,2,FALSE())),"",VLOOKUP(J1936,$BG$2:$BH$3,2,FALSE()))</f>
        <v/>
      </c>
      <c r="Z1936" s="67"/>
    </row>
    <row r="1937" customFormat="false" ht="14.4" hidden="false" customHeight="false" outlineLevel="0" collapsed="false">
      <c r="A1937" s="63"/>
      <c r="B1937" s="83"/>
      <c r="C1937" s="63"/>
      <c r="D1937" s="84"/>
      <c r="E1937" s="85"/>
      <c r="F1937" s="85"/>
      <c r="G1937" s="85"/>
      <c r="H1937" s="85"/>
      <c r="I1937" s="61"/>
      <c r="J1937" s="83"/>
      <c r="K1937" s="83"/>
      <c r="L1937" s="61"/>
      <c r="M1937" s="61"/>
      <c r="N1937" s="61"/>
      <c r="O1937" s="54"/>
      <c r="P1937" s="54"/>
      <c r="Q1937" s="60"/>
      <c r="R1937" s="63"/>
      <c r="S1937" s="64" t="str">
        <f aca="false">IF(ISBLANK(A1937),"",CONCATENATE($BC$5,"-",MID($BC$3,3,2),"-M_",A1937))</f>
        <v/>
      </c>
      <c r="T1937" s="65" t="str">
        <f aca="false">IF(ISBLANK(B1937),"",VLOOKUP(B1937,$BI$2:$BJ$5,2,FALSE()))</f>
        <v/>
      </c>
      <c r="U1937" s="66" t="str">
        <f aca="false">IF(ISBLANK(Q1937),"ES",Q1937)</f>
        <v>ES</v>
      </c>
      <c r="V1937" s="64" t="str">
        <f aca="false">IF(ISBLANK(K1937),"2",VLOOKUP(K1937,$BG$2:$BH$3,2,FALSE()))</f>
        <v>2</v>
      </c>
      <c r="W1937" s="66" t="str">
        <f aca="false">IF(ISBLANK(R1937),"Sin observaciones",R1937)</f>
        <v>Sin observaciones</v>
      </c>
      <c r="X1937" s="64" t="str">
        <f aca="false">IF(ISERROR(VLOOKUP(J1937,$BG$2:$BH$3,2,FALSE())),"",VLOOKUP(J1937,$BG$2:$BH$3,2,FALSE()))</f>
        <v/>
      </c>
      <c r="Z1937" s="67"/>
    </row>
    <row r="1938" customFormat="false" ht="14.4" hidden="false" customHeight="false" outlineLevel="0" collapsed="false">
      <c r="A1938" s="63"/>
      <c r="B1938" s="83"/>
      <c r="C1938" s="63"/>
      <c r="D1938" s="84"/>
      <c r="E1938" s="85"/>
      <c r="F1938" s="85"/>
      <c r="G1938" s="85"/>
      <c r="H1938" s="85"/>
      <c r="I1938" s="61"/>
      <c r="J1938" s="83"/>
      <c r="K1938" s="83"/>
      <c r="L1938" s="61"/>
      <c r="M1938" s="61"/>
      <c r="N1938" s="61"/>
      <c r="O1938" s="54"/>
      <c r="P1938" s="54"/>
      <c r="Q1938" s="60"/>
      <c r="R1938" s="63"/>
      <c r="S1938" s="64" t="str">
        <f aca="false">IF(ISBLANK(A1938),"",CONCATENATE($BC$5,"-",MID($BC$3,3,2),"-M_",A1938))</f>
        <v/>
      </c>
      <c r="T1938" s="65" t="str">
        <f aca="false">IF(ISBLANK(B1938),"",VLOOKUP(B1938,$BI$2:$BJ$5,2,FALSE()))</f>
        <v/>
      </c>
      <c r="U1938" s="66" t="str">
        <f aca="false">IF(ISBLANK(Q1938),"ES",Q1938)</f>
        <v>ES</v>
      </c>
      <c r="V1938" s="64" t="str">
        <f aca="false">IF(ISBLANK(K1938),"2",VLOOKUP(K1938,$BG$2:$BH$3,2,FALSE()))</f>
        <v>2</v>
      </c>
      <c r="W1938" s="66" t="str">
        <f aca="false">IF(ISBLANK(R1938),"Sin observaciones",R1938)</f>
        <v>Sin observaciones</v>
      </c>
      <c r="X1938" s="64" t="str">
        <f aca="false">IF(ISERROR(VLOOKUP(J1938,$BG$2:$BH$3,2,FALSE())),"",VLOOKUP(J1938,$BG$2:$BH$3,2,FALSE()))</f>
        <v/>
      </c>
      <c r="Z1938" s="67"/>
    </row>
    <row r="1939" customFormat="false" ht="14.4" hidden="false" customHeight="false" outlineLevel="0" collapsed="false">
      <c r="A1939" s="63"/>
      <c r="B1939" s="83"/>
      <c r="C1939" s="63"/>
      <c r="D1939" s="84"/>
      <c r="E1939" s="85"/>
      <c r="F1939" s="85"/>
      <c r="G1939" s="85"/>
      <c r="H1939" s="85"/>
      <c r="I1939" s="61"/>
      <c r="J1939" s="83"/>
      <c r="K1939" s="83"/>
      <c r="L1939" s="61"/>
      <c r="M1939" s="61"/>
      <c r="N1939" s="61"/>
      <c r="O1939" s="54"/>
      <c r="P1939" s="54"/>
      <c r="Q1939" s="60"/>
      <c r="R1939" s="63"/>
      <c r="S1939" s="64" t="str">
        <f aca="false">IF(ISBLANK(A1939),"",CONCATENATE($BC$5,"-",MID($BC$3,3,2),"-M_",A1939))</f>
        <v/>
      </c>
      <c r="T1939" s="65" t="str">
        <f aca="false">IF(ISBLANK(B1939),"",VLOOKUP(B1939,$BI$2:$BJ$5,2,FALSE()))</f>
        <v/>
      </c>
      <c r="U1939" s="66" t="str">
        <f aca="false">IF(ISBLANK(Q1939),"ES",Q1939)</f>
        <v>ES</v>
      </c>
      <c r="V1939" s="64" t="str">
        <f aca="false">IF(ISBLANK(K1939),"2",VLOOKUP(K1939,$BG$2:$BH$3,2,FALSE()))</f>
        <v>2</v>
      </c>
      <c r="W1939" s="66" t="str">
        <f aca="false">IF(ISBLANK(R1939),"Sin observaciones",R1939)</f>
        <v>Sin observaciones</v>
      </c>
      <c r="X1939" s="64" t="str">
        <f aca="false">IF(ISERROR(VLOOKUP(J1939,$BG$2:$BH$3,2,FALSE())),"",VLOOKUP(J1939,$BG$2:$BH$3,2,FALSE()))</f>
        <v/>
      </c>
      <c r="Z1939" s="67"/>
    </row>
    <row r="1940" customFormat="false" ht="14.4" hidden="false" customHeight="false" outlineLevel="0" collapsed="false">
      <c r="A1940" s="63"/>
      <c r="B1940" s="83"/>
      <c r="C1940" s="63"/>
      <c r="D1940" s="84"/>
      <c r="E1940" s="85"/>
      <c r="F1940" s="85"/>
      <c r="G1940" s="85"/>
      <c r="H1940" s="85"/>
      <c r="I1940" s="61"/>
      <c r="J1940" s="83"/>
      <c r="K1940" s="83"/>
      <c r="L1940" s="61"/>
      <c r="M1940" s="61"/>
      <c r="N1940" s="61"/>
      <c r="O1940" s="54"/>
      <c r="P1940" s="54"/>
      <c r="Q1940" s="60"/>
      <c r="R1940" s="63"/>
      <c r="S1940" s="64" t="str">
        <f aca="false">IF(ISBLANK(A1940),"",CONCATENATE($BC$5,"-",MID($BC$3,3,2),"-M_",A1940))</f>
        <v/>
      </c>
      <c r="T1940" s="65" t="str">
        <f aca="false">IF(ISBLANK(B1940),"",VLOOKUP(B1940,$BI$2:$BJ$5,2,FALSE()))</f>
        <v/>
      </c>
      <c r="U1940" s="66" t="str">
        <f aca="false">IF(ISBLANK(Q1940),"ES",Q1940)</f>
        <v>ES</v>
      </c>
      <c r="V1940" s="64" t="str">
        <f aca="false">IF(ISBLANK(K1940),"2",VLOOKUP(K1940,$BG$2:$BH$3,2,FALSE()))</f>
        <v>2</v>
      </c>
      <c r="W1940" s="66" t="str">
        <f aca="false">IF(ISBLANK(R1940),"Sin observaciones",R1940)</f>
        <v>Sin observaciones</v>
      </c>
      <c r="X1940" s="64" t="str">
        <f aca="false">IF(ISERROR(VLOOKUP(J1940,$BG$2:$BH$3,2,FALSE())),"",VLOOKUP(J1940,$BG$2:$BH$3,2,FALSE()))</f>
        <v/>
      </c>
      <c r="Z1940" s="67"/>
    </row>
    <row r="1941" customFormat="false" ht="14.4" hidden="false" customHeight="false" outlineLevel="0" collapsed="false">
      <c r="A1941" s="63"/>
      <c r="B1941" s="83"/>
      <c r="C1941" s="63"/>
      <c r="D1941" s="84"/>
      <c r="E1941" s="85"/>
      <c r="F1941" s="85"/>
      <c r="G1941" s="85"/>
      <c r="H1941" s="85"/>
      <c r="I1941" s="61"/>
      <c r="J1941" s="83"/>
      <c r="K1941" s="83"/>
      <c r="L1941" s="61"/>
      <c r="M1941" s="61"/>
      <c r="N1941" s="61"/>
      <c r="O1941" s="54"/>
      <c r="P1941" s="54"/>
      <c r="Q1941" s="60"/>
      <c r="R1941" s="63"/>
      <c r="S1941" s="64" t="str">
        <f aca="false">IF(ISBLANK(A1941),"",CONCATENATE($BC$5,"-",MID($BC$3,3,2),"-M_",A1941))</f>
        <v/>
      </c>
      <c r="T1941" s="65" t="str">
        <f aca="false">IF(ISBLANK(B1941),"",VLOOKUP(B1941,$BI$2:$BJ$5,2,FALSE()))</f>
        <v/>
      </c>
      <c r="U1941" s="66" t="str">
        <f aca="false">IF(ISBLANK(Q1941),"ES",Q1941)</f>
        <v>ES</v>
      </c>
      <c r="V1941" s="64" t="str">
        <f aca="false">IF(ISBLANK(K1941),"2",VLOOKUP(K1941,$BG$2:$BH$3,2,FALSE()))</f>
        <v>2</v>
      </c>
      <c r="W1941" s="66" t="str">
        <f aca="false">IF(ISBLANK(R1941),"Sin observaciones",R1941)</f>
        <v>Sin observaciones</v>
      </c>
      <c r="X1941" s="64" t="str">
        <f aca="false">IF(ISERROR(VLOOKUP(J1941,$BG$2:$BH$3,2,FALSE())),"",VLOOKUP(J1941,$BG$2:$BH$3,2,FALSE()))</f>
        <v/>
      </c>
      <c r="Z1941" s="67"/>
    </row>
    <row r="1942" customFormat="false" ht="14.4" hidden="false" customHeight="false" outlineLevel="0" collapsed="false">
      <c r="A1942" s="63"/>
      <c r="B1942" s="83"/>
      <c r="C1942" s="63"/>
      <c r="D1942" s="84"/>
      <c r="E1942" s="85"/>
      <c r="F1942" s="85"/>
      <c r="G1942" s="85"/>
      <c r="H1942" s="85"/>
      <c r="I1942" s="61"/>
      <c r="J1942" s="83"/>
      <c r="K1942" s="83"/>
      <c r="L1942" s="61"/>
      <c r="M1942" s="61"/>
      <c r="N1942" s="61"/>
      <c r="O1942" s="54"/>
      <c r="P1942" s="54"/>
      <c r="Q1942" s="60"/>
      <c r="R1942" s="63"/>
      <c r="S1942" s="64" t="str">
        <f aca="false">IF(ISBLANK(A1942),"",CONCATENATE($BC$5,"-",MID($BC$3,3,2),"-M_",A1942))</f>
        <v/>
      </c>
      <c r="T1942" s="65" t="str">
        <f aca="false">IF(ISBLANK(B1942),"",VLOOKUP(B1942,$BI$2:$BJ$5,2,FALSE()))</f>
        <v/>
      </c>
      <c r="U1942" s="66" t="str">
        <f aca="false">IF(ISBLANK(Q1942),"ES",Q1942)</f>
        <v>ES</v>
      </c>
      <c r="V1942" s="64" t="str">
        <f aca="false">IF(ISBLANK(K1942),"2",VLOOKUP(K1942,$BG$2:$BH$3,2,FALSE()))</f>
        <v>2</v>
      </c>
      <c r="W1942" s="66" t="str">
        <f aca="false">IF(ISBLANK(R1942),"Sin observaciones",R1942)</f>
        <v>Sin observaciones</v>
      </c>
      <c r="X1942" s="64" t="str">
        <f aca="false">IF(ISERROR(VLOOKUP(J1942,$BG$2:$BH$3,2,FALSE())),"",VLOOKUP(J1942,$BG$2:$BH$3,2,FALSE()))</f>
        <v/>
      </c>
      <c r="Z1942" s="67"/>
    </row>
    <row r="1943" customFormat="false" ht="14.4" hidden="false" customHeight="false" outlineLevel="0" collapsed="false">
      <c r="A1943" s="63"/>
      <c r="B1943" s="83"/>
      <c r="C1943" s="63"/>
      <c r="D1943" s="84"/>
      <c r="E1943" s="85"/>
      <c r="F1943" s="85"/>
      <c r="G1943" s="85"/>
      <c r="H1943" s="85"/>
      <c r="I1943" s="61"/>
      <c r="J1943" s="83"/>
      <c r="K1943" s="83"/>
      <c r="L1943" s="61"/>
      <c r="M1943" s="61"/>
      <c r="N1943" s="61"/>
      <c r="O1943" s="54"/>
      <c r="P1943" s="54"/>
      <c r="Q1943" s="60"/>
      <c r="R1943" s="63"/>
      <c r="S1943" s="64" t="str">
        <f aca="false">IF(ISBLANK(A1943),"",CONCATENATE($BC$5,"-",MID($BC$3,3,2),"-M_",A1943))</f>
        <v/>
      </c>
      <c r="T1943" s="65" t="str">
        <f aca="false">IF(ISBLANK(B1943),"",VLOOKUP(B1943,$BI$2:$BJ$5,2,FALSE()))</f>
        <v/>
      </c>
      <c r="U1943" s="66" t="str">
        <f aca="false">IF(ISBLANK(Q1943),"ES",Q1943)</f>
        <v>ES</v>
      </c>
      <c r="V1943" s="64" t="str">
        <f aca="false">IF(ISBLANK(K1943),"2",VLOOKUP(K1943,$BG$2:$BH$3,2,FALSE()))</f>
        <v>2</v>
      </c>
      <c r="W1943" s="66" t="str">
        <f aca="false">IF(ISBLANK(R1943),"Sin observaciones",R1943)</f>
        <v>Sin observaciones</v>
      </c>
      <c r="X1943" s="64" t="str">
        <f aca="false">IF(ISERROR(VLOOKUP(J1943,$BG$2:$BH$3,2,FALSE())),"",VLOOKUP(J1943,$BG$2:$BH$3,2,FALSE()))</f>
        <v/>
      </c>
      <c r="Z1943" s="67"/>
    </row>
    <row r="1944" customFormat="false" ht="14.4" hidden="false" customHeight="false" outlineLevel="0" collapsed="false">
      <c r="A1944" s="63"/>
      <c r="B1944" s="83"/>
      <c r="C1944" s="63"/>
      <c r="D1944" s="84"/>
      <c r="E1944" s="85"/>
      <c r="F1944" s="85"/>
      <c r="G1944" s="85"/>
      <c r="H1944" s="85"/>
      <c r="I1944" s="61"/>
      <c r="J1944" s="83"/>
      <c r="K1944" s="83"/>
      <c r="L1944" s="61"/>
      <c r="M1944" s="61"/>
      <c r="N1944" s="61"/>
      <c r="O1944" s="54"/>
      <c r="P1944" s="54"/>
      <c r="Q1944" s="60"/>
      <c r="R1944" s="63"/>
      <c r="S1944" s="64" t="str">
        <f aca="false">IF(ISBLANK(A1944),"",CONCATENATE($BC$5,"-",MID($BC$3,3,2),"-M_",A1944))</f>
        <v/>
      </c>
      <c r="T1944" s="65" t="str">
        <f aca="false">IF(ISBLANK(B1944),"",VLOOKUP(B1944,$BI$2:$BJ$5,2,FALSE()))</f>
        <v/>
      </c>
      <c r="U1944" s="66" t="str">
        <f aca="false">IF(ISBLANK(Q1944),"ES",Q1944)</f>
        <v>ES</v>
      </c>
      <c r="V1944" s="64" t="str">
        <f aca="false">IF(ISBLANK(K1944),"2",VLOOKUP(K1944,$BG$2:$BH$3,2,FALSE()))</f>
        <v>2</v>
      </c>
      <c r="W1944" s="66" t="str">
        <f aca="false">IF(ISBLANK(R1944),"Sin observaciones",R1944)</f>
        <v>Sin observaciones</v>
      </c>
      <c r="X1944" s="64" t="str">
        <f aca="false">IF(ISERROR(VLOOKUP(J1944,$BG$2:$BH$3,2,FALSE())),"",VLOOKUP(J1944,$BG$2:$BH$3,2,FALSE()))</f>
        <v/>
      </c>
      <c r="Z1944" s="67"/>
    </row>
    <row r="1945" customFormat="false" ht="14.4" hidden="false" customHeight="false" outlineLevel="0" collapsed="false">
      <c r="A1945" s="63"/>
      <c r="B1945" s="83"/>
      <c r="C1945" s="63"/>
      <c r="D1945" s="84"/>
      <c r="E1945" s="85"/>
      <c r="F1945" s="85"/>
      <c r="G1945" s="85"/>
      <c r="H1945" s="85"/>
      <c r="I1945" s="61"/>
      <c r="J1945" s="83"/>
      <c r="K1945" s="83"/>
      <c r="L1945" s="61"/>
      <c r="M1945" s="61"/>
      <c r="N1945" s="61"/>
      <c r="O1945" s="54"/>
      <c r="P1945" s="54"/>
      <c r="Q1945" s="60"/>
      <c r="R1945" s="63"/>
      <c r="S1945" s="64" t="str">
        <f aca="false">IF(ISBLANK(A1945),"",CONCATENATE($BC$5,"-",MID($BC$3,3,2),"-M_",A1945))</f>
        <v/>
      </c>
      <c r="T1945" s="65" t="str">
        <f aca="false">IF(ISBLANK(B1945),"",VLOOKUP(B1945,$BI$2:$BJ$5,2,FALSE()))</f>
        <v/>
      </c>
      <c r="U1945" s="66" t="str">
        <f aca="false">IF(ISBLANK(Q1945),"ES",Q1945)</f>
        <v>ES</v>
      </c>
      <c r="V1945" s="64" t="str">
        <f aca="false">IF(ISBLANK(K1945),"2",VLOOKUP(K1945,$BG$2:$BH$3,2,FALSE()))</f>
        <v>2</v>
      </c>
      <c r="W1945" s="66" t="str">
        <f aca="false">IF(ISBLANK(R1945),"Sin observaciones",R1945)</f>
        <v>Sin observaciones</v>
      </c>
      <c r="X1945" s="64" t="str">
        <f aca="false">IF(ISERROR(VLOOKUP(J1945,$BG$2:$BH$3,2,FALSE())),"",VLOOKUP(J1945,$BG$2:$BH$3,2,FALSE()))</f>
        <v/>
      </c>
      <c r="Z1945" s="67"/>
    </row>
    <row r="1946" customFormat="false" ht="14.4" hidden="false" customHeight="false" outlineLevel="0" collapsed="false">
      <c r="A1946" s="63"/>
      <c r="B1946" s="83"/>
      <c r="C1946" s="63"/>
      <c r="D1946" s="84"/>
      <c r="E1946" s="85"/>
      <c r="F1946" s="85"/>
      <c r="G1946" s="85"/>
      <c r="H1946" s="85"/>
      <c r="I1946" s="61"/>
      <c r="J1946" s="83"/>
      <c r="K1946" s="83"/>
      <c r="L1946" s="61"/>
      <c r="M1946" s="61"/>
      <c r="N1946" s="61"/>
      <c r="O1946" s="54"/>
      <c r="P1946" s="54"/>
      <c r="Q1946" s="60"/>
      <c r="R1946" s="63"/>
      <c r="S1946" s="64" t="str">
        <f aca="false">IF(ISBLANK(A1946),"",CONCATENATE($BC$5,"-",MID($BC$3,3,2),"-M_",A1946))</f>
        <v/>
      </c>
      <c r="T1946" s="65" t="str">
        <f aca="false">IF(ISBLANK(B1946),"",VLOOKUP(B1946,$BI$2:$BJ$5,2,FALSE()))</f>
        <v/>
      </c>
      <c r="U1946" s="66" t="str">
        <f aca="false">IF(ISBLANK(Q1946),"ES",Q1946)</f>
        <v>ES</v>
      </c>
      <c r="V1946" s="64" t="str">
        <f aca="false">IF(ISBLANK(K1946),"2",VLOOKUP(K1946,$BG$2:$BH$3,2,FALSE()))</f>
        <v>2</v>
      </c>
      <c r="W1946" s="66" t="str">
        <f aca="false">IF(ISBLANK(R1946),"Sin observaciones",R1946)</f>
        <v>Sin observaciones</v>
      </c>
      <c r="X1946" s="64" t="str">
        <f aca="false">IF(ISERROR(VLOOKUP(J1946,$BG$2:$BH$3,2,FALSE())),"",VLOOKUP(J1946,$BG$2:$BH$3,2,FALSE()))</f>
        <v/>
      </c>
      <c r="Z1946" s="67"/>
    </row>
    <row r="1947" customFormat="false" ht="14.4" hidden="false" customHeight="false" outlineLevel="0" collapsed="false">
      <c r="A1947" s="63"/>
      <c r="B1947" s="83"/>
      <c r="C1947" s="63"/>
      <c r="D1947" s="84"/>
      <c r="E1947" s="85"/>
      <c r="F1947" s="85"/>
      <c r="G1947" s="85"/>
      <c r="H1947" s="85"/>
      <c r="I1947" s="61"/>
      <c r="J1947" s="83"/>
      <c r="K1947" s="83"/>
      <c r="L1947" s="61"/>
      <c r="M1947" s="61"/>
      <c r="N1947" s="61"/>
      <c r="O1947" s="54"/>
      <c r="P1947" s="54"/>
      <c r="Q1947" s="60"/>
      <c r="R1947" s="63"/>
      <c r="S1947" s="64" t="str">
        <f aca="false">IF(ISBLANK(A1947),"",CONCATENATE($BC$5,"-",MID($BC$3,3,2),"-M_",A1947))</f>
        <v/>
      </c>
      <c r="T1947" s="65" t="str">
        <f aca="false">IF(ISBLANK(B1947),"",VLOOKUP(B1947,$BI$2:$BJ$5,2,FALSE()))</f>
        <v/>
      </c>
      <c r="U1947" s="66" t="str">
        <f aca="false">IF(ISBLANK(Q1947),"ES",Q1947)</f>
        <v>ES</v>
      </c>
      <c r="V1947" s="64" t="str">
        <f aca="false">IF(ISBLANK(K1947),"2",VLOOKUP(K1947,$BG$2:$BH$3,2,FALSE()))</f>
        <v>2</v>
      </c>
      <c r="W1947" s="66" t="str">
        <f aca="false">IF(ISBLANK(R1947),"Sin observaciones",R1947)</f>
        <v>Sin observaciones</v>
      </c>
      <c r="X1947" s="64" t="str">
        <f aca="false">IF(ISERROR(VLOOKUP(J1947,$BG$2:$BH$3,2,FALSE())),"",VLOOKUP(J1947,$BG$2:$BH$3,2,FALSE()))</f>
        <v/>
      </c>
      <c r="Z1947" s="67"/>
    </row>
    <row r="1948" customFormat="false" ht="14.4" hidden="false" customHeight="false" outlineLevel="0" collapsed="false">
      <c r="A1948" s="63"/>
      <c r="B1948" s="83"/>
      <c r="C1948" s="63"/>
      <c r="D1948" s="84"/>
      <c r="E1948" s="85"/>
      <c r="F1948" s="85"/>
      <c r="G1948" s="85"/>
      <c r="H1948" s="85"/>
      <c r="I1948" s="61"/>
      <c r="J1948" s="83"/>
      <c r="K1948" s="83"/>
      <c r="L1948" s="61"/>
      <c r="M1948" s="61"/>
      <c r="N1948" s="61"/>
      <c r="O1948" s="54"/>
      <c r="P1948" s="54"/>
      <c r="Q1948" s="60"/>
      <c r="R1948" s="63"/>
      <c r="S1948" s="64" t="str">
        <f aca="false">IF(ISBLANK(A1948),"",CONCATENATE($BC$5,"-",MID($BC$3,3,2),"-M_",A1948))</f>
        <v/>
      </c>
      <c r="T1948" s="65" t="str">
        <f aca="false">IF(ISBLANK(B1948),"",VLOOKUP(B1948,$BI$2:$BJ$5,2,FALSE()))</f>
        <v/>
      </c>
      <c r="U1948" s="66" t="str">
        <f aca="false">IF(ISBLANK(Q1948),"ES",Q1948)</f>
        <v>ES</v>
      </c>
      <c r="V1948" s="64" t="str">
        <f aca="false">IF(ISBLANK(K1948),"2",VLOOKUP(K1948,$BG$2:$BH$3,2,FALSE()))</f>
        <v>2</v>
      </c>
      <c r="W1948" s="66" t="str">
        <f aca="false">IF(ISBLANK(R1948),"Sin observaciones",R1948)</f>
        <v>Sin observaciones</v>
      </c>
      <c r="X1948" s="64" t="str">
        <f aca="false">IF(ISERROR(VLOOKUP(J1948,$BG$2:$BH$3,2,FALSE())),"",VLOOKUP(J1948,$BG$2:$BH$3,2,FALSE()))</f>
        <v/>
      </c>
      <c r="Z1948" s="67"/>
    </row>
    <row r="1949" customFormat="false" ht="14.4" hidden="false" customHeight="false" outlineLevel="0" collapsed="false">
      <c r="A1949" s="63"/>
      <c r="B1949" s="83"/>
      <c r="C1949" s="63"/>
      <c r="D1949" s="84"/>
      <c r="E1949" s="85"/>
      <c r="F1949" s="85"/>
      <c r="G1949" s="85"/>
      <c r="H1949" s="85"/>
      <c r="I1949" s="61"/>
      <c r="J1949" s="83"/>
      <c r="K1949" s="83"/>
      <c r="L1949" s="61"/>
      <c r="M1949" s="61"/>
      <c r="N1949" s="61"/>
      <c r="O1949" s="54"/>
      <c r="P1949" s="54"/>
      <c r="Q1949" s="60"/>
      <c r="R1949" s="63"/>
      <c r="S1949" s="64" t="str">
        <f aca="false">IF(ISBLANK(A1949),"",CONCATENATE($BC$5,"-",MID($BC$3,3,2),"-M_",A1949))</f>
        <v/>
      </c>
      <c r="T1949" s="65" t="str">
        <f aca="false">IF(ISBLANK(B1949),"",VLOOKUP(B1949,$BI$2:$BJ$5,2,FALSE()))</f>
        <v/>
      </c>
      <c r="U1949" s="66" t="str">
        <f aca="false">IF(ISBLANK(Q1949),"ES",Q1949)</f>
        <v>ES</v>
      </c>
      <c r="V1949" s="64" t="str">
        <f aca="false">IF(ISBLANK(K1949),"2",VLOOKUP(K1949,$BG$2:$BH$3,2,FALSE()))</f>
        <v>2</v>
      </c>
      <c r="W1949" s="66" t="str">
        <f aca="false">IF(ISBLANK(R1949),"Sin observaciones",R1949)</f>
        <v>Sin observaciones</v>
      </c>
      <c r="X1949" s="64" t="str">
        <f aca="false">IF(ISERROR(VLOOKUP(J1949,$BG$2:$BH$3,2,FALSE())),"",VLOOKUP(J1949,$BG$2:$BH$3,2,FALSE()))</f>
        <v/>
      </c>
      <c r="Z1949" s="67"/>
    </row>
    <row r="1950" customFormat="false" ht="14.4" hidden="false" customHeight="false" outlineLevel="0" collapsed="false">
      <c r="A1950" s="63"/>
      <c r="B1950" s="83"/>
      <c r="C1950" s="63"/>
      <c r="D1950" s="84"/>
      <c r="E1950" s="85"/>
      <c r="F1950" s="85"/>
      <c r="G1950" s="85"/>
      <c r="H1950" s="85"/>
      <c r="I1950" s="61"/>
      <c r="J1950" s="83"/>
      <c r="K1950" s="83"/>
      <c r="L1950" s="61"/>
      <c r="M1950" s="61"/>
      <c r="N1950" s="61"/>
      <c r="O1950" s="54"/>
      <c r="P1950" s="54"/>
      <c r="Q1950" s="60"/>
      <c r="R1950" s="63"/>
      <c r="S1950" s="64" t="str">
        <f aca="false">IF(ISBLANK(A1950),"",CONCATENATE($BC$5,"-",MID($BC$3,3,2),"-M_",A1950))</f>
        <v/>
      </c>
      <c r="T1950" s="65" t="str">
        <f aca="false">IF(ISBLANK(B1950),"",VLOOKUP(B1950,$BI$2:$BJ$5,2,FALSE()))</f>
        <v/>
      </c>
      <c r="U1950" s="66" t="str">
        <f aca="false">IF(ISBLANK(Q1950),"ES",Q1950)</f>
        <v>ES</v>
      </c>
      <c r="V1950" s="64" t="str">
        <f aca="false">IF(ISBLANK(K1950),"2",VLOOKUP(K1950,$BG$2:$BH$3,2,FALSE()))</f>
        <v>2</v>
      </c>
      <c r="W1950" s="66" t="str">
        <f aca="false">IF(ISBLANK(R1950),"Sin observaciones",R1950)</f>
        <v>Sin observaciones</v>
      </c>
      <c r="X1950" s="64" t="str">
        <f aca="false">IF(ISERROR(VLOOKUP(J1950,$BG$2:$BH$3,2,FALSE())),"",VLOOKUP(J1950,$BG$2:$BH$3,2,FALSE()))</f>
        <v/>
      </c>
      <c r="Z1950" s="67"/>
    </row>
    <row r="1951" customFormat="false" ht="14.4" hidden="false" customHeight="false" outlineLevel="0" collapsed="false">
      <c r="A1951" s="63"/>
      <c r="B1951" s="83"/>
      <c r="C1951" s="63"/>
      <c r="D1951" s="84"/>
      <c r="E1951" s="85"/>
      <c r="F1951" s="85"/>
      <c r="G1951" s="85"/>
      <c r="H1951" s="85"/>
      <c r="I1951" s="61"/>
      <c r="J1951" s="83"/>
      <c r="K1951" s="83"/>
      <c r="L1951" s="61"/>
      <c r="M1951" s="61"/>
      <c r="N1951" s="61"/>
      <c r="O1951" s="54"/>
      <c r="P1951" s="54"/>
      <c r="Q1951" s="60"/>
      <c r="R1951" s="63"/>
      <c r="S1951" s="64" t="str">
        <f aca="false">IF(ISBLANK(A1951),"",CONCATENATE($BC$5,"-",MID($BC$3,3,2),"-M_",A1951))</f>
        <v/>
      </c>
      <c r="T1951" s="65" t="str">
        <f aca="false">IF(ISBLANK(B1951),"",VLOOKUP(B1951,$BI$2:$BJ$5,2,FALSE()))</f>
        <v/>
      </c>
      <c r="U1951" s="66" t="str">
        <f aca="false">IF(ISBLANK(Q1951),"ES",Q1951)</f>
        <v>ES</v>
      </c>
      <c r="V1951" s="64" t="str">
        <f aca="false">IF(ISBLANK(K1951),"2",VLOOKUP(K1951,$BG$2:$BH$3,2,FALSE()))</f>
        <v>2</v>
      </c>
      <c r="W1951" s="66" t="str">
        <f aca="false">IF(ISBLANK(R1951),"Sin observaciones",R1951)</f>
        <v>Sin observaciones</v>
      </c>
      <c r="X1951" s="64" t="str">
        <f aca="false">IF(ISERROR(VLOOKUP(J1951,$BG$2:$BH$3,2,FALSE())),"",VLOOKUP(J1951,$BG$2:$BH$3,2,FALSE()))</f>
        <v/>
      </c>
      <c r="Z1951" s="67"/>
    </row>
    <row r="1952" customFormat="false" ht="14.4" hidden="false" customHeight="false" outlineLevel="0" collapsed="false">
      <c r="A1952" s="63"/>
      <c r="B1952" s="83"/>
      <c r="C1952" s="63"/>
      <c r="D1952" s="84"/>
      <c r="E1952" s="85"/>
      <c r="F1952" s="85"/>
      <c r="G1952" s="85"/>
      <c r="H1952" s="85"/>
      <c r="I1952" s="61"/>
      <c r="J1952" s="83"/>
      <c r="K1952" s="83"/>
      <c r="L1952" s="61"/>
      <c r="M1952" s="61"/>
      <c r="N1952" s="61"/>
      <c r="O1952" s="54"/>
      <c r="P1952" s="54"/>
      <c r="Q1952" s="60"/>
      <c r="R1952" s="63"/>
      <c r="S1952" s="64" t="str">
        <f aca="false">IF(ISBLANK(A1952),"",CONCATENATE($BC$5,"-",MID($BC$3,3,2),"-M_",A1952))</f>
        <v/>
      </c>
      <c r="T1952" s="65" t="str">
        <f aca="false">IF(ISBLANK(B1952),"",VLOOKUP(B1952,$BI$2:$BJ$5,2,FALSE()))</f>
        <v/>
      </c>
      <c r="U1952" s="66" t="str">
        <f aca="false">IF(ISBLANK(Q1952),"ES",Q1952)</f>
        <v>ES</v>
      </c>
      <c r="V1952" s="64" t="str">
        <f aca="false">IF(ISBLANK(K1952),"2",VLOOKUP(K1952,$BG$2:$BH$3,2,FALSE()))</f>
        <v>2</v>
      </c>
      <c r="W1952" s="66" t="str">
        <f aca="false">IF(ISBLANK(R1952),"Sin observaciones",R1952)</f>
        <v>Sin observaciones</v>
      </c>
      <c r="X1952" s="64" t="str">
        <f aca="false">IF(ISERROR(VLOOKUP(J1952,$BG$2:$BH$3,2,FALSE())),"",VLOOKUP(J1952,$BG$2:$BH$3,2,FALSE()))</f>
        <v/>
      </c>
      <c r="Z1952" s="67"/>
    </row>
    <row r="1953" customFormat="false" ht="14.4" hidden="false" customHeight="false" outlineLevel="0" collapsed="false">
      <c r="A1953" s="63"/>
      <c r="B1953" s="83"/>
      <c r="C1953" s="63"/>
      <c r="D1953" s="84"/>
      <c r="E1953" s="85"/>
      <c r="F1953" s="85"/>
      <c r="G1953" s="85"/>
      <c r="H1953" s="85"/>
      <c r="I1953" s="61"/>
      <c r="J1953" s="83"/>
      <c r="K1953" s="83"/>
      <c r="L1953" s="61"/>
      <c r="M1953" s="61"/>
      <c r="N1953" s="61"/>
      <c r="O1953" s="54"/>
      <c r="P1953" s="54"/>
      <c r="Q1953" s="60"/>
      <c r="R1953" s="63"/>
      <c r="S1953" s="64" t="str">
        <f aca="false">IF(ISBLANK(A1953),"",CONCATENATE($BC$5,"-",MID($BC$3,3,2),"-M_",A1953))</f>
        <v/>
      </c>
      <c r="T1953" s="65" t="str">
        <f aca="false">IF(ISBLANK(B1953),"",VLOOKUP(B1953,$BI$2:$BJ$5,2,FALSE()))</f>
        <v/>
      </c>
      <c r="U1953" s="66" t="str">
        <f aca="false">IF(ISBLANK(Q1953),"ES",Q1953)</f>
        <v>ES</v>
      </c>
      <c r="V1953" s="64" t="str">
        <f aca="false">IF(ISBLANK(K1953),"2",VLOOKUP(K1953,$BG$2:$BH$3,2,FALSE()))</f>
        <v>2</v>
      </c>
      <c r="W1953" s="66" t="str">
        <f aca="false">IF(ISBLANK(R1953),"Sin observaciones",R1953)</f>
        <v>Sin observaciones</v>
      </c>
      <c r="X1953" s="64" t="str">
        <f aca="false">IF(ISERROR(VLOOKUP(J1953,$BG$2:$BH$3,2,FALSE())),"",VLOOKUP(J1953,$BG$2:$BH$3,2,FALSE()))</f>
        <v/>
      </c>
      <c r="Z1953" s="67"/>
    </row>
    <row r="1954" customFormat="false" ht="14.4" hidden="false" customHeight="false" outlineLevel="0" collapsed="false">
      <c r="A1954" s="63"/>
      <c r="B1954" s="83"/>
      <c r="C1954" s="63"/>
      <c r="D1954" s="84"/>
      <c r="E1954" s="85"/>
      <c r="F1954" s="85"/>
      <c r="G1954" s="85"/>
      <c r="H1954" s="85"/>
      <c r="I1954" s="61"/>
      <c r="J1954" s="83"/>
      <c r="K1954" s="83"/>
      <c r="L1954" s="61"/>
      <c r="M1954" s="61"/>
      <c r="N1954" s="61"/>
      <c r="O1954" s="54"/>
      <c r="P1954" s="54"/>
      <c r="Q1954" s="60"/>
      <c r="R1954" s="63"/>
      <c r="S1954" s="64" t="str">
        <f aca="false">IF(ISBLANK(A1954),"",CONCATENATE($BC$5,"-",MID($BC$3,3,2),"-M_",A1954))</f>
        <v/>
      </c>
      <c r="T1954" s="65" t="str">
        <f aca="false">IF(ISBLANK(B1954),"",VLOOKUP(B1954,$BI$2:$BJ$5,2,FALSE()))</f>
        <v/>
      </c>
      <c r="U1954" s="66" t="str">
        <f aca="false">IF(ISBLANK(Q1954),"ES",Q1954)</f>
        <v>ES</v>
      </c>
      <c r="V1954" s="64" t="str">
        <f aca="false">IF(ISBLANK(K1954),"2",VLOOKUP(K1954,$BG$2:$BH$3,2,FALSE()))</f>
        <v>2</v>
      </c>
      <c r="W1954" s="66" t="str">
        <f aca="false">IF(ISBLANK(R1954),"Sin observaciones",R1954)</f>
        <v>Sin observaciones</v>
      </c>
      <c r="X1954" s="64" t="str">
        <f aca="false">IF(ISERROR(VLOOKUP(J1954,$BG$2:$BH$3,2,FALSE())),"",VLOOKUP(J1954,$BG$2:$BH$3,2,FALSE()))</f>
        <v/>
      </c>
      <c r="Z1954" s="67"/>
    </row>
    <row r="1955" customFormat="false" ht="14.4" hidden="false" customHeight="false" outlineLevel="0" collapsed="false">
      <c r="A1955" s="63"/>
      <c r="B1955" s="83"/>
      <c r="C1955" s="63"/>
      <c r="D1955" s="84"/>
      <c r="E1955" s="85"/>
      <c r="F1955" s="85"/>
      <c r="G1955" s="85"/>
      <c r="H1955" s="85"/>
      <c r="I1955" s="61"/>
      <c r="J1955" s="83"/>
      <c r="K1955" s="83"/>
      <c r="L1955" s="61"/>
      <c r="M1955" s="61"/>
      <c r="N1955" s="61"/>
      <c r="O1955" s="54"/>
      <c r="P1955" s="54"/>
      <c r="Q1955" s="60"/>
      <c r="R1955" s="63"/>
      <c r="S1955" s="64" t="str">
        <f aca="false">IF(ISBLANK(A1955),"",CONCATENATE($BC$5,"-",MID($BC$3,3,2),"-M_",A1955))</f>
        <v/>
      </c>
      <c r="T1955" s="65" t="str">
        <f aca="false">IF(ISBLANK(B1955),"",VLOOKUP(B1955,$BI$2:$BJ$5,2,FALSE()))</f>
        <v/>
      </c>
      <c r="U1955" s="66" t="str">
        <f aca="false">IF(ISBLANK(Q1955),"ES",Q1955)</f>
        <v>ES</v>
      </c>
      <c r="V1955" s="64" t="str">
        <f aca="false">IF(ISBLANK(K1955),"2",VLOOKUP(K1955,$BG$2:$BH$3,2,FALSE()))</f>
        <v>2</v>
      </c>
      <c r="W1955" s="66" t="str">
        <f aca="false">IF(ISBLANK(R1955),"Sin observaciones",R1955)</f>
        <v>Sin observaciones</v>
      </c>
      <c r="X1955" s="64" t="str">
        <f aca="false">IF(ISERROR(VLOOKUP(J1955,$BG$2:$BH$3,2,FALSE())),"",VLOOKUP(J1955,$BG$2:$BH$3,2,FALSE()))</f>
        <v/>
      </c>
      <c r="Z1955" s="67"/>
    </row>
    <row r="1956" customFormat="false" ht="14.4" hidden="false" customHeight="false" outlineLevel="0" collapsed="false">
      <c r="A1956" s="63"/>
      <c r="B1956" s="83"/>
      <c r="C1956" s="63"/>
      <c r="D1956" s="84"/>
      <c r="E1956" s="85"/>
      <c r="F1956" s="85"/>
      <c r="G1956" s="85"/>
      <c r="H1956" s="85"/>
      <c r="I1956" s="61"/>
      <c r="J1956" s="83"/>
      <c r="K1956" s="83"/>
      <c r="L1956" s="61"/>
      <c r="M1956" s="61"/>
      <c r="N1956" s="61"/>
      <c r="O1956" s="54"/>
      <c r="P1956" s="54"/>
      <c r="Q1956" s="60"/>
      <c r="R1956" s="63"/>
      <c r="S1956" s="64" t="str">
        <f aca="false">IF(ISBLANK(A1956),"",CONCATENATE($BC$5,"-",MID($BC$3,3,2),"-M_",A1956))</f>
        <v/>
      </c>
      <c r="T1956" s="65" t="str">
        <f aca="false">IF(ISBLANK(B1956),"",VLOOKUP(B1956,$BI$2:$BJ$5,2,FALSE()))</f>
        <v/>
      </c>
      <c r="U1956" s="66" t="str">
        <f aca="false">IF(ISBLANK(Q1956),"ES",Q1956)</f>
        <v>ES</v>
      </c>
      <c r="V1956" s="64" t="str">
        <f aca="false">IF(ISBLANK(K1956),"2",VLOOKUP(K1956,$BG$2:$BH$3,2,FALSE()))</f>
        <v>2</v>
      </c>
      <c r="W1956" s="66" t="str">
        <f aca="false">IF(ISBLANK(R1956),"Sin observaciones",R1956)</f>
        <v>Sin observaciones</v>
      </c>
      <c r="X1956" s="64" t="str">
        <f aca="false">IF(ISERROR(VLOOKUP(J1956,$BG$2:$BH$3,2,FALSE())),"",VLOOKUP(J1956,$BG$2:$BH$3,2,FALSE()))</f>
        <v/>
      </c>
      <c r="Z1956" s="67"/>
    </row>
    <row r="1957" customFormat="false" ht="14.4" hidden="false" customHeight="false" outlineLevel="0" collapsed="false">
      <c r="A1957" s="63"/>
      <c r="B1957" s="83"/>
      <c r="C1957" s="63"/>
      <c r="D1957" s="84"/>
      <c r="E1957" s="85"/>
      <c r="F1957" s="85"/>
      <c r="G1957" s="85"/>
      <c r="H1957" s="85"/>
      <c r="I1957" s="61"/>
      <c r="J1957" s="83"/>
      <c r="K1957" s="83"/>
      <c r="L1957" s="61"/>
      <c r="M1957" s="61"/>
      <c r="N1957" s="61"/>
      <c r="O1957" s="54"/>
      <c r="P1957" s="54"/>
      <c r="Q1957" s="60"/>
      <c r="R1957" s="63"/>
      <c r="S1957" s="64" t="str">
        <f aca="false">IF(ISBLANK(A1957),"",CONCATENATE($BC$5,"-",MID($BC$3,3,2),"-M_",A1957))</f>
        <v/>
      </c>
      <c r="T1957" s="65" t="str">
        <f aca="false">IF(ISBLANK(B1957),"",VLOOKUP(B1957,$BI$2:$BJ$5,2,FALSE()))</f>
        <v/>
      </c>
      <c r="U1957" s="66" t="str">
        <f aca="false">IF(ISBLANK(Q1957),"ES",Q1957)</f>
        <v>ES</v>
      </c>
      <c r="V1957" s="64" t="str">
        <f aca="false">IF(ISBLANK(K1957),"2",VLOOKUP(K1957,$BG$2:$BH$3,2,FALSE()))</f>
        <v>2</v>
      </c>
      <c r="W1957" s="66" t="str">
        <f aca="false">IF(ISBLANK(R1957),"Sin observaciones",R1957)</f>
        <v>Sin observaciones</v>
      </c>
      <c r="X1957" s="64" t="str">
        <f aca="false">IF(ISERROR(VLOOKUP(J1957,$BG$2:$BH$3,2,FALSE())),"",VLOOKUP(J1957,$BG$2:$BH$3,2,FALSE()))</f>
        <v/>
      </c>
      <c r="Z1957" s="67"/>
    </row>
    <row r="1958" customFormat="false" ht="14.4" hidden="false" customHeight="false" outlineLevel="0" collapsed="false">
      <c r="A1958" s="63"/>
      <c r="B1958" s="83"/>
      <c r="C1958" s="63"/>
      <c r="D1958" s="84"/>
      <c r="E1958" s="85"/>
      <c r="F1958" s="85"/>
      <c r="G1958" s="85"/>
      <c r="H1958" s="85"/>
      <c r="I1958" s="61"/>
      <c r="J1958" s="83"/>
      <c r="K1958" s="83"/>
      <c r="L1958" s="61"/>
      <c r="M1958" s="61"/>
      <c r="N1958" s="61"/>
      <c r="O1958" s="54"/>
      <c r="P1958" s="54"/>
      <c r="Q1958" s="60"/>
      <c r="R1958" s="63"/>
      <c r="S1958" s="64" t="str">
        <f aca="false">IF(ISBLANK(A1958),"",CONCATENATE($BC$5,"-",MID($BC$3,3,2),"-M_",A1958))</f>
        <v/>
      </c>
      <c r="T1958" s="65" t="str">
        <f aca="false">IF(ISBLANK(B1958),"",VLOOKUP(B1958,$BI$2:$BJ$5,2,FALSE()))</f>
        <v/>
      </c>
      <c r="U1958" s="66" t="str">
        <f aca="false">IF(ISBLANK(Q1958),"ES",Q1958)</f>
        <v>ES</v>
      </c>
      <c r="V1958" s="64" t="str">
        <f aca="false">IF(ISBLANK(K1958),"2",VLOOKUP(K1958,$BG$2:$BH$3,2,FALSE()))</f>
        <v>2</v>
      </c>
      <c r="W1958" s="66" t="str">
        <f aca="false">IF(ISBLANK(R1958),"Sin observaciones",R1958)</f>
        <v>Sin observaciones</v>
      </c>
      <c r="X1958" s="64" t="str">
        <f aca="false">IF(ISERROR(VLOOKUP(J1958,$BG$2:$BH$3,2,FALSE())),"",VLOOKUP(J1958,$BG$2:$BH$3,2,FALSE()))</f>
        <v/>
      </c>
      <c r="Z1958" s="67"/>
    </row>
    <row r="1959" customFormat="false" ht="14.4" hidden="false" customHeight="false" outlineLevel="0" collapsed="false">
      <c r="A1959" s="63"/>
      <c r="B1959" s="83"/>
      <c r="C1959" s="63"/>
      <c r="D1959" s="84"/>
      <c r="E1959" s="85"/>
      <c r="F1959" s="85"/>
      <c r="G1959" s="85"/>
      <c r="H1959" s="85"/>
      <c r="I1959" s="61"/>
      <c r="J1959" s="83"/>
      <c r="K1959" s="83"/>
      <c r="L1959" s="61"/>
      <c r="M1959" s="61"/>
      <c r="N1959" s="61"/>
      <c r="O1959" s="54"/>
      <c r="P1959" s="54"/>
      <c r="Q1959" s="60"/>
      <c r="R1959" s="63"/>
      <c r="S1959" s="64" t="str">
        <f aca="false">IF(ISBLANK(A1959),"",CONCATENATE($BC$5,"-",MID($BC$3,3,2),"-M_",A1959))</f>
        <v/>
      </c>
      <c r="T1959" s="65" t="str">
        <f aca="false">IF(ISBLANK(B1959),"",VLOOKUP(B1959,$BI$2:$BJ$5,2,FALSE()))</f>
        <v/>
      </c>
      <c r="U1959" s="66" t="str">
        <f aca="false">IF(ISBLANK(Q1959),"ES",Q1959)</f>
        <v>ES</v>
      </c>
      <c r="V1959" s="64" t="str">
        <f aca="false">IF(ISBLANK(K1959),"2",VLOOKUP(K1959,$BG$2:$BH$3,2,FALSE()))</f>
        <v>2</v>
      </c>
      <c r="W1959" s="66" t="str">
        <f aca="false">IF(ISBLANK(R1959),"Sin observaciones",R1959)</f>
        <v>Sin observaciones</v>
      </c>
      <c r="X1959" s="64" t="str">
        <f aca="false">IF(ISERROR(VLOOKUP(J1959,$BG$2:$BH$3,2,FALSE())),"",VLOOKUP(J1959,$BG$2:$BH$3,2,FALSE()))</f>
        <v/>
      </c>
      <c r="Z1959" s="67"/>
    </row>
    <row r="1960" customFormat="false" ht="14.4" hidden="false" customHeight="false" outlineLevel="0" collapsed="false">
      <c r="A1960" s="63"/>
      <c r="B1960" s="83"/>
      <c r="C1960" s="63"/>
      <c r="D1960" s="84"/>
      <c r="E1960" s="85"/>
      <c r="F1960" s="85"/>
      <c r="G1960" s="85"/>
      <c r="H1960" s="85"/>
      <c r="I1960" s="61"/>
      <c r="J1960" s="83"/>
      <c r="K1960" s="83"/>
      <c r="L1960" s="61"/>
      <c r="M1960" s="61"/>
      <c r="N1960" s="61"/>
      <c r="O1960" s="54"/>
      <c r="P1960" s="54"/>
      <c r="Q1960" s="60"/>
      <c r="R1960" s="63"/>
      <c r="S1960" s="64" t="str">
        <f aca="false">IF(ISBLANK(A1960),"",CONCATENATE($BC$5,"-",MID($BC$3,3,2),"-M_",A1960))</f>
        <v/>
      </c>
      <c r="T1960" s="65" t="str">
        <f aca="false">IF(ISBLANK(B1960),"",VLOOKUP(B1960,$BI$2:$BJ$5,2,FALSE()))</f>
        <v/>
      </c>
      <c r="U1960" s="66" t="str">
        <f aca="false">IF(ISBLANK(Q1960),"ES",Q1960)</f>
        <v>ES</v>
      </c>
      <c r="V1960" s="64" t="str">
        <f aca="false">IF(ISBLANK(K1960),"2",VLOOKUP(K1960,$BG$2:$BH$3,2,FALSE()))</f>
        <v>2</v>
      </c>
      <c r="W1960" s="66" t="str">
        <f aca="false">IF(ISBLANK(R1960),"Sin observaciones",R1960)</f>
        <v>Sin observaciones</v>
      </c>
      <c r="X1960" s="64" t="str">
        <f aca="false">IF(ISERROR(VLOOKUP(J1960,$BG$2:$BH$3,2,FALSE())),"",VLOOKUP(J1960,$BG$2:$BH$3,2,FALSE()))</f>
        <v/>
      </c>
      <c r="Z1960" s="67"/>
    </row>
    <row r="1961" customFormat="false" ht="14.4" hidden="false" customHeight="false" outlineLevel="0" collapsed="false">
      <c r="A1961" s="63"/>
      <c r="B1961" s="83"/>
      <c r="C1961" s="63"/>
      <c r="D1961" s="84"/>
      <c r="E1961" s="85"/>
      <c r="F1961" s="85"/>
      <c r="G1961" s="85"/>
      <c r="H1961" s="85"/>
      <c r="I1961" s="61"/>
      <c r="J1961" s="83"/>
      <c r="K1961" s="83"/>
      <c r="L1961" s="61"/>
      <c r="M1961" s="61"/>
      <c r="N1961" s="61"/>
      <c r="O1961" s="54"/>
      <c r="P1961" s="54"/>
      <c r="Q1961" s="60"/>
      <c r="R1961" s="63"/>
      <c r="S1961" s="64" t="str">
        <f aca="false">IF(ISBLANK(A1961),"",CONCATENATE($BC$5,"-",MID($BC$3,3,2),"-M_",A1961))</f>
        <v/>
      </c>
      <c r="T1961" s="65" t="str">
        <f aca="false">IF(ISBLANK(B1961),"",VLOOKUP(B1961,$BI$2:$BJ$5,2,FALSE()))</f>
        <v/>
      </c>
      <c r="U1961" s="66" t="str">
        <f aca="false">IF(ISBLANK(Q1961),"ES",Q1961)</f>
        <v>ES</v>
      </c>
      <c r="V1961" s="64" t="str">
        <f aca="false">IF(ISBLANK(K1961),"2",VLOOKUP(K1961,$BG$2:$BH$3,2,FALSE()))</f>
        <v>2</v>
      </c>
      <c r="W1961" s="66" t="str">
        <f aca="false">IF(ISBLANK(R1961),"Sin observaciones",R1961)</f>
        <v>Sin observaciones</v>
      </c>
      <c r="X1961" s="64" t="str">
        <f aca="false">IF(ISERROR(VLOOKUP(J1961,$BG$2:$BH$3,2,FALSE())),"",VLOOKUP(J1961,$BG$2:$BH$3,2,FALSE()))</f>
        <v/>
      </c>
      <c r="Z1961" s="67"/>
    </row>
    <row r="1962" customFormat="false" ht="14.4" hidden="false" customHeight="false" outlineLevel="0" collapsed="false">
      <c r="A1962" s="63"/>
      <c r="B1962" s="83"/>
      <c r="C1962" s="63"/>
      <c r="D1962" s="84"/>
      <c r="E1962" s="85"/>
      <c r="F1962" s="85"/>
      <c r="G1962" s="85"/>
      <c r="H1962" s="85"/>
      <c r="I1962" s="61"/>
      <c r="J1962" s="83"/>
      <c r="K1962" s="83"/>
      <c r="L1962" s="61"/>
      <c r="M1962" s="61"/>
      <c r="N1962" s="61"/>
      <c r="O1962" s="54"/>
      <c r="P1962" s="54"/>
      <c r="Q1962" s="60"/>
      <c r="R1962" s="63"/>
      <c r="S1962" s="64" t="str">
        <f aca="false">IF(ISBLANK(A1962),"",CONCATENATE($BC$5,"-",MID($BC$3,3,2),"-M_",A1962))</f>
        <v/>
      </c>
      <c r="T1962" s="65" t="str">
        <f aca="false">IF(ISBLANK(B1962),"",VLOOKUP(B1962,$BI$2:$BJ$5,2,FALSE()))</f>
        <v/>
      </c>
      <c r="U1962" s="66" t="str">
        <f aca="false">IF(ISBLANK(Q1962),"ES",Q1962)</f>
        <v>ES</v>
      </c>
      <c r="V1962" s="64" t="str">
        <f aca="false">IF(ISBLANK(K1962),"2",VLOOKUP(K1962,$BG$2:$BH$3,2,FALSE()))</f>
        <v>2</v>
      </c>
      <c r="W1962" s="66" t="str">
        <f aca="false">IF(ISBLANK(R1962),"Sin observaciones",R1962)</f>
        <v>Sin observaciones</v>
      </c>
      <c r="X1962" s="64" t="str">
        <f aca="false">IF(ISERROR(VLOOKUP(J1962,$BG$2:$BH$3,2,FALSE())),"",VLOOKUP(J1962,$BG$2:$BH$3,2,FALSE()))</f>
        <v/>
      </c>
      <c r="Z1962" s="67"/>
    </row>
    <row r="1963" customFormat="false" ht="14.4" hidden="false" customHeight="false" outlineLevel="0" collapsed="false">
      <c r="A1963" s="63"/>
      <c r="B1963" s="83"/>
      <c r="C1963" s="63"/>
      <c r="D1963" s="84"/>
      <c r="E1963" s="85"/>
      <c r="F1963" s="85"/>
      <c r="G1963" s="85"/>
      <c r="H1963" s="85"/>
      <c r="I1963" s="61"/>
      <c r="J1963" s="83"/>
      <c r="K1963" s="83"/>
      <c r="L1963" s="61"/>
      <c r="M1963" s="61"/>
      <c r="N1963" s="61"/>
      <c r="O1963" s="54"/>
      <c r="P1963" s="54"/>
      <c r="Q1963" s="60"/>
      <c r="R1963" s="63"/>
      <c r="S1963" s="64" t="str">
        <f aca="false">IF(ISBLANK(A1963),"",CONCATENATE($BC$5,"-",MID($BC$3,3,2),"-M_",A1963))</f>
        <v/>
      </c>
      <c r="T1963" s="65" t="str">
        <f aca="false">IF(ISBLANK(B1963),"",VLOOKUP(B1963,$BI$2:$BJ$5,2,FALSE()))</f>
        <v/>
      </c>
      <c r="U1963" s="66" t="str">
        <f aca="false">IF(ISBLANK(Q1963),"ES",Q1963)</f>
        <v>ES</v>
      </c>
      <c r="V1963" s="64" t="str">
        <f aca="false">IF(ISBLANK(K1963),"2",VLOOKUP(K1963,$BG$2:$BH$3,2,FALSE()))</f>
        <v>2</v>
      </c>
      <c r="W1963" s="66" t="str">
        <f aca="false">IF(ISBLANK(R1963),"Sin observaciones",R1963)</f>
        <v>Sin observaciones</v>
      </c>
      <c r="X1963" s="64" t="str">
        <f aca="false">IF(ISERROR(VLOOKUP(J1963,$BG$2:$BH$3,2,FALSE())),"",VLOOKUP(J1963,$BG$2:$BH$3,2,FALSE()))</f>
        <v/>
      </c>
      <c r="Z1963" s="67"/>
    </row>
    <row r="1964" customFormat="false" ht="14.4" hidden="false" customHeight="false" outlineLevel="0" collapsed="false">
      <c r="A1964" s="63"/>
      <c r="B1964" s="83"/>
      <c r="C1964" s="63"/>
      <c r="D1964" s="84"/>
      <c r="E1964" s="85"/>
      <c r="F1964" s="85"/>
      <c r="G1964" s="85"/>
      <c r="H1964" s="85"/>
      <c r="I1964" s="61"/>
      <c r="J1964" s="83"/>
      <c r="K1964" s="83"/>
      <c r="L1964" s="61"/>
      <c r="M1964" s="61"/>
      <c r="N1964" s="61"/>
      <c r="O1964" s="54"/>
      <c r="P1964" s="54"/>
      <c r="Q1964" s="60"/>
      <c r="R1964" s="63"/>
      <c r="S1964" s="64" t="str">
        <f aca="false">IF(ISBLANK(A1964),"",CONCATENATE($BC$5,"-",MID($BC$3,3,2),"-M_",A1964))</f>
        <v/>
      </c>
      <c r="T1964" s="65" t="str">
        <f aca="false">IF(ISBLANK(B1964),"",VLOOKUP(B1964,$BI$2:$BJ$5,2,FALSE()))</f>
        <v/>
      </c>
      <c r="U1964" s="66" t="str">
        <f aca="false">IF(ISBLANK(Q1964),"ES",Q1964)</f>
        <v>ES</v>
      </c>
      <c r="V1964" s="64" t="str">
        <f aca="false">IF(ISBLANK(K1964),"2",VLOOKUP(K1964,$BG$2:$BH$3,2,FALSE()))</f>
        <v>2</v>
      </c>
      <c r="W1964" s="66" t="str">
        <f aca="false">IF(ISBLANK(R1964),"Sin observaciones",R1964)</f>
        <v>Sin observaciones</v>
      </c>
      <c r="X1964" s="64" t="str">
        <f aca="false">IF(ISERROR(VLOOKUP(J1964,$BG$2:$BH$3,2,FALSE())),"",VLOOKUP(J1964,$BG$2:$BH$3,2,FALSE()))</f>
        <v/>
      </c>
      <c r="Z1964" s="67"/>
    </row>
    <row r="1965" customFormat="false" ht="14.4" hidden="false" customHeight="false" outlineLevel="0" collapsed="false">
      <c r="A1965" s="63"/>
      <c r="B1965" s="83"/>
      <c r="C1965" s="63"/>
      <c r="D1965" s="84"/>
      <c r="E1965" s="85"/>
      <c r="F1965" s="85"/>
      <c r="G1965" s="85"/>
      <c r="H1965" s="85"/>
      <c r="I1965" s="61"/>
      <c r="J1965" s="83"/>
      <c r="K1965" s="83"/>
      <c r="L1965" s="61"/>
      <c r="M1965" s="61"/>
      <c r="N1965" s="61"/>
      <c r="O1965" s="54"/>
      <c r="P1965" s="54"/>
      <c r="Q1965" s="60"/>
      <c r="R1965" s="63"/>
      <c r="S1965" s="64" t="str">
        <f aca="false">IF(ISBLANK(A1965),"",CONCATENATE($BC$5,"-",MID($BC$3,3,2),"-M_",A1965))</f>
        <v/>
      </c>
      <c r="T1965" s="65" t="str">
        <f aca="false">IF(ISBLANK(B1965),"",VLOOKUP(B1965,$BI$2:$BJ$5,2,FALSE()))</f>
        <v/>
      </c>
      <c r="U1965" s="66" t="str">
        <f aca="false">IF(ISBLANK(Q1965),"ES",Q1965)</f>
        <v>ES</v>
      </c>
      <c r="V1965" s="64" t="str">
        <f aca="false">IF(ISBLANK(K1965),"2",VLOOKUP(K1965,$BG$2:$BH$3,2,FALSE()))</f>
        <v>2</v>
      </c>
      <c r="W1965" s="66" t="str">
        <f aca="false">IF(ISBLANK(R1965),"Sin observaciones",R1965)</f>
        <v>Sin observaciones</v>
      </c>
      <c r="X1965" s="64" t="str">
        <f aca="false">IF(ISERROR(VLOOKUP(J1965,$BG$2:$BH$3,2,FALSE())),"",VLOOKUP(J1965,$BG$2:$BH$3,2,FALSE()))</f>
        <v/>
      </c>
      <c r="Z1965" s="67"/>
    </row>
    <row r="1966" customFormat="false" ht="14.4" hidden="false" customHeight="false" outlineLevel="0" collapsed="false">
      <c r="A1966" s="63"/>
      <c r="B1966" s="83"/>
      <c r="C1966" s="63"/>
      <c r="D1966" s="84"/>
      <c r="E1966" s="85"/>
      <c r="F1966" s="85"/>
      <c r="G1966" s="85"/>
      <c r="H1966" s="85"/>
      <c r="I1966" s="61"/>
      <c r="J1966" s="83"/>
      <c r="K1966" s="83"/>
      <c r="L1966" s="61"/>
      <c r="M1966" s="61"/>
      <c r="N1966" s="61"/>
      <c r="O1966" s="54"/>
      <c r="P1966" s="54"/>
      <c r="Q1966" s="60"/>
      <c r="R1966" s="63"/>
      <c r="S1966" s="64" t="str">
        <f aca="false">IF(ISBLANK(A1966),"",CONCATENATE($BC$5,"-",MID($BC$3,3,2),"-M_",A1966))</f>
        <v/>
      </c>
      <c r="T1966" s="65" t="str">
        <f aca="false">IF(ISBLANK(B1966),"",VLOOKUP(B1966,$BI$2:$BJ$5,2,FALSE()))</f>
        <v/>
      </c>
      <c r="U1966" s="66" t="str">
        <f aca="false">IF(ISBLANK(Q1966),"ES",Q1966)</f>
        <v>ES</v>
      </c>
      <c r="V1966" s="64" t="str">
        <f aca="false">IF(ISBLANK(K1966),"2",VLOOKUP(K1966,$BG$2:$BH$3,2,FALSE()))</f>
        <v>2</v>
      </c>
      <c r="W1966" s="66" t="str">
        <f aca="false">IF(ISBLANK(R1966),"Sin observaciones",R1966)</f>
        <v>Sin observaciones</v>
      </c>
      <c r="X1966" s="64" t="str">
        <f aca="false">IF(ISERROR(VLOOKUP(J1966,$BG$2:$BH$3,2,FALSE())),"",VLOOKUP(J1966,$BG$2:$BH$3,2,FALSE()))</f>
        <v/>
      </c>
      <c r="Z1966" s="67"/>
    </row>
    <row r="1967" customFormat="false" ht="14.4" hidden="false" customHeight="false" outlineLevel="0" collapsed="false">
      <c r="A1967" s="63"/>
      <c r="B1967" s="83"/>
      <c r="C1967" s="63"/>
      <c r="D1967" s="84"/>
      <c r="E1967" s="85"/>
      <c r="F1967" s="85"/>
      <c r="G1967" s="85"/>
      <c r="H1967" s="85"/>
      <c r="I1967" s="61"/>
      <c r="J1967" s="83"/>
      <c r="K1967" s="83"/>
      <c r="L1967" s="61"/>
      <c r="M1967" s="61"/>
      <c r="N1967" s="61"/>
      <c r="O1967" s="54"/>
      <c r="P1967" s="54"/>
      <c r="Q1967" s="60"/>
      <c r="R1967" s="63"/>
      <c r="S1967" s="64" t="str">
        <f aca="false">IF(ISBLANK(A1967),"",CONCATENATE($BC$5,"-",MID($BC$3,3,2),"-M_",A1967))</f>
        <v/>
      </c>
      <c r="T1967" s="65" t="str">
        <f aca="false">IF(ISBLANK(B1967),"",VLOOKUP(B1967,$BI$2:$BJ$5,2,FALSE()))</f>
        <v/>
      </c>
      <c r="U1967" s="66" t="str">
        <f aca="false">IF(ISBLANK(Q1967),"ES",Q1967)</f>
        <v>ES</v>
      </c>
      <c r="V1967" s="64" t="str">
        <f aca="false">IF(ISBLANK(K1967),"2",VLOOKUP(K1967,$BG$2:$BH$3,2,FALSE()))</f>
        <v>2</v>
      </c>
      <c r="W1967" s="66" t="str">
        <f aca="false">IF(ISBLANK(R1967),"Sin observaciones",R1967)</f>
        <v>Sin observaciones</v>
      </c>
      <c r="X1967" s="64" t="str">
        <f aca="false">IF(ISERROR(VLOOKUP(J1967,$BG$2:$BH$3,2,FALSE())),"",VLOOKUP(J1967,$BG$2:$BH$3,2,FALSE()))</f>
        <v/>
      </c>
      <c r="Z1967" s="67"/>
    </row>
    <row r="1968" customFormat="false" ht="14.4" hidden="false" customHeight="false" outlineLevel="0" collapsed="false">
      <c r="A1968" s="63"/>
      <c r="B1968" s="83"/>
      <c r="C1968" s="63"/>
      <c r="D1968" s="84"/>
      <c r="E1968" s="85"/>
      <c r="F1968" s="85"/>
      <c r="G1968" s="85"/>
      <c r="H1968" s="85"/>
      <c r="I1968" s="61"/>
      <c r="J1968" s="83"/>
      <c r="K1968" s="83"/>
      <c r="L1968" s="61"/>
      <c r="M1968" s="61"/>
      <c r="N1968" s="61"/>
      <c r="O1968" s="54"/>
      <c r="P1968" s="54"/>
      <c r="Q1968" s="60"/>
      <c r="R1968" s="63"/>
      <c r="S1968" s="64" t="str">
        <f aca="false">IF(ISBLANK(A1968),"",CONCATENATE($BC$5,"-",MID($BC$3,3,2),"-M_",A1968))</f>
        <v/>
      </c>
      <c r="T1968" s="65" t="str">
        <f aca="false">IF(ISBLANK(B1968),"",VLOOKUP(B1968,$BI$2:$BJ$5,2,FALSE()))</f>
        <v/>
      </c>
      <c r="U1968" s="66" t="str">
        <f aca="false">IF(ISBLANK(Q1968),"ES",Q1968)</f>
        <v>ES</v>
      </c>
      <c r="V1968" s="64" t="str">
        <f aca="false">IF(ISBLANK(K1968),"2",VLOOKUP(K1968,$BG$2:$BH$3,2,FALSE()))</f>
        <v>2</v>
      </c>
      <c r="W1968" s="66" t="str">
        <f aca="false">IF(ISBLANK(R1968),"Sin observaciones",R1968)</f>
        <v>Sin observaciones</v>
      </c>
      <c r="X1968" s="64" t="str">
        <f aca="false">IF(ISERROR(VLOOKUP(J1968,$BG$2:$BH$3,2,FALSE())),"",VLOOKUP(J1968,$BG$2:$BH$3,2,FALSE()))</f>
        <v/>
      </c>
      <c r="Z1968" s="67"/>
    </row>
    <row r="1969" customFormat="false" ht="14.4" hidden="false" customHeight="false" outlineLevel="0" collapsed="false">
      <c r="A1969" s="63"/>
      <c r="B1969" s="83"/>
      <c r="C1969" s="63"/>
      <c r="D1969" s="84"/>
      <c r="E1969" s="85"/>
      <c r="F1969" s="85"/>
      <c r="G1969" s="85"/>
      <c r="H1969" s="85"/>
      <c r="I1969" s="61"/>
      <c r="J1969" s="83"/>
      <c r="K1969" s="83"/>
      <c r="L1969" s="61"/>
      <c r="M1969" s="61"/>
      <c r="N1969" s="61"/>
      <c r="O1969" s="54"/>
      <c r="P1969" s="54"/>
      <c r="Q1969" s="60"/>
      <c r="R1969" s="63"/>
      <c r="S1969" s="64" t="str">
        <f aca="false">IF(ISBLANK(A1969),"",CONCATENATE($BC$5,"-",MID($BC$3,3,2),"-M_",A1969))</f>
        <v/>
      </c>
      <c r="T1969" s="65" t="str">
        <f aca="false">IF(ISBLANK(B1969),"",VLOOKUP(B1969,$BI$2:$BJ$5,2,FALSE()))</f>
        <v/>
      </c>
      <c r="U1969" s="66" t="str">
        <f aca="false">IF(ISBLANK(Q1969),"ES",Q1969)</f>
        <v>ES</v>
      </c>
      <c r="V1969" s="64" t="str">
        <f aca="false">IF(ISBLANK(K1969),"2",VLOOKUP(K1969,$BG$2:$BH$3,2,FALSE()))</f>
        <v>2</v>
      </c>
      <c r="W1969" s="66" t="str">
        <f aca="false">IF(ISBLANK(R1969),"Sin observaciones",R1969)</f>
        <v>Sin observaciones</v>
      </c>
      <c r="X1969" s="64" t="str">
        <f aca="false">IF(ISERROR(VLOOKUP(J1969,$BG$2:$BH$3,2,FALSE())),"",VLOOKUP(J1969,$BG$2:$BH$3,2,FALSE()))</f>
        <v/>
      </c>
      <c r="Z1969" s="67"/>
    </row>
    <row r="1970" customFormat="false" ht="14.4" hidden="false" customHeight="false" outlineLevel="0" collapsed="false">
      <c r="A1970" s="63"/>
      <c r="B1970" s="83"/>
      <c r="C1970" s="63"/>
      <c r="D1970" s="84"/>
      <c r="E1970" s="85"/>
      <c r="F1970" s="85"/>
      <c r="G1970" s="85"/>
      <c r="H1970" s="85"/>
      <c r="I1970" s="61"/>
      <c r="J1970" s="83"/>
      <c r="K1970" s="83"/>
      <c r="L1970" s="61"/>
      <c r="M1970" s="61"/>
      <c r="N1970" s="61"/>
      <c r="O1970" s="54"/>
      <c r="P1970" s="54"/>
      <c r="Q1970" s="60"/>
      <c r="R1970" s="63"/>
      <c r="S1970" s="64" t="str">
        <f aca="false">IF(ISBLANK(A1970),"",CONCATENATE($BC$5,"-",MID($BC$3,3,2),"-M_",A1970))</f>
        <v/>
      </c>
      <c r="T1970" s="65" t="str">
        <f aca="false">IF(ISBLANK(B1970),"",VLOOKUP(B1970,$BI$2:$BJ$5,2,FALSE()))</f>
        <v/>
      </c>
      <c r="U1970" s="66" t="str">
        <f aca="false">IF(ISBLANK(Q1970),"ES",Q1970)</f>
        <v>ES</v>
      </c>
      <c r="V1970" s="64" t="str">
        <f aca="false">IF(ISBLANK(K1970),"2",VLOOKUP(K1970,$BG$2:$BH$3,2,FALSE()))</f>
        <v>2</v>
      </c>
      <c r="W1970" s="66" t="str">
        <f aca="false">IF(ISBLANK(R1970),"Sin observaciones",R1970)</f>
        <v>Sin observaciones</v>
      </c>
      <c r="X1970" s="64" t="str">
        <f aca="false">IF(ISERROR(VLOOKUP(J1970,$BG$2:$BH$3,2,FALSE())),"",VLOOKUP(J1970,$BG$2:$BH$3,2,FALSE()))</f>
        <v/>
      </c>
      <c r="Z1970" s="67"/>
    </row>
    <row r="1971" customFormat="false" ht="14.4" hidden="false" customHeight="false" outlineLevel="0" collapsed="false">
      <c r="A1971" s="63"/>
      <c r="B1971" s="83"/>
      <c r="C1971" s="63"/>
      <c r="D1971" s="84"/>
      <c r="E1971" s="85"/>
      <c r="F1971" s="85"/>
      <c r="G1971" s="85"/>
      <c r="H1971" s="85"/>
      <c r="I1971" s="61"/>
      <c r="J1971" s="83"/>
      <c r="K1971" s="83"/>
      <c r="L1971" s="61"/>
      <c r="M1971" s="61"/>
      <c r="N1971" s="61"/>
      <c r="O1971" s="54"/>
      <c r="P1971" s="54"/>
      <c r="Q1971" s="60"/>
      <c r="R1971" s="63"/>
      <c r="S1971" s="64" t="str">
        <f aca="false">IF(ISBLANK(A1971),"",CONCATENATE($BC$5,"-",MID($BC$3,3,2),"-M_",A1971))</f>
        <v/>
      </c>
      <c r="T1971" s="65" t="str">
        <f aca="false">IF(ISBLANK(B1971),"",VLOOKUP(B1971,$BI$2:$BJ$5,2,FALSE()))</f>
        <v/>
      </c>
      <c r="U1971" s="66" t="str">
        <f aca="false">IF(ISBLANK(Q1971),"ES",Q1971)</f>
        <v>ES</v>
      </c>
      <c r="V1971" s="64" t="str">
        <f aca="false">IF(ISBLANK(K1971),"2",VLOOKUP(K1971,$BG$2:$BH$3,2,FALSE()))</f>
        <v>2</v>
      </c>
      <c r="W1971" s="66" t="str">
        <f aca="false">IF(ISBLANK(R1971),"Sin observaciones",R1971)</f>
        <v>Sin observaciones</v>
      </c>
      <c r="X1971" s="64" t="str">
        <f aca="false">IF(ISERROR(VLOOKUP(J1971,$BG$2:$BH$3,2,FALSE())),"",VLOOKUP(J1971,$BG$2:$BH$3,2,FALSE()))</f>
        <v/>
      </c>
      <c r="Z1971" s="67"/>
    </row>
    <row r="1972" customFormat="false" ht="14.4" hidden="false" customHeight="false" outlineLevel="0" collapsed="false">
      <c r="A1972" s="63"/>
      <c r="B1972" s="83"/>
      <c r="C1972" s="63"/>
      <c r="D1972" s="84"/>
      <c r="E1972" s="85"/>
      <c r="F1972" s="85"/>
      <c r="G1972" s="85"/>
      <c r="H1972" s="85"/>
      <c r="I1972" s="61"/>
      <c r="J1972" s="83"/>
      <c r="K1972" s="83"/>
      <c r="L1972" s="61"/>
      <c r="M1972" s="61"/>
      <c r="N1972" s="61"/>
      <c r="O1972" s="54"/>
      <c r="P1972" s="54"/>
      <c r="Q1972" s="60"/>
      <c r="R1972" s="63"/>
      <c r="S1972" s="64" t="str">
        <f aca="false">IF(ISBLANK(A1972),"",CONCATENATE($BC$5,"-",MID($BC$3,3,2),"-M_",A1972))</f>
        <v/>
      </c>
      <c r="T1972" s="65" t="str">
        <f aca="false">IF(ISBLANK(B1972),"",VLOOKUP(B1972,$BI$2:$BJ$5,2,FALSE()))</f>
        <v/>
      </c>
      <c r="U1972" s="66" t="str">
        <f aca="false">IF(ISBLANK(Q1972),"ES",Q1972)</f>
        <v>ES</v>
      </c>
      <c r="V1972" s="64" t="str">
        <f aca="false">IF(ISBLANK(K1972),"2",VLOOKUP(K1972,$BG$2:$BH$3,2,FALSE()))</f>
        <v>2</v>
      </c>
      <c r="W1972" s="66" t="str">
        <f aca="false">IF(ISBLANK(R1972),"Sin observaciones",R1972)</f>
        <v>Sin observaciones</v>
      </c>
      <c r="X1972" s="64" t="str">
        <f aca="false">IF(ISERROR(VLOOKUP(J1972,$BG$2:$BH$3,2,FALSE())),"",VLOOKUP(J1972,$BG$2:$BH$3,2,FALSE()))</f>
        <v/>
      </c>
      <c r="Z1972" s="67"/>
    </row>
    <row r="1973" customFormat="false" ht="14.4" hidden="false" customHeight="false" outlineLevel="0" collapsed="false">
      <c r="A1973" s="63"/>
      <c r="B1973" s="83"/>
      <c r="C1973" s="63"/>
      <c r="D1973" s="84"/>
      <c r="E1973" s="85"/>
      <c r="F1973" s="85"/>
      <c r="G1973" s="85"/>
      <c r="H1973" s="85"/>
      <c r="I1973" s="61"/>
      <c r="J1973" s="83"/>
      <c r="K1973" s="83"/>
      <c r="L1973" s="61"/>
      <c r="M1973" s="61"/>
      <c r="N1973" s="61"/>
      <c r="O1973" s="54"/>
      <c r="P1973" s="54"/>
      <c r="Q1973" s="60"/>
      <c r="R1973" s="63"/>
      <c r="S1973" s="64" t="str">
        <f aca="false">IF(ISBLANK(A1973),"",CONCATENATE($BC$5,"-",MID($BC$3,3,2),"-M_",A1973))</f>
        <v/>
      </c>
      <c r="T1973" s="65" t="str">
        <f aca="false">IF(ISBLANK(B1973),"",VLOOKUP(B1973,$BI$2:$BJ$5,2,FALSE()))</f>
        <v/>
      </c>
      <c r="U1973" s="66" t="str">
        <f aca="false">IF(ISBLANK(Q1973),"ES",Q1973)</f>
        <v>ES</v>
      </c>
      <c r="V1973" s="64" t="str">
        <f aca="false">IF(ISBLANK(K1973),"2",VLOOKUP(K1973,$BG$2:$BH$3,2,FALSE()))</f>
        <v>2</v>
      </c>
      <c r="W1973" s="66" t="str">
        <f aca="false">IF(ISBLANK(R1973),"Sin observaciones",R1973)</f>
        <v>Sin observaciones</v>
      </c>
      <c r="X1973" s="64" t="str">
        <f aca="false">IF(ISERROR(VLOOKUP(J1973,$BG$2:$BH$3,2,FALSE())),"",VLOOKUP(J1973,$BG$2:$BH$3,2,FALSE()))</f>
        <v/>
      </c>
      <c r="Z1973" s="67"/>
    </row>
    <row r="1974" customFormat="false" ht="14.4" hidden="false" customHeight="false" outlineLevel="0" collapsed="false">
      <c r="A1974" s="63"/>
      <c r="B1974" s="83"/>
      <c r="C1974" s="63"/>
      <c r="D1974" s="84"/>
      <c r="E1974" s="85"/>
      <c r="F1974" s="85"/>
      <c r="G1974" s="85"/>
      <c r="H1974" s="85"/>
      <c r="I1974" s="61"/>
      <c r="J1974" s="83"/>
      <c r="K1974" s="83"/>
      <c r="L1974" s="61"/>
      <c r="M1974" s="61"/>
      <c r="N1974" s="61"/>
      <c r="O1974" s="54"/>
      <c r="P1974" s="54"/>
      <c r="Q1974" s="60"/>
      <c r="R1974" s="63"/>
      <c r="S1974" s="64" t="str">
        <f aca="false">IF(ISBLANK(A1974),"",CONCATENATE($BC$5,"-",MID($BC$3,3,2),"-M_",A1974))</f>
        <v/>
      </c>
      <c r="T1974" s="65" t="str">
        <f aca="false">IF(ISBLANK(B1974),"",VLOOKUP(B1974,$BI$2:$BJ$5,2,FALSE()))</f>
        <v/>
      </c>
      <c r="U1974" s="66" t="str">
        <f aca="false">IF(ISBLANK(Q1974),"ES",Q1974)</f>
        <v>ES</v>
      </c>
      <c r="V1974" s="64" t="str">
        <f aca="false">IF(ISBLANK(K1974),"2",VLOOKUP(K1974,$BG$2:$BH$3,2,FALSE()))</f>
        <v>2</v>
      </c>
      <c r="W1974" s="66" t="str">
        <f aca="false">IF(ISBLANK(R1974),"Sin observaciones",R1974)</f>
        <v>Sin observaciones</v>
      </c>
      <c r="X1974" s="64" t="str">
        <f aca="false">IF(ISERROR(VLOOKUP(J1974,$BG$2:$BH$3,2,FALSE())),"",VLOOKUP(J1974,$BG$2:$BH$3,2,FALSE()))</f>
        <v/>
      </c>
      <c r="Z1974" s="67"/>
    </row>
    <row r="1975" customFormat="false" ht="14.4" hidden="false" customHeight="false" outlineLevel="0" collapsed="false">
      <c r="A1975" s="63"/>
      <c r="B1975" s="83"/>
      <c r="C1975" s="63"/>
      <c r="D1975" s="84"/>
      <c r="E1975" s="85"/>
      <c r="F1975" s="85"/>
      <c r="G1975" s="85"/>
      <c r="H1975" s="85"/>
      <c r="I1975" s="61"/>
      <c r="J1975" s="83"/>
      <c r="K1975" s="83"/>
      <c r="L1975" s="61"/>
      <c r="M1975" s="61"/>
      <c r="N1975" s="61"/>
      <c r="O1975" s="54"/>
      <c r="P1975" s="54"/>
      <c r="Q1975" s="60"/>
      <c r="R1975" s="63"/>
      <c r="S1975" s="64" t="str">
        <f aca="false">IF(ISBLANK(A1975),"",CONCATENATE($BC$5,"-",MID($BC$3,3,2),"-M_",A1975))</f>
        <v/>
      </c>
      <c r="T1975" s="65" t="str">
        <f aca="false">IF(ISBLANK(B1975),"",VLOOKUP(B1975,$BI$2:$BJ$5,2,FALSE()))</f>
        <v/>
      </c>
      <c r="U1975" s="66" t="str">
        <f aca="false">IF(ISBLANK(Q1975),"ES",Q1975)</f>
        <v>ES</v>
      </c>
      <c r="V1975" s="64" t="str">
        <f aca="false">IF(ISBLANK(K1975),"2",VLOOKUP(K1975,$BG$2:$BH$3,2,FALSE()))</f>
        <v>2</v>
      </c>
      <c r="W1975" s="66" t="str">
        <f aca="false">IF(ISBLANK(R1975),"Sin observaciones",R1975)</f>
        <v>Sin observaciones</v>
      </c>
      <c r="X1975" s="64" t="str">
        <f aca="false">IF(ISERROR(VLOOKUP(J1975,$BG$2:$BH$3,2,FALSE())),"",VLOOKUP(J1975,$BG$2:$BH$3,2,FALSE()))</f>
        <v/>
      </c>
      <c r="Z1975" s="67"/>
    </row>
    <row r="1976" customFormat="false" ht="14.4" hidden="false" customHeight="false" outlineLevel="0" collapsed="false">
      <c r="A1976" s="63"/>
      <c r="B1976" s="83"/>
      <c r="C1976" s="63"/>
      <c r="D1976" s="84"/>
      <c r="E1976" s="85"/>
      <c r="F1976" s="85"/>
      <c r="G1976" s="85"/>
      <c r="H1976" s="85"/>
      <c r="I1976" s="61"/>
      <c r="J1976" s="83"/>
      <c r="K1976" s="83"/>
      <c r="L1976" s="61"/>
      <c r="M1976" s="61"/>
      <c r="N1976" s="61"/>
      <c r="O1976" s="54"/>
      <c r="P1976" s="54"/>
      <c r="Q1976" s="60"/>
      <c r="R1976" s="63"/>
      <c r="S1976" s="64" t="str">
        <f aca="false">IF(ISBLANK(A1976),"",CONCATENATE($BC$5,"-",MID($BC$3,3,2),"-M_",A1976))</f>
        <v/>
      </c>
      <c r="T1976" s="65" t="str">
        <f aca="false">IF(ISBLANK(B1976),"",VLOOKUP(B1976,$BI$2:$BJ$5,2,FALSE()))</f>
        <v/>
      </c>
      <c r="U1976" s="66" t="str">
        <f aca="false">IF(ISBLANK(Q1976),"ES",Q1976)</f>
        <v>ES</v>
      </c>
      <c r="V1976" s="64" t="str">
        <f aca="false">IF(ISBLANK(K1976),"2",VLOOKUP(K1976,$BG$2:$BH$3,2,FALSE()))</f>
        <v>2</v>
      </c>
      <c r="W1976" s="66" t="str">
        <f aca="false">IF(ISBLANK(R1976),"Sin observaciones",R1976)</f>
        <v>Sin observaciones</v>
      </c>
      <c r="X1976" s="64" t="str">
        <f aca="false">IF(ISERROR(VLOOKUP(J1976,$BG$2:$BH$3,2,FALSE())),"",VLOOKUP(J1976,$BG$2:$BH$3,2,FALSE()))</f>
        <v/>
      </c>
      <c r="Z1976" s="67"/>
    </row>
    <row r="1977" customFormat="false" ht="14.4" hidden="false" customHeight="false" outlineLevel="0" collapsed="false">
      <c r="A1977" s="63"/>
      <c r="B1977" s="83"/>
      <c r="C1977" s="63"/>
      <c r="D1977" s="84"/>
      <c r="E1977" s="85"/>
      <c r="F1977" s="85"/>
      <c r="G1977" s="85"/>
      <c r="H1977" s="85"/>
      <c r="I1977" s="61"/>
      <c r="J1977" s="83"/>
      <c r="K1977" s="83"/>
      <c r="L1977" s="61"/>
      <c r="M1977" s="61"/>
      <c r="N1977" s="61"/>
      <c r="O1977" s="54"/>
      <c r="P1977" s="54"/>
      <c r="Q1977" s="60"/>
      <c r="R1977" s="63"/>
      <c r="S1977" s="64" t="str">
        <f aca="false">IF(ISBLANK(A1977),"",CONCATENATE($BC$5,"-",MID($BC$3,3,2),"-M_",A1977))</f>
        <v/>
      </c>
      <c r="T1977" s="65" t="str">
        <f aca="false">IF(ISBLANK(B1977),"",VLOOKUP(B1977,$BI$2:$BJ$5,2,FALSE()))</f>
        <v/>
      </c>
      <c r="U1977" s="66" t="str">
        <f aca="false">IF(ISBLANK(Q1977),"ES",Q1977)</f>
        <v>ES</v>
      </c>
      <c r="V1977" s="64" t="str">
        <f aca="false">IF(ISBLANK(K1977),"2",VLOOKUP(K1977,$BG$2:$BH$3,2,FALSE()))</f>
        <v>2</v>
      </c>
      <c r="W1977" s="66" t="str">
        <f aca="false">IF(ISBLANK(R1977),"Sin observaciones",R1977)</f>
        <v>Sin observaciones</v>
      </c>
      <c r="X1977" s="64" t="str">
        <f aca="false">IF(ISERROR(VLOOKUP(J1977,$BG$2:$BH$3,2,FALSE())),"",VLOOKUP(J1977,$BG$2:$BH$3,2,FALSE()))</f>
        <v/>
      </c>
      <c r="Z1977" s="67"/>
    </row>
    <row r="1978" customFormat="false" ht="14.4" hidden="false" customHeight="false" outlineLevel="0" collapsed="false">
      <c r="A1978" s="63"/>
      <c r="B1978" s="83"/>
      <c r="C1978" s="63"/>
      <c r="D1978" s="84"/>
      <c r="E1978" s="85"/>
      <c r="F1978" s="85"/>
      <c r="G1978" s="85"/>
      <c r="H1978" s="85"/>
      <c r="I1978" s="61"/>
      <c r="J1978" s="83"/>
      <c r="K1978" s="83"/>
      <c r="L1978" s="61"/>
      <c r="M1978" s="61"/>
      <c r="N1978" s="61"/>
      <c r="O1978" s="54"/>
      <c r="P1978" s="54"/>
      <c r="Q1978" s="60"/>
      <c r="R1978" s="63"/>
      <c r="S1978" s="64" t="str">
        <f aca="false">IF(ISBLANK(A1978),"",CONCATENATE($BC$5,"-",MID($BC$3,3,2),"-M_",A1978))</f>
        <v/>
      </c>
      <c r="T1978" s="65" t="str">
        <f aca="false">IF(ISBLANK(B1978),"",VLOOKUP(B1978,$BI$2:$BJ$5,2,FALSE()))</f>
        <v/>
      </c>
      <c r="U1978" s="66" t="str">
        <f aca="false">IF(ISBLANK(Q1978),"ES",Q1978)</f>
        <v>ES</v>
      </c>
      <c r="V1978" s="64" t="str">
        <f aca="false">IF(ISBLANK(K1978),"2",VLOOKUP(K1978,$BG$2:$BH$3,2,FALSE()))</f>
        <v>2</v>
      </c>
      <c r="W1978" s="66" t="str">
        <f aca="false">IF(ISBLANK(R1978),"Sin observaciones",R1978)</f>
        <v>Sin observaciones</v>
      </c>
      <c r="X1978" s="64" t="str">
        <f aca="false">IF(ISERROR(VLOOKUP(J1978,$BG$2:$BH$3,2,FALSE())),"",VLOOKUP(J1978,$BG$2:$BH$3,2,FALSE()))</f>
        <v/>
      </c>
      <c r="Z1978" s="67"/>
    </row>
    <row r="1979" customFormat="false" ht="14.4" hidden="false" customHeight="false" outlineLevel="0" collapsed="false">
      <c r="A1979" s="63"/>
      <c r="B1979" s="83"/>
      <c r="C1979" s="63"/>
      <c r="D1979" s="84"/>
      <c r="E1979" s="85"/>
      <c r="F1979" s="85"/>
      <c r="G1979" s="85"/>
      <c r="H1979" s="85"/>
      <c r="I1979" s="61"/>
      <c r="J1979" s="83"/>
      <c r="K1979" s="83"/>
      <c r="L1979" s="61"/>
      <c r="M1979" s="61"/>
      <c r="N1979" s="61"/>
      <c r="O1979" s="54"/>
      <c r="P1979" s="54"/>
      <c r="Q1979" s="60"/>
      <c r="R1979" s="63"/>
      <c r="S1979" s="64" t="str">
        <f aca="false">IF(ISBLANK(A1979),"",CONCATENATE($BC$5,"-",MID($BC$3,3,2),"-M_",A1979))</f>
        <v/>
      </c>
      <c r="T1979" s="65" t="str">
        <f aca="false">IF(ISBLANK(B1979),"",VLOOKUP(B1979,$BI$2:$BJ$5,2,FALSE()))</f>
        <v/>
      </c>
      <c r="U1979" s="66" t="str">
        <f aca="false">IF(ISBLANK(Q1979),"ES",Q1979)</f>
        <v>ES</v>
      </c>
      <c r="V1979" s="64" t="str">
        <f aca="false">IF(ISBLANK(K1979),"2",VLOOKUP(K1979,$BG$2:$BH$3,2,FALSE()))</f>
        <v>2</v>
      </c>
      <c r="W1979" s="66" t="str">
        <f aca="false">IF(ISBLANK(R1979),"Sin observaciones",R1979)</f>
        <v>Sin observaciones</v>
      </c>
      <c r="X1979" s="64" t="str">
        <f aca="false">IF(ISERROR(VLOOKUP(J1979,$BG$2:$BH$3,2,FALSE())),"",VLOOKUP(J1979,$BG$2:$BH$3,2,FALSE()))</f>
        <v/>
      </c>
      <c r="Z1979" s="67"/>
    </row>
    <row r="1980" customFormat="false" ht="14.4" hidden="false" customHeight="false" outlineLevel="0" collapsed="false">
      <c r="A1980" s="63"/>
      <c r="B1980" s="83"/>
      <c r="C1980" s="63"/>
      <c r="D1980" s="84"/>
      <c r="E1980" s="85"/>
      <c r="F1980" s="85"/>
      <c r="G1980" s="85"/>
      <c r="H1980" s="85"/>
      <c r="I1980" s="61"/>
      <c r="J1980" s="83"/>
      <c r="K1980" s="83"/>
      <c r="L1980" s="61"/>
      <c r="M1980" s="61"/>
      <c r="N1980" s="61"/>
      <c r="O1980" s="54"/>
      <c r="P1980" s="54"/>
      <c r="Q1980" s="60"/>
      <c r="R1980" s="63"/>
      <c r="S1980" s="64" t="str">
        <f aca="false">IF(ISBLANK(A1980),"",CONCATENATE($BC$5,"-",MID($BC$3,3,2),"-M_",A1980))</f>
        <v/>
      </c>
      <c r="T1980" s="65" t="str">
        <f aca="false">IF(ISBLANK(B1980),"",VLOOKUP(B1980,$BI$2:$BJ$5,2,FALSE()))</f>
        <v/>
      </c>
      <c r="U1980" s="66" t="str">
        <f aca="false">IF(ISBLANK(Q1980),"ES",Q1980)</f>
        <v>ES</v>
      </c>
      <c r="V1980" s="64" t="str">
        <f aca="false">IF(ISBLANK(K1980),"2",VLOOKUP(K1980,$BG$2:$BH$3,2,FALSE()))</f>
        <v>2</v>
      </c>
      <c r="W1980" s="66" t="str">
        <f aca="false">IF(ISBLANK(R1980),"Sin observaciones",R1980)</f>
        <v>Sin observaciones</v>
      </c>
      <c r="X1980" s="64" t="str">
        <f aca="false">IF(ISERROR(VLOOKUP(J1980,$BG$2:$BH$3,2,FALSE())),"",VLOOKUP(J1980,$BG$2:$BH$3,2,FALSE()))</f>
        <v/>
      </c>
      <c r="Z1980" s="67"/>
    </row>
    <row r="1981" customFormat="false" ht="14.4" hidden="false" customHeight="false" outlineLevel="0" collapsed="false">
      <c r="A1981" s="63"/>
      <c r="B1981" s="83"/>
      <c r="C1981" s="63"/>
      <c r="D1981" s="84"/>
      <c r="E1981" s="85"/>
      <c r="F1981" s="85"/>
      <c r="G1981" s="85"/>
      <c r="H1981" s="85"/>
      <c r="I1981" s="61"/>
      <c r="J1981" s="83"/>
      <c r="K1981" s="83"/>
      <c r="L1981" s="61"/>
      <c r="M1981" s="61"/>
      <c r="N1981" s="61"/>
      <c r="O1981" s="54"/>
      <c r="P1981" s="54"/>
      <c r="Q1981" s="60"/>
      <c r="R1981" s="63"/>
      <c r="S1981" s="64" t="str">
        <f aca="false">IF(ISBLANK(A1981),"",CONCATENATE($BC$5,"-",MID($BC$3,3,2),"-M_",A1981))</f>
        <v/>
      </c>
      <c r="T1981" s="65" t="str">
        <f aca="false">IF(ISBLANK(B1981),"",VLOOKUP(B1981,$BI$2:$BJ$5,2,FALSE()))</f>
        <v/>
      </c>
      <c r="U1981" s="66" t="str">
        <f aca="false">IF(ISBLANK(Q1981),"ES",Q1981)</f>
        <v>ES</v>
      </c>
      <c r="V1981" s="64" t="str">
        <f aca="false">IF(ISBLANK(K1981),"2",VLOOKUP(K1981,$BG$2:$BH$3,2,FALSE()))</f>
        <v>2</v>
      </c>
      <c r="W1981" s="66" t="str">
        <f aca="false">IF(ISBLANK(R1981),"Sin observaciones",R1981)</f>
        <v>Sin observaciones</v>
      </c>
      <c r="X1981" s="64" t="str">
        <f aca="false">IF(ISERROR(VLOOKUP(J1981,$BG$2:$BH$3,2,FALSE())),"",VLOOKUP(J1981,$BG$2:$BH$3,2,FALSE()))</f>
        <v/>
      </c>
      <c r="Z1981" s="67"/>
    </row>
    <row r="1982" customFormat="false" ht="14.4" hidden="false" customHeight="false" outlineLevel="0" collapsed="false">
      <c r="A1982" s="63"/>
      <c r="B1982" s="83"/>
      <c r="C1982" s="63"/>
      <c r="D1982" s="84"/>
      <c r="E1982" s="85"/>
      <c r="F1982" s="85"/>
      <c r="G1982" s="85"/>
      <c r="H1982" s="85"/>
      <c r="I1982" s="61"/>
      <c r="J1982" s="83"/>
      <c r="K1982" s="83"/>
      <c r="L1982" s="61"/>
      <c r="M1982" s="61"/>
      <c r="N1982" s="61"/>
      <c r="O1982" s="54"/>
      <c r="P1982" s="54"/>
      <c r="Q1982" s="60"/>
      <c r="R1982" s="63"/>
      <c r="S1982" s="64" t="str">
        <f aca="false">IF(ISBLANK(A1982),"",CONCATENATE($BC$5,"-",MID($BC$3,3,2),"-M_",A1982))</f>
        <v/>
      </c>
      <c r="T1982" s="65" t="str">
        <f aca="false">IF(ISBLANK(B1982),"",VLOOKUP(B1982,$BI$2:$BJ$5,2,FALSE()))</f>
        <v/>
      </c>
      <c r="U1982" s="66" t="str">
        <f aca="false">IF(ISBLANK(Q1982),"ES",Q1982)</f>
        <v>ES</v>
      </c>
      <c r="V1982" s="64" t="str">
        <f aca="false">IF(ISBLANK(K1982),"2",VLOOKUP(K1982,$BG$2:$BH$3,2,FALSE()))</f>
        <v>2</v>
      </c>
      <c r="W1982" s="66" t="str">
        <f aca="false">IF(ISBLANK(R1982),"Sin observaciones",R1982)</f>
        <v>Sin observaciones</v>
      </c>
      <c r="X1982" s="64" t="str">
        <f aca="false">IF(ISERROR(VLOOKUP(J1982,$BG$2:$BH$3,2,FALSE())),"",VLOOKUP(J1982,$BG$2:$BH$3,2,FALSE()))</f>
        <v/>
      </c>
      <c r="Z1982" s="67"/>
    </row>
    <row r="1983" customFormat="false" ht="14.4" hidden="false" customHeight="false" outlineLevel="0" collapsed="false">
      <c r="A1983" s="63"/>
      <c r="B1983" s="83"/>
      <c r="C1983" s="63"/>
      <c r="D1983" s="84"/>
      <c r="E1983" s="85"/>
      <c r="F1983" s="85"/>
      <c r="G1983" s="85"/>
      <c r="H1983" s="85"/>
      <c r="I1983" s="61"/>
      <c r="J1983" s="83"/>
      <c r="K1983" s="83"/>
      <c r="L1983" s="61"/>
      <c r="M1983" s="61"/>
      <c r="N1983" s="61"/>
      <c r="O1983" s="54"/>
      <c r="P1983" s="54"/>
      <c r="Q1983" s="60"/>
      <c r="R1983" s="63"/>
      <c r="S1983" s="64" t="str">
        <f aca="false">IF(ISBLANK(A1983),"",CONCATENATE($BC$5,"-",MID($BC$3,3,2),"-M_",A1983))</f>
        <v/>
      </c>
      <c r="T1983" s="65" t="str">
        <f aca="false">IF(ISBLANK(B1983),"",VLOOKUP(B1983,$BI$2:$BJ$5,2,FALSE()))</f>
        <v/>
      </c>
      <c r="U1983" s="66" t="str">
        <f aca="false">IF(ISBLANK(Q1983),"ES",Q1983)</f>
        <v>ES</v>
      </c>
      <c r="V1983" s="64" t="str">
        <f aca="false">IF(ISBLANK(K1983),"2",VLOOKUP(K1983,$BG$2:$BH$3,2,FALSE()))</f>
        <v>2</v>
      </c>
      <c r="W1983" s="66" t="str">
        <f aca="false">IF(ISBLANK(R1983),"Sin observaciones",R1983)</f>
        <v>Sin observaciones</v>
      </c>
      <c r="X1983" s="64" t="str">
        <f aca="false">IF(ISERROR(VLOOKUP(J1983,$BG$2:$BH$3,2,FALSE())),"",VLOOKUP(J1983,$BG$2:$BH$3,2,FALSE()))</f>
        <v/>
      </c>
      <c r="Z1983" s="67"/>
    </row>
    <row r="1984" customFormat="false" ht="14.4" hidden="false" customHeight="false" outlineLevel="0" collapsed="false">
      <c r="A1984" s="63"/>
      <c r="B1984" s="83"/>
      <c r="C1984" s="63"/>
      <c r="D1984" s="84"/>
      <c r="E1984" s="85"/>
      <c r="F1984" s="85"/>
      <c r="G1984" s="85"/>
      <c r="H1984" s="85"/>
      <c r="I1984" s="61"/>
      <c r="J1984" s="83"/>
      <c r="K1984" s="83"/>
      <c r="L1984" s="61"/>
      <c r="M1984" s="61"/>
      <c r="N1984" s="61"/>
      <c r="O1984" s="54"/>
      <c r="P1984" s="54"/>
      <c r="Q1984" s="60"/>
      <c r="R1984" s="63"/>
      <c r="S1984" s="64" t="str">
        <f aca="false">IF(ISBLANK(A1984),"",CONCATENATE($BC$5,"-",MID($BC$3,3,2),"-M_",A1984))</f>
        <v/>
      </c>
      <c r="T1984" s="65" t="str">
        <f aca="false">IF(ISBLANK(B1984),"",VLOOKUP(B1984,$BI$2:$BJ$5,2,FALSE()))</f>
        <v/>
      </c>
      <c r="U1984" s="66" t="str">
        <f aca="false">IF(ISBLANK(Q1984),"ES",Q1984)</f>
        <v>ES</v>
      </c>
      <c r="V1984" s="64" t="str">
        <f aca="false">IF(ISBLANK(K1984),"2",VLOOKUP(K1984,$BG$2:$BH$3,2,FALSE()))</f>
        <v>2</v>
      </c>
      <c r="W1984" s="66" t="str">
        <f aca="false">IF(ISBLANK(R1984),"Sin observaciones",R1984)</f>
        <v>Sin observaciones</v>
      </c>
      <c r="X1984" s="64" t="str">
        <f aca="false">IF(ISERROR(VLOOKUP(J1984,$BG$2:$BH$3,2,FALSE())),"",VLOOKUP(J1984,$BG$2:$BH$3,2,FALSE()))</f>
        <v/>
      </c>
      <c r="Z1984" s="67"/>
    </row>
    <row r="1985" customFormat="false" ht="14.4" hidden="false" customHeight="false" outlineLevel="0" collapsed="false">
      <c r="A1985" s="63"/>
      <c r="B1985" s="83"/>
      <c r="C1985" s="63"/>
      <c r="D1985" s="84"/>
      <c r="E1985" s="85"/>
      <c r="F1985" s="85"/>
      <c r="G1985" s="85"/>
      <c r="H1985" s="85"/>
      <c r="I1985" s="61"/>
      <c r="J1985" s="83"/>
      <c r="K1985" s="83"/>
      <c r="L1985" s="61"/>
      <c r="M1985" s="61"/>
      <c r="N1985" s="61"/>
      <c r="O1985" s="54"/>
      <c r="P1985" s="54"/>
      <c r="Q1985" s="60"/>
      <c r="R1985" s="63"/>
      <c r="S1985" s="64" t="str">
        <f aca="false">IF(ISBLANK(A1985),"",CONCATENATE($BC$5,"-",MID($BC$3,3,2),"-M_",A1985))</f>
        <v/>
      </c>
      <c r="T1985" s="65" t="str">
        <f aca="false">IF(ISBLANK(B1985),"",VLOOKUP(B1985,$BI$2:$BJ$5,2,FALSE()))</f>
        <v/>
      </c>
      <c r="U1985" s="66" t="str">
        <f aca="false">IF(ISBLANK(Q1985),"ES",Q1985)</f>
        <v>ES</v>
      </c>
      <c r="V1985" s="64" t="str">
        <f aca="false">IF(ISBLANK(K1985),"2",VLOOKUP(K1985,$BG$2:$BH$3,2,FALSE()))</f>
        <v>2</v>
      </c>
      <c r="W1985" s="66" t="str">
        <f aca="false">IF(ISBLANK(R1985),"Sin observaciones",R1985)</f>
        <v>Sin observaciones</v>
      </c>
      <c r="X1985" s="64" t="str">
        <f aca="false">IF(ISERROR(VLOOKUP(J1985,$BG$2:$BH$3,2,FALSE())),"",VLOOKUP(J1985,$BG$2:$BH$3,2,FALSE()))</f>
        <v/>
      </c>
      <c r="Z1985" s="67"/>
    </row>
    <row r="1986" customFormat="false" ht="14.4" hidden="false" customHeight="false" outlineLevel="0" collapsed="false">
      <c r="A1986" s="63"/>
      <c r="B1986" s="83"/>
      <c r="C1986" s="63"/>
      <c r="D1986" s="84"/>
      <c r="E1986" s="85"/>
      <c r="F1986" s="85"/>
      <c r="G1986" s="85"/>
      <c r="H1986" s="85"/>
      <c r="I1986" s="61"/>
      <c r="J1986" s="83"/>
      <c r="K1986" s="83"/>
      <c r="L1986" s="61"/>
      <c r="M1986" s="61"/>
      <c r="N1986" s="61"/>
      <c r="O1986" s="54"/>
      <c r="P1986" s="54"/>
      <c r="Q1986" s="60"/>
      <c r="R1986" s="63"/>
      <c r="S1986" s="64" t="str">
        <f aca="false">IF(ISBLANK(A1986),"",CONCATENATE($BC$5,"-",MID($BC$3,3,2),"-M_",A1986))</f>
        <v/>
      </c>
      <c r="T1986" s="65" t="str">
        <f aca="false">IF(ISBLANK(B1986),"",VLOOKUP(B1986,$BI$2:$BJ$5,2,FALSE()))</f>
        <v/>
      </c>
      <c r="U1986" s="66" t="str">
        <f aca="false">IF(ISBLANK(Q1986),"ES",Q1986)</f>
        <v>ES</v>
      </c>
      <c r="V1986" s="64" t="str">
        <f aca="false">IF(ISBLANK(K1986),"2",VLOOKUP(K1986,$BG$2:$BH$3,2,FALSE()))</f>
        <v>2</v>
      </c>
      <c r="W1986" s="66" t="str">
        <f aca="false">IF(ISBLANK(R1986),"Sin observaciones",R1986)</f>
        <v>Sin observaciones</v>
      </c>
      <c r="X1986" s="64" t="str">
        <f aca="false">IF(ISERROR(VLOOKUP(J1986,$BG$2:$BH$3,2,FALSE())),"",VLOOKUP(J1986,$BG$2:$BH$3,2,FALSE()))</f>
        <v/>
      </c>
      <c r="Z1986" s="67"/>
    </row>
    <row r="1987" customFormat="false" ht="14.4" hidden="false" customHeight="false" outlineLevel="0" collapsed="false">
      <c r="A1987" s="63"/>
      <c r="B1987" s="83"/>
      <c r="C1987" s="63"/>
      <c r="D1987" s="84"/>
      <c r="E1987" s="85"/>
      <c r="F1987" s="85"/>
      <c r="G1987" s="85"/>
      <c r="H1987" s="85"/>
      <c r="I1987" s="61"/>
      <c r="J1987" s="83"/>
      <c r="K1987" s="83"/>
      <c r="L1987" s="61"/>
      <c r="M1987" s="61"/>
      <c r="N1987" s="61"/>
      <c r="O1987" s="54"/>
      <c r="P1987" s="54"/>
      <c r="Q1987" s="60"/>
      <c r="R1987" s="63"/>
      <c r="S1987" s="64" t="str">
        <f aca="false">IF(ISBLANK(A1987),"",CONCATENATE($BC$5,"-",MID($BC$3,3,2),"-M_",A1987))</f>
        <v/>
      </c>
      <c r="T1987" s="65" t="str">
        <f aca="false">IF(ISBLANK(B1987),"",VLOOKUP(B1987,$BI$2:$BJ$5,2,FALSE()))</f>
        <v/>
      </c>
      <c r="U1987" s="66" t="str">
        <f aca="false">IF(ISBLANK(Q1987),"ES",Q1987)</f>
        <v>ES</v>
      </c>
      <c r="V1987" s="64" t="str">
        <f aca="false">IF(ISBLANK(K1987),"2",VLOOKUP(K1987,$BG$2:$BH$3,2,FALSE()))</f>
        <v>2</v>
      </c>
      <c r="W1987" s="66" t="str">
        <f aca="false">IF(ISBLANK(R1987),"Sin observaciones",R1987)</f>
        <v>Sin observaciones</v>
      </c>
      <c r="X1987" s="64" t="str">
        <f aca="false">IF(ISERROR(VLOOKUP(J1987,$BG$2:$BH$3,2,FALSE())),"",VLOOKUP(J1987,$BG$2:$BH$3,2,FALSE()))</f>
        <v/>
      </c>
      <c r="Z1987" s="67"/>
    </row>
    <row r="1988" customFormat="false" ht="14.4" hidden="false" customHeight="false" outlineLevel="0" collapsed="false">
      <c r="A1988" s="63"/>
      <c r="B1988" s="83"/>
      <c r="C1988" s="63"/>
      <c r="D1988" s="84"/>
      <c r="E1988" s="85"/>
      <c r="F1988" s="85"/>
      <c r="G1988" s="85"/>
      <c r="H1988" s="85"/>
      <c r="I1988" s="61"/>
      <c r="J1988" s="83"/>
      <c r="K1988" s="83"/>
      <c r="L1988" s="61"/>
      <c r="M1988" s="61"/>
      <c r="N1988" s="61"/>
      <c r="O1988" s="54"/>
      <c r="P1988" s="54"/>
      <c r="Q1988" s="60"/>
      <c r="R1988" s="63"/>
      <c r="S1988" s="64" t="str">
        <f aca="false">IF(ISBLANK(A1988),"",CONCATENATE($BC$5,"-",MID($BC$3,3,2),"-M_",A1988))</f>
        <v/>
      </c>
      <c r="T1988" s="65" t="str">
        <f aca="false">IF(ISBLANK(B1988),"",VLOOKUP(B1988,$BI$2:$BJ$5,2,FALSE()))</f>
        <v/>
      </c>
      <c r="U1988" s="66" t="str">
        <f aca="false">IF(ISBLANK(Q1988),"ES",Q1988)</f>
        <v>ES</v>
      </c>
      <c r="V1988" s="64" t="str">
        <f aca="false">IF(ISBLANK(K1988),"2",VLOOKUP(K1988,$BG$2:$BH$3,2,FALSE()))</f>
        <v>2</v>
      </c>
      <c r="W1988" s="66" t="str">
        <f aca="false">IF(ISBLANK(R1988),"Sin observaciones",R1988)</f>
        <v>Sin observaciones</v>
      </c>
      <c r="X1988" s="64" t="str">
        <f aca="false">IF(ISERROR(VLOOKUP(J1988,$BG$2:$BH$3,2,FALSE())),"",VLOOKUP(J1988,$BG$2:$BH$3,2,FALSE()))</f>
        <v/>
      </c>
      <c r="Z1988" s="67"/>
    </row>
    <row r="1989" customFormat="false" ht="14.4" hidden="false" customHeight="false" outlineLevel="0" collapsed="false">
      <c r="A1989" s="63"/>
      <c r="B1989" s="83"/>
      <c r="C1989" s="63"/>
      <c r="D1989" s="84"/>
      <c r="E1989" s="85"/>
      <c r="F1989" s="85"/>
      <c r="G1989" s="85"/>
      <c r="H1989" s="85"/>
      <c r="I1989" s="61"/>
      <c r="J1989" s="83"/>
      <c r="K1989" s="83"/>
      <c r="L1989" s="61"/>
      <c r="M1989" s="61"/>
      <c r="N1989" s="61"/>
      <c r="O1989" s="54"/>
      <c r="P1989" s="54"/>
      <c r="Q1989" s="60"/>
      <c r="R1989" s="63"/>
      <c r="S1989" s="64" t="str">
        <f aca="false">IF(ISBLANK(A1989),"",CONCATENATE($BC$5,"-",MID($BC$3,3,2),"-M_",A1989))</f>
        <v/>
      </c>
      <c r="T1989" s="65" t="str">
        <f aca="false">IF(ISBLANK(B1989),"",VLOOKUP(B1989,$BI$2:$BJ$5,2,FALSE()))</f>
        <v/>
      </c>
      <c r="U1989" s="66" t="str">
        <f aca="false">IF(ISBLANK(Q1989),"ES",Q1989)</f>
        <v>ES</v>
      </c>
      <c r="V1989" s="64" t="str">
        <f aca="false">IF(ISBLANK(K1989),"2",VLOOKUP(K1989,$BG$2:$BH$3,2,FALSE()))</f>
        <v>2</v>
      </c>
      <c r="W1989" s="66" t="str">
        <f aca="false">IF(ISBLANK(R1989),"Sin observaciones",R1989)</f>
        <v>Sin observaciones</v>
      </c>
      <c r="X1989" s="64" t="str">
        <f aca="false">IF(ISERROR(VLOOKUP(J1989,$BG$2:$BH$3,2,FALSE())),"",VLOOKUP(J1989,$BG$2:$BH$3,2,FALSE()))</f>
        <v/>
      </c>
      <c r="Z1989" s="67"/>
    </row>
    <row r="1990" customFormat="false" ht="14.4" hidden="false" customHeight="false" outlineLevel="0" collapsed="false">
      <c r="A1990" s="63"/>
      <c r="B1990" s="83"/>
      <c r="C1990" s="63"/>
      <c r="D1990" s="84"/>
      <c r="E1990" s="85"/>
      <c r="F1990" s="85"/>
      <c r="G1990" s="85"/>
      <c r="H1990" s="85"/>
      <c r="I1990" s="61"/>
      <c r="J1990" s="83"/>
      <c r="K1990" s="83"/>
      <c r="L1990" s="61"/>
      <c r="M1990" s="61"/>
      <c r="N1990" s="61"/>
      <c r="O1990" s="54"/>
      <c r="P1990" s="54"/>
      <c r="Q1990" s="60"/>
      <c r="R1990" s="63"/>
      <c r="S1990" s="64" t="str">
        <f aca="false">IF(ISBLANK(A1990),"",CONCATENATE($BC$5,"-",MID($BC$3,3,2),"-M_",A1990))</f>
        <v/>
      </c>
      <c r="T1990" s="65" t="str">
        <f aca="false">IF(ISBLANK(B1990),"",VLOOKUP(B1990,$BI$2:$BJ$5,2,FALSE()))</f>
        <v/>
      </c>
      <c r="U1990" s="66" t="str">
        <f aca="false">IF(ISBLANK(Q1990),"ES",Q1990)</f>
        <v>ES</v>
      </c>
      <c r="V1990" s="64" t="str">
        <f aca="false">IF(ISBLANK(K1990),"2",VLOOKUP(K1990,$BG$2:$BH$3,2,FALSE()))</f>
        <v>2</v>
      </c>
      <c r="W1990" s="66" t="str">
        <f aca="false">IF(ISBLANK(R1990),"Sin observaciones",R1990)</f>
        <v>Sin observaciones</v>
      </c>
      <c r="X1990" s="64" t="str">
        <f aca="false">IF(ISERROR(VLOOKUP(J1990,$BG$2:$BH$3,2,FALSE())),"",VLOOKUP(J1990,$BG$2:$BH$3,2,FALSE()))</f>
        <v/>
      </c>
      <c r="Z1990" s="67"/>
    </row>
    <row r="1991" customFormat="false" ht="14.4" hidden="false" customHeight="false" outlineLevel="0" collapsed="false">
      <c r="A1991" s="63"/>
      <c r="B1991" s="83"/>
      <c r="C1991" s="63"/>
      <c r="D1991" s="84"/>
      <c r="E1991" s="85"/>
      <c r="F1991" s="85"/>
      <c r="G1991" s="85"/>
      <c r="H1991" s="85"/>
      <c r="I1991" s="61"/>
      <c r="J1991" s="83"/>
      <c r="K1991" s="83"/>
      <c r="L1991" s="61"/>
      <c r="M1991" s="61"/>
      <c r="N1991" s="61"/>
      <c r="O1991" s="54"/>
      <c r="P1991" s="54"/>
      <c r="Q1991" s="60"/>
      <c r="R1991" s="63"/>
      <c r="S1991" s="64" t="str">
        <f aca="false">IF(ISBLANK(A1991),"",CONCATENATE($BC$5,"-",MID($BC$3,3,2),"-M_",A1991))</f>
        <v/>
      </c>
      <c r="T1991" s="65" t="str">
        <f aca="false">IF(ISBLANK(B1991),"",VLOOKUP(B1991,$BI$2:$BJ$5,2,FALSE()))</f>
        <v/>
      </c>
      <c r="U1991" s="66" t="str">
        <f aca="false">IF(ISBLANK(Q1991),"ES",Q1991)</f>
        <v>ES</v>
      </c>
      <c r="V1991" s="64" t="str">
        <f aca="false">IF(ISBLANK(K1991),"2",VLOOKUP(K1991,$BG$2:$BH$3,2,FALSE()))</f>
        <v>2</v>
      </c>
      <c r="W1991" s="66" t="str">
        <f aca="false">IF(ISBLANK(R1991),"Sin observaciones",R1991)</f>
        <v>Sin observaciones</v>
      </c>
      <c r="X1991" s="64" t="str">
        <f aca="false">IF(ISERROR(VLOOKUP(J1991,$BG$2:$BH$3,2,FALSE())),"",VLOOKUP(J1991,$BG$2:$BH$3,2,FALSE()))</f>
        <v/>
      </c>
      <c r="Z1991" s="67"/>
    </row>
    <row r="1992" customFormat="false" ht="14.4" hidden="false" customHeight="false" outlineLevel="0" collapsed="false">
      <c r="A1992" s="63"/>
      <c r="B1992" s="83"/>
      <c r="C1992" s="63"/>
      <c r="D1992" s="84"/>
      <c r="E1992" s="85"/>
      <c r="F1992" s="85"/>
      <c r="G1992" s="85"/>
      <c r="H1992" s="85"/>
      <c r="I1992" s="61"/>
      <c r="J1992" s="83"/>
      <c r="K1992" s="83"/>
      <c r="L1992" s="61"/>
      <c r="M1992" s="61"/>
      <c r="N1992" s="61"/>
      <c r="O1992" s="54"/>
      <c r="P1992" s="54"/>
      <c r="Q1992" s="60"/>
      <c r="R1992" s="63"/>
      <c r="S1992" s="64" t="str">
        <f aca="false">IF(ISBLANK(A1992),"",CONCATENATE($BC$5,"-",MID($BC$3,3,2),"-M_",A1992))</f>
        <v/>
      </c>
      <c r="T1992" s="65" t="str">
        <f aca="false">IF(ISBLANK(B1992),"",VLOOKUP(B1992,$BI$2:$BJ$5,2,FALSE()))</f>
        <v/>
      </c>
      <c r="U1992" s="66" t="str">
        <f aca="false">IF(ISBLANK(Q1992),"ES",Q1992)</f>
        <v>ES</v>
      </c>
      <c r="V1992" s="64" t="str">
        <f aca="false">IF(ISBLANK(K1992),"2",VLOOKUP(K1992,$BG$2:$BH$3,2,FALSE()))</f>
        <v>2</v>
      </c>
      <c r="W1992" s="66" t="str">
        <f aca="false">IF(ISBLANK(R1992),"Sin observaciones",R1992)</f>
        <v>Sin observaciones</v>
      </c>
      <c r="X1992" s="64" t="str">
        <f aca="false">IF(ISERROR(VLOOKUP(J1992,$BG$2:$BH$3,2,FALSE())),"",VLOOKUP(J1992,$BG$2:$BH$3,2,FALSE()))</f>
        <v/>
      </c>
      <c r="Z1992" s="67"/>
    </row>
    <row r="1993" customFormat="false" ht="14.4" hidden="false" customHeight="false" outlineLevel="0" collapsed="false">
      <c r="A1993" s="63"/>
      <c r="B1993" s="83"/>
      <c r="C1993" s="63"/>
      <c r="D1993" s="84"/>
      <c r="E1993" s="85"/>
      <c r="F1993" s="85"/>
      <c r="G1993" s="85"/>
      <c r="H1993" s="85"/>
      <c r="I1993" s="61"/>
      <c r="J1993" s="83"/>
      <c r="K1993" s="83"/>
      <c r="L1993" s="61"/>
      <c r="M1993" s="61"/>
      <c r="N1993" s="61"/>
      <c r="O1993" s="54"/>
      <c r="P1993" s="54"/>
      <c r="Q1993" s="60"/>
      <c r="R1993" s="63"/>
      <c r="S1993" s="64" t="str">
        <f aca="false">IF(ISBLANK(A1993),"",CONCATENATE($BC$5,"-",MID($BC$3,3,2),"-M_",A1993))</f>
        <v/>
      </c>
      <c r="T1993" s="65" t="str">
        <f aca="false">IF(ISBLANK(B1993),"",VLOOKUP(B1993,$BI$2:$BJ$5,2,FALSE()))</f>
        <v/>
      </c>
      <c r="U1993" s="66" t="str">
        <f aca="false">IF(ISBLANK(Q1993),"ES",Q1993)</f>
        <v>ES</v>
      </c>
      <c r="V1993" s="64" t="str">
        <f aca="false">IF(ISBLANK(K1993),"2",VLOOKUP(K1993,$BG$2:$BH$3,2,FALSE()))</f>
        <v>2</v>
      </c>
      <c r="W1993" s="66" t="str">
        <f aca="false">IF(ISBLANK(R1993),"Sin observaciones",R1993)</f>
        <v>Sin observaciones</v>
      </c>
      <c r="X1993" s="64" t="str">
        <f aca="false">IF(ISERROR(VLOOKUP(J1993,$BG$2:$BH$3,2,FALSE())),"",VLOOKUP(J1993,$BG$2:$BH$3,2,FALSE()))</f>
        <v/>
      </c>
      <c r="Z1993" s="67"/>
    </row>
    <row r="1994" customFormat="false" ht="14.4" hidden="false" customHeight="false" outlineLevel="0" collapsed="false">
      <c r="A1994" s="63"/>
      <c r="B1994" s="83"/>
      <c r="C1994" s="63"/>
      <c r="D1994" s="84"/>
      <c r="E1994" s="85"/>
      <c r="F1994" s="85"/>
      <c r="G1994" s="85"/>
      <c r="H1994" s="85"/>
      <c r="I1994" s="61"/>
      <c r="J1994" s="83"/>
      <c r="K1994" s="83"/>
      <c r="L1994" s="61"/>
      <c r="M1994" s="61"/>
      <c r="N1994" s="61"/>
      <c r="O1994" s="54"/>
      <c r="P1994" s="54"/>
      <c r="Q1994" s="60"/>
      <c r="R1994" s="63"/>
      <c r="S1994" s="64" t="str">
        <f aca="false">IF(ISBLANK(A1994),"",CONCATENATE($BC$5,"-",MID($BC$3,3,2),"-M_",A1994))</f>
        <v/>
      </c>
      <c r="T1994" s="65" t="str">
        <f aca="false">IF(ISBLANK(B1994),"",VLOOKUP(B1994,$BI$2:$BJ$5,2,FALSE()))</f>
        <v/>
      </c>
      <c r="U1994" s="66" t="str">
        <f aca="false">IF(ISBLANK(Q1994),"ES",Q1994)</f>
        <v>ES</v>
      </c>
      <c r="V1994" s="64" t="str">
        <f aca="false">IF(ISBLANK(K1994),"2",VLOOKUP(K1994,$BG$2:$BH$3,2,FALSE()))</f>
        <v>2</v>
      </c>
      <c r="W1994" s="66" t="str">
        <f aca="false">IF(ISBLANK(R1994),"Sin observaciones",R1994)</f>
        <v>Sin observaciones</v>
      </c>
      <c r="X1994" s="64" t="str">
        <f aca="false">IF(ISERROR(VLOOKUP(J1994,$BG$2:$BH$3,2,FALSE())),"",VLOOKUP(J1994,$BG$2:$BH$3,2,FALSE()))</f>
        <v/>
      </c>
      <c r="Z1994" s="67"/>
    </row>
    <row r="1995" customFormat="false" ht="14.4" hidden="false" customHeight="false" outlineLevel="0" collapsed="false">
      <c r="A1995" s="63"/>
      <c r="B1995" s="83"/>
      <c r="C1995" s="63"/>
      <c r="D1995" s="84"/>
      <c r="E1995" s="85"/>
      <c r="F1995" s="85"/>
      <c r="G1995" s="85"/>
      <c r="H1995" s="85"/>
      <c r="I1995" s="61"/>
      <c r="J1995" s="83"/>
      <c r="K1995" s="83"/>
      <c r="L1995" s="61"/>
      <c r="M1995" s="61"/>
      <c r="N1995" s="61"/>
      <c r="O1995" s="54"/>
      <c r="P1995" s="54"/>
      <c r="Q1995" s="60"/>
      <c r="R1995" s="63"/>
      <c r="S1995" s="64" t="str">
        <f aca="false">IF(ISBLANK(A1995),"",CONCATENATE($BC$5,"-",MID($BC$3,3,2),"-M_",A1995))</f>
        <v/>
      </c>
      <c r="T1995" s="65" t="str">
        <f aca="false">IF(ISBLANK(B1995),"",VLOOKUP(B1995,$BI$2:$BJ$5,2,FALSE()))</f>
        <v/>
      </c>
      <c r="U1995" s="66" t="str">
        <f aca="false">IF(ISBLANK(Q1995),"ES",Q1995)</f>
        <v>ES</v>
      </c>
      <c r="V1995" s="64" t="str">
        <f aca="false">IF(ISBLANK(K1995),"2",VLOOKUP(K1995,$BG$2:$BH$3,2,FALSE()))</f>
        <v>2</v>
      </c>
      <c r="W1995" s="66" t="str">
        <f aca="false">IF(ISBLANK(R1995),"Sin observaciones",R1995)</f>
        <v>Sin observaciones</v>
      </c>
      <c r="X1995" s="64" t="str">
        <f aca="false">IF(ISERROR(VLOOKUP(J1995,$BG$2:$BH$3,2,FALSE())),"",VLOOKUP(J1995,$BG$2:$BH$3,2,FALSE()))</f>
        <v/>
      </c>
      <c r="Z1995" s="67"/>
    </row>
    <row r="1996" customFormat="false" ht="14.4" hidden="false" customHeight="false" outlineLevel="0" collapsed="false">
      <c r="A1996" s="63"/>
      <c r="B1996" s="83"/>
      <c r="C1996" s="63"/>
      <c r="D1996" s="84"/>
      <c r="E1996" s="85"/>
      <c r="F1996" s="85"/>
      <c r="G1996" s="85"/>
      <c r="H1996" s="85"/>
      <c r="I1996" s="61"/>
      <c r="J1996" s="83"/>
      <c r="K1996" s="83"/>
      <c r="L1996" s="61"/>
      <c r="M1996" s="61"/>
      <c r="N1996" s="61"/>
      <c r="O1996" s="54"/>
      <c r="P1996" s="54"/>
      <c r="Q1996" s="60"/>
      <c r="R1996" s="63"/>
      <c r="S1996" s="64" t="str">
        <f aca="false">IF(ISBLANK(A1996),"",CONCATENATE($BC$5,"-",MID($BC$3,3,2),"-M_",A1996))</f>
        <v/>
      </c>
      <c r="T1996" s="65" t="str">
        <f aca="false">IF(ISBLANK(B1996),"",VLOOKUP(B1996,$BI$2:$BJ$5,2,FALSE()))</f>
        <v/>
      </c>
      <c r="U1996" s="66" t="str">
        <f aca="false">IF(ISBLANK(Q1996),"ES",Q1996)</f>
        <v>ES</v>
      </c>
      <c r="V1996" s="64" t="str">
        <f aca="false">IF(ISBLANK(K1996),"2",VLOOKUP(K1996,$BG$2:$BH$3,2,FALSE()))</f>
        <v>2</v>
      </c>
      <c r="W1996" s="66" t="str">
        <f aca="false">IF(ISBLANK(R1996),"Sin observaciones",R1996)</f>
        <v>Sin observaciones</v>
      </c>
      <c r="X1996" s="64" t="str">
        <f aca="false">IF(ISERROR(VLOOKUP(J1996,$BG$2:$BH$3,2,FALSE())),"",VLOOKUP(J1996,$BG$2:$BH$3,2,FALSE()))</f>
        <v/>
      </c>
      <c r="Z1996" s="67"/>
    </row>
    <row r="1997" customFormat="false" ht="14.4" hidden="false" customHeight="false" outlineLevel="0" collapsed="false">
      <c r="A1997" s="63"/>
      <c r="B1997" s="83"/>
      <c r="C1997" s="63"/>
      <c r="D1997" s="84"/>
      <c r="E1997" s="85"/>
      <c r="F1997" s="85"/>
      <c r="G1997" s="85"/>
      <c r="H1997" s="85"/>
      <c r="I1997" s="61"/>
      <c r="J1997" s="83"/>
      <c r="K1997" s="83"/>
      <c r="L1997" s="61"/>
      <c r="M1997" s="61"/>
      <c r="N1997" s="61"/>
      <c r="O1997" s="54"/>
      <c r="P1997" s="54"/>
      <c r="Q1997" s="60"/>
      <c r="R1997" s="63"/>
      <c r="S1997" s="64" t="str">
        <f aca="false">IF(ISBLANK(A1997),"",CONCATENATE($BC$5,"-",MID($BC$3,3,2),"-M_",A1997))</f>
        <v/>
      </c>
      <c r="T1997" s="65" t="str">
        <f aca="false">IF(ISBLANK(B1997),"",VLOOKUP(B1997,$BI$2:$BJ$5,2,FALSE()))</f>
        <v/>
      </c>
      <c r="U1997" s="66" t="str">
        <f aca="false">IF(ISBLANK(Q1997),"ES",Q1997)</f>
        <v>ES</v>
      </c>
      <c r="V1997" s="64" t="str">
        <f aca="false">IF(ISBLANK(K1997),"2",VLOOKUP(K1997,$BG$2:$BH$3,2,FALSE()))</f>
        <v>2</v>
      </c>
      <c r="W1997" s="66" t="str">
        <f aca="false">IF(ISBLANK(R1997),"Sin observaciones",R1997)</f>
        <v>Sin observaciones</v>
      </c>
      <c r="X1997" s="64" t="str">
        <f aca="false">IF(ISERROR(VLOOKUP(J1997,$BG$2:$BH$3,2,FALSE())),"",VLOOKUP(J1997,$BG$2:$BH$3,2,FALSE()))</f>
        <v/>
      </c>
      <c r="Z1997" s="67"/>
    </row>
    <row r="1998" customFormat="false" ht="14.4" hidden="false" customHeight="false" outlineLevel="0" collapsed="false">
      <c r="A1998" s="63"/>
      <c r="B1998" s="83"/>
      <c r="C1998" s="63"/>
      <c r="D1998" s="84"/>
      <c r="E1998" s="85"/>
      <c r="F1998" s="85"/>
      <c r="G1998" s="85"/>
      <c r="H1998" s="85"/>
      <c r="I1998" s="61"/>
      <c r="J1998" s="83"/>
      <c r="K1998" s="83"/>
      <c r="L1998" s="61"/>
      <c r="M1998" s="61"/>
      <c r="N1998" s="61"/>
      <c r="O1998" s="54"/>
      <c r="P1998" s="54"/>
      <c r="Q1998" s="60"/>
      <c r="R1998" s="63"/>
      <c r="S1998" s="64" t="str">
        <f aca="false">IF(ISBLANK(A1998),"",CONCATENATE($BC$5,"-",MID($BC$3,3,2),"-M_",A1998))</f>
        <v/>
      </c>
      <c r="T1998" s="65" t="str">
        <f aca="false">IF(ISBLANK(B1998),"",VLOOKUP(B1998,$BI$2:$BJ$5,2,FALSE()))</f>
        <v/>
      </c>
      <c r="U1998" s="66" t="str">
        <f aca="false">IF(ISBLANK(Q1998),"ES",Q1998)</f>
        <v>ES</v>
      </c>
      <c r="V1998" s="64" t="str">
        <f aca="false">IF(ISBLANK(K1998),"2",VLOOKUP(K1998,$BG$2:$BH$3,2,FALSE()))</f>
        <v>2</v>
      </c>
      <c r="W1998" s="66" t="str">
        <f aca="false">IF(ISBLANK(R1998),"Sin observaciones",R1998)</f>
        <v>Sin observaciones</v>
      </c>
      <c r="X1998" s="64" t="str">
        <f aca="false">IF(ISERROR(VLOOKUP(J1998,$BG$2:$BH$3,2,FALSE())),"",VLOOKUP(J1998,$BG$2:$BH$3,2,FALSE()))</f>
        <v/>
      </c>
      <c r="Z1998" s="67"/>
    </row>
    <row r="1999" customFormat="false" ht="14.4" hidden="false" customHeight="false" outlineLevel="0" collapsed="false">
      <c r="A1999" s="63"/>
      <c r="B1999" s="83"/>
      <c r="C1999" s="63"/>
      <c r="D1999" s="84"/>
      <c r="E1999" s="85"/>
      <c r="F1999" s="85"/>
      <c r="G1999" s="85"/>
      <c r="H1999" s="85"/>
      <c r="I1999" s="61"/>
      <c r="J1999" s="83"/>
      <c r="K1999" s="83"/>
      <c r="L1999" s="61"/>
      <c r="M1999" s="61"/>
      <c r="N1999" s="61"/>
      <c r="O1999" s="54"/>
      <c r="P1999" s="54"/>
      <c r="Q1999" s="60"/>
      <c r="R1999" s="63"/>
      <c r="S1999" s="64" t="str">
        <f aca="false">IF(ISBLANK(A1999),"",CONCATENATE($BC$5,"-",MID($BC$3,3,2),"-M_",A1999))</f>
        <v/>
      </c>
      <c r="T1999" s="65" t="str">
        <f aca="false">IF(ISBLANK(B1999),"",VLOOKUP(B1999,$BI$2:$BJ$5,2,FALSE()))</f>
        <v/>
      </c>
      <c r="U1999" s="66" t="str">
        <f aca="false">IF(ISBLANK(Q1999),"ES",Q1999)</f>
        <v>ES</v>
      </c>
      <c r="V1999" s="64" t="str">
        <f aca="false">IF(ISBLANK(K1999),"2",VLOOKUP(K1999,$BG$2:$BH$3,2,FALSE()))</f>
        <v>2</v>
      </c>
      <c r="W1999" s="66" t="str">
        <f aca="false">IF(ISBLANK(R1999),"Sin observaciones",R1999)</f>
        <v>Sin observaciones</v>
      </c>
      <c r="X1999" s="64" t="str">
        <f aca="false">IF(ISERROR(VLOOKUP(J1999,$BG$2:$BH$3,2,FALSE())),"",VLOOKUP(J1999,$BG$2:$BH$3,2,FALSE()))</f>
        <v/>
      </c>
      <c r="Z1999" s="67"/>
    </row>
    <row r="2000" customFormat="false" ht="14.4" hidden="false" customHeight="false" outlineLevel="0" collapsed="false">
      <c r="A2000" s="63"/>
      <c r="B2000" s="83"/>
      <c r="C2000" s="63"/>
      <c r="D2000" s="84"/>
      <c r="E2000" s="85"/>
      <c r="F2000" s="85"/>
      <c r="G2000" s="85"/>
      <c r="H2000" s="85"/>
      <c r="I2000" s="61"/>
      <c r="J2000" s="83"/>
      <c r="K2000" s="83"/>
      <c r="L2000" s="61"/>
      <c r="M2000" s="61"/>
      <c r="N2000" s="61"/>
      <c r="O2000" s="54"/>
      <c r="P2000" s="54"/>
      <c r="Q2000" s="60"/>
      <c r="R2000" s="63"/>
      <c r="S2000" s="64" t="str">
        <f aca="false">IF(ISBLANK(A2000),"",CONCATENATE($BC$5,"-",MID($BC$3,3,2),"-M_",A2000))</f>
        <v/>
      </c>
      <c r="T2000" s="65" t="str">
        <f aca="false">IF(ISBLANK(B2000),"",VLOOKUP(B2000,$BI$2:$BJ$5,2,FALSE()))</f>
        <v/>
      </c>
      <c r="U2000" s="66" t="str">
        <f aca="false">IF(ISBLANK(Q2000),"ES",Q2000)</f>
        <v>ES</v>
      </c>
      <c r="V2000" s="64" t="str">
        <f aca="false">IF(ISBLANK(K2000),"2",VLOOKUP(K2000,$BG$2:$BH$3,2,FALSE()))</f>
        <v>2</v>
      </c>
      <c r="W2000" s="66" t="str">
        <f aca="false">IF(ISBLANK(R2000),"Sin observaciones",R2000)</f>
        <v>Sin observaciones</v>
      </c>
      <c r="X2000" s="64" t="str">
        <f aca="false">IF(ISERROR(VLOOKUP(J2000,$BG$2:$BH$3,2,FALSE())),"",VLOOKUP(J2000,$BG$2:$BH$3,2,FALSE()))</f>
        <v/>
      </c>
      <c r="Z2000" s="67"/>
    </row>
    <row r="2001" customFormat="false" ht="14.4" hidden="false" customHeight="false" outlineLevel="0" collapsed="false">
      <c r="A2001" s="63"/>
      <c r="B2001" s="83"/>
      <c r="C2001" s="63"/>
      <c r="D2001" s="84"/>
      <c r="E2001" s="85"/>
      <c r="F2001" s="85"/>
      <c r="G2001" s="85"/>
      <c r="H2001" s="85"/>
      <c r="I2001" s="61"/>
      <c r="J2001" s="83"/>
      <c r="K2001" s="83"/>
      <c r="L2001" s="61"/>
      <c r="M2001" s="61"/>
      <c r="N2001" s="61"/>
      <c r="O2001" s="54"/>
      <c r="P2001" s="54"/>
      <c r="Q2001" s="60"/>
      <c r="R2001" s="63"/>
      <c r="S2001" s="64" t="str">
        <f aca="false">IF(ISBLANK(A2001),"",CONCATENATE($BC$5,"-",MID($BC$3,3,2),"-M_",A2001))</f>
        <v/>
      </c>
      <c r="T2001" s="65" t="str">
        <f aca="false">IF(ISBLANK(B2001),"",VLOOKUP(B2001,$BI$2:$BJ$5,2,FALSE()))</f>
        <v/>
      </c>
      <c r="U2001" s="66" t="str">
        <f aca="false">IF(ISBLANK(Q2001),"ES",Q2001)</f>
        <v>ES</v>
      </c>
      <c r="V2001" s="64" t="str">
        <f aca="false">IF(ISBLANK(K2001),"2",VLOOKUP(K2001,$BG$2:$BH$3,2,FALSE()))</f>
        <v>2</v>
      </c>
      <c r="W2001" s="66" t="str">
        <f aca="false">IF(ISBLANK(R2001),"Sin observaciones",R2001)</f>
        <v>Sin observaciones</v>
      </c>
      <c r="X2001" s="64" t="str">
        <f aca="false">IF(ISERROR(VLOOKUP(J2001,$BG$2:$BH$3,2,FALSE())),"",VLOOKUP(J2001,$BG$2:$BH$3,2,FALSE()))</f>
        <v/>
      </c>
      <c r="Z2001" s="67"/>
    </row>
    <row r="2002" customFormat="false" ht="14.4" hidden="false" customHeight="false" outlineLevel="0" collapsed="false">
      <c r="A2002" s="63"/>
      <c r="B2002" s="83"/>
      <c r="C2002" s="63"/>
      <c r="D2002" s="84"/>
      <c r="E2002" s="85"/>
      <c r="F2002" s="85"/>
      <c r="G2002" s="85"/>
      <c r="H2002" s="85"/>
      <c r="I2002" s="61"/>
      <c r="J2002" s="83"/>
      <c r="K2002" s="83"/>
      <c r="L2002" s="61"/>
      <c r="M2002" s="61"/>
      <c r="N2002" s="61"/>
      <c r="O2002" s="54"/>
      <c r="P2002" s="54"/>
      <c r="Q2002" s="60"/>
      <c r="R2002" s="63"/>
      <c r="S2002" s="64" t="str">
        <f aca="false">IF(ISBLANK(A2002),"",CONCATENATE($BC$5,"-",MID($BC$3,3,2),"-M_",A2002))</f>
        <v/>
      </c>
      <c r="T2002" s="65" t="str">
        <f aca="false">IF(ISBLANK(B2002),"",VLOOKUP(B2002,$BI$2:$BJ$5,2,FALSE()))</f>
        <v/>
      </c>
      <c r="U2002" s="66" t="str">
        <f aca="false">IF(ISBLANK(Q2002),"ES",Q2002)</f>
        <v>ES</v>
      </c>
      <c r="V2002" s="64" t="str">
        <f aca="false">IF(ISBLANK(K2002),"2",VLOOKUP(K2002,$BG$2:$BH$3,2,FALSE()))</f>
        <v>2</v>
      </c>
      <c r="W2002" s="66" t="str">
        <f aca="false">IF(ISBLANK(R2002),"Sin observaciones",R2002)</f>
        <v>Sin observaciones</v>
      </c>
      <c r="X2002" s="64" t="str">
        <f aca="false">IF(ISERROR(VLOOKUP(J2002,$BG$2:$BH$3,2,FALSE())),"",VLOOKUP(J2002,$BG$2:$BH$3,2,FALSE()))</f>
        <v/>
      </c>
      <c r="Z2002" s="67"/>
    </row>
    <row r="2003" customFormat="false" ht="14.4" hidden="false" customHeight="false" outlineLevel="0" collapsed="false">
      <c r="A2003" s="63"/>
      <c r="B2003" s="83"/>
      <c r="C2003" s="63"/>
      <c r="D2003" s="84"/>
      <c r="E2003" s="85"/>
      <c r="F2003" s="85"/>
      <c r="G2003" s="85"/>
      <c r="H2003" s="85"/>
      <c r="I2003" s="61"/>
      <c r="J2003" s="83"/>
      <c r="K2003" s="83"/>
      <c r="L2003" s="61"/>
      <c r="M2003" s="61"/>
      <c r="N2003" s="61"/>
      <c r="O2003" s="54"/>
      <c r="P2003" s="54"/>
      <c r="Q2003" s="60"/>
      <c r="R2003" s="63"/>
      <c r="S2003" s="64" t="str">
        <f aca="false">IF(ISBLANK(A2003),"",CONCATENATE($BC$5,"-",MID($BC$3,3,2),"-M_",A2003))</f>
        <v/>
      </c>
      <c r="T2003" s="65" t="str">
        <f aca="false">IF(ISBLANK(B2003),"",VLOOKUP(B2003,$BI$2:$BJ$5,2,FALSE()))</f>
        <v/>
      </c>
      <c r="U2003" s="66" t="str">
        <f aca="false">IF(ISBLANK(Q2003),"ES",Q2003)</f>
        <v>ES</v>
      </c>
      <c r="V2003" s="64" t="str">
        <f aca="false">IF(ISBLANK(K2003),"2",VLOOKUP(K2003,$BG$2:$BH$3,2,FALSE()))</f>
        <v>2</v>
      </c>
      <c r="W2003" s="66" t="str">
        <f aca="false">IF(ISBLANK(R2003),"Sin observaciones",R2003)</f>
        <v>Sin observaciones</v>
      </c>
      <c r="X2003" s="64" t="str">
        <f aca="false">IF(ISERROR(VLOOKUP(J2003,$BG$2:$BH$3,2,FALSE())),"",VLOOKUP(J2003,$BG$2:$BH$3,2,FALSE()))</f>
        <v/>
      </c>
      <c r="Z2003" s="67"/>
    </row>
    <row r="2004" customFormat="false" ht="14.4" hidden="false" customHeight="false" outlineLevel="0" collapsed="false">
      <c r="A2004" s="63"/>
      <c r="B2004" s="83"/>
      <c r="C2004" s="63"/>
      <c r="D2004" s="84"/>
      <c r="E2004" s="85"/>
      <c r="F2004" s="85"/>
      <c r="G2004" s="85"/>
      <c r="H2004" s="85"/>
      <c r="I2004" s="61"/>
      <c r="J2004" s="83"/>
      <c r="K2004" s="83"/>
      <c r="L2004" s="61"/>
      <c r="M2004" s="61"/>
      <c r="N2004" s="61"/>
      <c r="O2004" s="54"/>
      <c r="P2004" s="54"/>
      <c r="Q2004" s="60"/>
      <c r="R2004" s="63"/>
      <c r="S2004" s="64" t="str">
        <f aca="false">IF(ISBLANK(A2004),"",CONCATENATE($BC$5,"-",MID($BC$3,3,2),"-M_",A2004))</f>
        <v/>
      </c>
      <c r="T2004" s="65" t="str">
        <f aca="false">IF(ISBLANK(B2004),"",VLOOKUP(B2004,$BI$2:$BJ$5,2,FALSE()))</f>
        <v/>
      </c>
      <c r="U2004" s="66" t="str">
        <f aca="false">IF(ISBLANK(Q2004),"ES",Q2004)</f>
        <v>ES</v>
      </c>
      <c r="V2004" s="64" t="str">
        <f aca="false">IF(ISBLANK(K2004),"2",VLOOKUP(K2004,$BG$2:$BH$3,2,FALSE()))</f>
        <v>2</v>
      </c>
      <c r="W2004" s="66" t="str">
        <f aca="false">IF(ISBLANK(R2004),"Sin observaciones",R2004)</f>
        <v>Sin observaciones</v>
      </c>
      <c r="X2004" s="64" t="str">
        <f aca="false">IF(ISERROR(VLOOKUP(J2004,$BG$2:$BH$3,2,FALSE())),"",VLOOKUP(J2004,$BG$2:$BH$3,2,FALSE()))</f>
        <v/>
      </c>
      <c r="Z2004" s="67"/>
    </row>
    <row r="2005" customFormat="false" ht="14.4" hidden="false" customHeight="false" outlineLevel="0" collapsed="false">
      <c r="A2005" s="63"/>
      <c r="B2005" s="83"/>
      <c r="C2005" s="63"/>
      <c r="D2005" s="84"/>
      <c r="E2005" s="85"/>
      <c r="F2005" s="85"/>
      <c r="G2005" s="85"/>
      <c r="H2005" s="85"/>
      <c r="I2005" s="61"/>
      <c r="J2005" s="83"/>
      <c r="K2005" s="83"/>
      <c r="L2005" s="61"/>
      <c r="M2005" s="61"/>
      <c r="N2005" s="61"/>
      <c r="O2005" s="54"/>
      <c r="P2005" s="54"/>
      <c r="Q2005" s="60"/>
      <c r="R2005" s="63"/>
      <c r="S2005" s="64" t="str">
        <f aca="false">IF(ISBLANK(A2005),"",CONCATENATE($BC$5,"-",MID($BC$3,3,2),"-M_",A2005))</f>
        <v/>
      </c>
      <c r="T2005" s="65" t="str">
        <f aca="false">IF(ISBLANK(B2005),"",VLOOKUP(B2005,$BI$2:$BJ$5,2,FALSE()))</f>
        <v/>
      </c>
      <c r="U2005" s="66" t="str">
        <f aca="false">IF(ISBLANK(Q2005),"ES",Q2005)</f>
        <v>ES</v>
      </c>
      <c r="V2005" s="64" t="str">
        <f aca="false">IF(ISBLANK(K2005),"2",VLOOKUP(K2005,$BG$2:$BH$3,2,FALSE()))</f>
        <v>2</v>
      </c>
      <c r="W2005" s="66" t="str">
        <f aca="false">IF(ISBLANK(R2005),"Sin observaciones",R2005)</f>
        <v>Sin observaciones</v>
      </c>
      <c r="X2005" s="64" t="str">
        <f aca="false">IF(ISERROR(VLOOKUP(J2005,$BG$2:$BH$3,2,FALSE())),"",VLOOKUP(J2005,$BG$2:$BH$3,2,FALSE()))</f>
        <v/>
      </c>
      <c r="Z2005" s="67"/>
    </row>
    <row r="2006" customFormat="false" ht="14.4" hidden="false" customHeight="false" outlineLevel="0" collapsed="false">
      <c r="A2006" s="63"/>
      <c r="B2006" s="83"/>
      <c r="C2006" s="63"/>
      <c r="D2006" s="84"/>
      <c r="E2006" s="85"/>
      <c r="F2006" s="85"/>
      <c r="G2006" s="85"/>
      <c r="H2006" s="85"/>
      <c r="I2006" s="61"/>
      <c r="J2006" s="83"/>
      <c r="K2006" s="83"/>
      <c r="L2006" s="61"/>
      <c r="M2006" s="61"/>
      <c r="N2006" s="61"/>
      <c r="O2006" s="54"/>
      <c r="P2006" s="54"/>
      <c r="Q2006" s="60"/>
      <c r="R2006" s="63"/>
      <c r="S2006" s="64" t="str">
        <f aca="false">IF(ISBLANK(A2006),"",CONCATENATE($BC$5,"-",MID($BC$3,3,2),"-M_",A2006))</f>
        <v/>
      </c>
      <c r="T2006" s="65" t="str">
        <f aca="false">IF(ISBLANK(B2006),"",VLOOKUP(B2006,$BI$2:$BJ$5,2,FALSE()))</f>
        <v/>
      </c>
      <c r="U2006" s="66" t="str">
        <f aca="false">IF(ISBLANK(Q2006),"ES",Q2006)</f>
        <v>ES</v>
      </c>
      <c r="V2006" s="64" t="str">
        <f aca="false">IF(ISBLANK(K2006),"2",VLOOKUP(K2006,$BG$2:$BH$3,2,FALSE()))</f>
        <v>2</v>
      </c>
      <c r="W2006" s="66" t="str">
        <f aca="false">IF(ISBLANK(R2006),"Sin observaciones",R2006)</f>
        <v>Sin observaciones</v>
      </c>
      <c r="X2006" s="64" t="str">
        <f aca="false">IF(ISERROR(VLOOKUP(J2006,$BG$2:$BH$3,2,FALSE())),"",VLOOKUP(J2006,$BG$2:$BH$3,2,FALSE()))</f>
        <v/>
      </c>
      <c r="Z2006" s="67"/>
    </row>
    <row r="2007" customFormat="false" ht="14.4" hidden="false" customHeight="false" outlineLevel="0" collapsed="false">
      <c r="A2007" s="63"/>
      <c r="B2007" s="83"/>
      <c r="C2007" s="63"/>
      <c r="D2007" s="84"/>
      <c r="E2007" s="85"/>
      <c r="F2007" s="85"/>
      <c r="G2007" s="85"/>
      <c r="H2007" s="85"/>
      <c r="I2007" s="61"/>
      <c r="J2007" s="83"/>
      <c r="K2007" s="83"/>
      <c r="L2007" s="61"/>
      <c r="M2007" s="61"/>
      <c r="N2007" s="61"/>
      <c r="O2007" s="54"/>
      <c r="P2007" s="54"/>
      <c r="Q2007" s="60"/>
      <c r="R2007" s="63"/>
      <c r="S2007" s="64" t="str">
        <f aca="false">IF(ISBLANK(A2007),"",CONCATENATE($BC$5,"-",MID($BC$3,3,2),"-M_",A2007))</f>
        <v/>
      </c>
      <c r="T2007" s="65" t="str">
        <f aca="false">IF(ISBLANK(B2007),"",VLOOKUP(B2007,$BI$2:$BJ$5,2,FALSE()))</f>
        <v/>
      </c>
      <c r="U2007" s="66" t="str">
        <f aca="false">IF(ISBLANK(Q2007),"ES",Q2007)</f>
        <v>ES</v>
      </c>
      <c r="V2007" s="64" t="str">
        <f aca="false">IF(ISBLANK(K2007),"2",VLOOKUP(K2007,$BG$2:$BH$3,2,FALSE()))</f>
        <v>2</v>
      </c>
      <c r="W2007" s="66" t="str">
        <f aca="false">IF(ISBLANK(R2007),"Sin observaciones",R2007)</f>
        <v>Sin observaciones</v>
      </c>
      <c r="X2007" s="64" t="str">
        <f aca="false">IF(ISERROR(VLOOKUP(J2007,$BG$2:$BH$3,2,FALSE())),"",VLOOKUP(J2007,$BG$2:$BH$3,2,FALSE()))</f>
        <v/>
      </c>
      <c r="Z2007" s="67"/>
    </row>
    <row r="2008" customFormat="false" ht="14.4" hidden="false" customHeight="false" outlineLevel="0" collapsed="false">
      <c r="A2008" s="63"/>
      <c r="B2008" s="83"/>
      <c r="C2008" s="63"/>
      <c r="D2008" s="84"/>
      <c r="E2008" s="85"/>
      <c r="F2008" s="85"/>
      <c r="G2008" s="85"/>
      <c r="H2008" s="85"/>
      <c r="I2008" s="61"/>
      <c r="J2008" s="83"/>
      <c r="K2008" s="83"/>
      <c r="L2008" s="61"/>
      <c r="M2008" s="61"/>
      <c r="N2008" s="61"/>
      <c r="O2008" s="54"/>
      <c r="P2008" s="54"/>
      <c r="Q2008" s="60"/>
      <c r="R2008" s="63"/>
      <c r="S2008" s="64" t="str">
        <f aca="false">IF(ISBLANK(A2008),"",CONCATENATE($BC$5,"-",MID($BC$3,3,2),"-M_",A2008))</f>
        <v/>
      </c>
      <c r="T2008" s="65" t="str">
        <f aca="false">IF(ISBLANK(B2008),"",VLOOKUP(B2008,$BI$2:$BJ$5,2,FALSE()))</f>
        <v/>
      </c>
      <c r="U2008" s="66" t="str">
        <f aca="false">IF(ISBLANK(Q2008),"ES",Q2008)</f>
        <v>ES</v>
      </c>
      <c r="V2008" s="64" t="str">
        <f aca="false">IF(ISBLANK(K2008),"2",VLOOKUP(K2008,$BG$2:$BH$3,2,FALSE()))</f>
        <v>2</v>
      </c>
      <c r="W2008" s="66" t="str">
        <f aca="false">IF(ISBLANK(R2008),"Sin observaciones",R2008)</f>
        <v>Sin observaciones</v>
      </c>
      <c r="X2008" s="64" t="str">
        <f aca="false">IF(ISERROR(VLOOKUP(J2008,$BG$2:$BH$3,2,FALSE())),"",VLOOKUP(J2008,$BG$2:$BH$3,2,FALSE()))</f>
        <v/>
      </c>
      <c r="Z2008" s="67"/>
    </row>
    <row r="2009" customFormat="false" ht="14.4" hidden="false" customHeight="false" outlineLevel="0" collapsed="false">
      <c r="A2009" s="63"/>
      <c r="B2009" s="83"/>
      <c r="C2009" s="63"/>
      <c r="D2009" s="84"/>
      <c r="E2009" s="85"/>
      <c r="F2009" s="85"/>
      <c r="G2009" s="85"/>
      <c r="H2009" s="85"/>
      <c r="I2009" s="61"/>
      <c r="J2009" s="83"/>
      <c r="K2009" s="83"/>
      <c r="L2009" s="61"/>
      <c r="M2009" s="61"/>
      <c r="N2009" s="61"/>
      <c r="O2009" s="54"/>
      <c r="P2009" s="54"/>
      <c r="Q2009" s="60"/>
      <c r="R2009" s="63"/>
      <c r="S2009" s="64" t="str">
        <f aca="false">IF(ISBLANK(A2009),"",CONCATENATE($BC$5,"-",MID($BC$3,3,2),"-M_",A2009))</f>
        <v/>
      </c>
      <c r="T2009" s="65" t="str">
        <f aca="false">IF(ISBLANK(B2009),"",VLOOKUP(B2009,$BI$2:$BJ$5,2,FALSE()))</f>
        <v/>
      </c>
      <c r="U2009" s="66" t="str">
        <f aca="false">IF(ISBLANK(Q2009),"ES",Q2009)</f>
        <v>ES</v>
      </c>
      <c r="V2009" s="64" t="str">
        <f aca="false">IF(ISBLANK(K2009),"2",VLOOKUP(K2009,$BG$2:$BH$3,2,FALSE()))</f>
        <v>2</v>
      </c>
      <c r="W2009" s="66" t="str">
        <f aca="false">IF(ISBLANK(R2009),"Sin observaciones",R2009)</f>
        <v>Sin observaciones</v>
      </c>
      <c r="X2009" s="64" t="str">
        <f aca="false">IF(ISERROR(VLOOKUP(J2009,$BG$2:$BH$3,2,FALSE())),"",VLOOKUP(J2009,$BG$2:$BH$3,2,FALSE()))</f>
        <v/>
      </c>
      <c r="Z2009" s="67"/>
    </row>
    <row r="2010" customFormat="false" ht="14.4" hidden="false" customHeight="false" outlineLevel="0" collapsed="false">
      <c r="A2010" s="63"/>
      <c r="B2010" s="83"/>
      <c r="C2010" s="63"/>
      <c r="D2010" s="84"/>
      <c r="E2010" s="85"/>
      <c r="F2010" s="85"/>
      <c r="G2010" s="85"/>
      <c r="H2010" s="85"/>
      <c r="I2010" s="61"/>
      <c r="J2010" s="83"/>
      <c r="K2010" s="83"/>
      <c r="L2010" s="61"/>
      <c r="M2010" s="61"/>
      <c r="N2010" s="61"/>
      <c r="O2010" s="54"/>
      <c r="P2010" s="54"/>
      <c r="Q2010" s="60"/>
      <c r="R2010" s="63"/>
      <c r="S2010" s="64" t="str">
        <f aca="false">IF(ISBLANK(A2010),"",CONCATENATE($BC$5,"-",MID($BC$3,3,2),"-M_",A2010))</f>
        <v/>
      </c>
      <c r="T2010" s="65" t="str">
        <f aca="false">IF(ISBLANK(B2010),"",VLOOKUP(B2010,$BI$2:$BJ$5,2,FALSE()))</f>
        <v/>
      </c>
      <c r="U2010" s="66" t="str">
        <f aca="false">IF(ISBLANK(Q2010),"ES",Q2010)</f>
        <v>ES</v>
      </c>
      <c r="V2010" s="64" t="str">
        <f aca="false">IF(ISBLANK(K2010),"2",VLOOKUP(K2010,$BG$2:$BH$3,2,FALSE()))</f>
        <v>2</v>
      </c>
      <c r="W2010" s="66" t="str">
        <f aca="false">IF(ISBLANK(R2010),"Sin observaciones",R2010)</f>
        <v>Sin observaciones</v>
      </c>
      <c r="X2010" s="64" t="str">
        <f aca="false">IF(ISERROR(VLOOKUP(J2010,$BG$2:$BH$3,2,FALSE())),"",VLOOKUP(J2010,$BG$2:$BH$3,2,FALSE()))</f>
        <v/>
      </c>
      <c r="Z2010" s="67"/>
    </row>
    <row r="2011" customFormat="false" ht="14.4" hidden="false" customHeight="false" outlineLevel="0" collapsed="false">
      <c r="A2011" s="63"/>
      <c r="B2011" s="83"/>
      <c r="C2011" s="63"/>
      <c r="D2011" s="84"/>
      <c r="E2011" s="85"/>
      <c r="F2011" s="85"/>
      <c r="G2011" s="85"/>
      <c r="H2011" s="85"/>
      <c r="I2011" s="61"/>
      <c r="J2011" s="83"/>
      <c r="K2011" s="83"/>
      <c r="L2011" s="61"/>
      <c r="M2011" s="61"/>
      <c r="N2011" s="61"/>
      <c r="O2011" s="54"/>
      <c r="P2011" s="54"/>
      <c r="Q2011" s="60"/>
      <c r="R2011" s="63"/>
      <c r="S2011" s="64" t="str">
        <f aca="false">IF(ISBLANK(A2011),"",CONCATENATE($BC$5,"-",MID($BC$3,3,2),"-M_",A2011))</f>
        <v/>
      </c>
      <c r="T2011" s="65" t="str">
        <f aca="false">IF(ISBLANK(B2011),"",VLOOKUP(B2011,$BI$2:$BJ$5,2,FALSE()))</f>
        <v/>
      </c>
      <c r="U2011" s="66" t="str">
        <f aca="false">IF(ISBLANK(Q2011),"ES",Q2011)</f>
        <v>ES</v>
      </c>
      <c r="V2011" s="64" t="str">
        <f aca="false">IF(ISBLANK(K2011),"2",VLOOKUP(K2011,$BG$2:$BH$3,2,FALSE()))</f>
        <v>2</v>
      </c>
      <c r="W2011" s="66" t="str">
        <f aca="false">IF(ISBLANK(R2011),"Sin observaciones",R2011)</f>
        <v>Sin observaciones</v>
      </c>
      <c r="X2011" s="64" t="str">
        <f aca="false">IF(ISERROR(VLOOKUP(J2011,$BG$2:$BH$3,2,FALSE())),"",VLOOKUP(J2011,$BG$2:$BH$3,2,FALSE()))</f>
        <v/>
      </c>
      <c r="Z2011" s="67"/>
    </row>
    <row r="2012" customFormat="false" ht="14.4" hidden="false" customHeight="false" outlineLevel="0" collapsed="false">
      <c r="A2012" s="63"/>
      <c r="B2012" s="83"/>
      <c r="C2012" s="63"/>
      <c r="D2012" s="84"/>
      <c r="E2012" s="85"/>
      <c r="F2012" s="85"/>
      <c r="G2012" s="85"/>
      <c r="H2012" s="85"/>
      <c r="I2012" s="61"/>
      <c r="J2012" s="83"/>
      <c r="K2012" s="83"/>
      <c r="L2012" s="61"/>
      <c r="M2012" s="61"/>
      <c r="N2012" s="61"/>
      <c r="O2012" s="54"/>
      <c r="P2012" s="54"/>
      <c r="Q2012" s="60"/>
      <c r="R2012" s="63"/>
      <c r="S2012" s="64" t="str">
        <f aca="false">IF(ISBLANK(A2012),"",CONCATENATE($BC$5,"-",MID($BC$3,3,2),"-M_",A2012))</f>
        <v/>
      </c>
      <c r="T2012" s="65" t="str">
        <f aca="false">IF(ISBLANK(B2012),"",VLOOKUP(B2012,$BI$2:$BJ$5,2,FALSE()))</f>
        <v/>
      </c>
      <c r="U2012" s="66" t="str">
        <f aca="false">IF(ISBLANK(Q2012),"ES",Q2012)</f>
        <v>ES</v>
      </c>
      <c r="V2012" s="64" t="str">
        <f aca="false">IF(ISBLANK(K2012),"2",VLOOKUP(K2012,$BG$2:$BH$3,2,FALSE()))</f>
        <v>2</v>
      </c>
      <c r="W2012" s="66" t="str">
        <f aca="false">IF(ISBLANK(R2012),"Sin observaciones",R2012)</f>
        <v>Sin observaciones</v>
      </c>
      <c r="X2012" s="64" t="str">
        <f aca="false">IF(ISERROR(VLOOKUP(J2012,$BG$2:$BH$3,2,FALSE())),"",VLOOKUP(J2012,$BG$2:$BH$3,2,FALSE()))</f>
        <v/>
      </c>
      <c r="Z2012" s="67"/>
    </row>
    <row r="2013" customFormat="false" ht="14.4" hidden="false" customHeight="false" outlineLevel="0" collapsed="false">
      <c r="A2013" s="63"/>
      <c r="B2013" s="83"/>
      <c r="C2013" s="63"/>
      <c r="D2013" s="84"/>
      <c r="E2013" s="85"/>
      <c r="F2013" s="85"/>
      <c r="G2013" s="85"/>
      <c r="H2013" s="85"/>
      <c r="I2013" s="61"/>
      <c r="J2013" s="83"/>
      <c r="K2013" s="83"/>
      <c r="L2013" s="61"/>
      <c r="M2013" s="61"/>
      <c r="N2013" s="61"/>
      <c r="O2013" s="54"/>
      <c r="P2013" s="54"/>
      <c r="Q2013" s="60"/>
      <c r="R2013" s="63"/>
      <c r="S2013" s="64" t="str">
        <f aca="false">IF(ISBLANK(A2013),"",CONCATENATE($BC$5,"-",MID($BC$3,3,2),"-M_",A2013))</f>
        <v/>
      </c>
      <c r="T2013" s="65" t="str">
        <f aca="false">IF(ISBLANK(B2013),"",VLOOKUP(B2013,$BI$2:$BJ$5,2,FALSE()))</f>
        <v/>
      </c>
      <c r="U2013" s="66" t="str">
        <f aca="false">IF(ISBLANK(Q2013),"ES",Q2013)</f>
        <v>ES</v>
      </c>
      <c r="V2013" s="64" t="str">
        <f aca="false">IF(ISBLANK(K2013),"2",VLOOKUP(K2013,$BG$2:$BH$3,2,FALSE()))</f>
        <v>2</v>
      </c>
      <c r="W2013" s="66" t="str">
        <f aca="false">IF(ISBLANK(R2013),"Sin observaciones",R2013)</f>
        <v>Sin observaciones</v>
      </c>
      <c r="X2013" s="64" t="str">
        <f aca="false">IF(ISERROR(VLOOKUP(J2013,$BG$2:$BH$3,2,FALSE())),"",VLOOKUP(J2013,$BG$2:$BH$3,2,FALSE()))</f>
        <v/>
      </c>
      <c r="Z2013" s="67"/>
    </row>
    <row r="2014" customFormat="false" ht="14.4" hidden="false" customHeight="false" outlineLevel="0" collapsed="false">
      <c r="A2014" s="63"/>
      <c r="B2014" s="83"/>
      <c r="C2014" s="63"/>
      <c r="D2014" s="84"/>
      <c r="E2014" s="85"/>
      <c r="F2014" s="85"/>
      <c r="G2014" s="85"/>
      <c r="H2014" s="85"/>
      <c r="I2014" s="61"/>
      <c r="J2014" s="83"/>
      <c r="K2014" s="83"/>
      <c r="L2014" s="61"/>
      <c r="M2014" s="61"/>
      <c r="N2014" s="61"/>
      <c r="O2014" s="54"/>
      <c r="P2014" s="54"/>
      <c r="Q2014" s="60"/>
      <c r="R2014" s="63"/>
      <c r="S2014" s="64" t="str">
        <f aca="false">IF(ISBLANK(A2014),"",CONCATENATE($BC$5,"-",MID($BC$3,3,2),"-M_",A2014))</f>
        <v/>
      </c>
      <c r="T2014" s="65" t="str">
        <f aca="false">IF(ISBLANK(B2014),"",VLOOKUP(B2014,$BI$2:$BJ$5,2,FALSE()))</f>
        <v/>
      </c>
      <c r="U2014" s="66" t="str">
        <f aca="false">IF(ISBLANK(Q2014),"ES",Q2014)</f>
        <v>ES</v>
      </c>
      <c r="V2014" s="64" t="str">
        <f aca="false">IF(ISBLANK(K2014),"2",VLOOKUP(K2014,$BG$2:$BH$3,2,FALSE()))</f>
        <v>2</v>
      </c>
      <c r="W2014" s="66" t="str">
        <f aca="false">IF(ISBLANK(R2014),"Sin observaciones",R2014)</f>
        <v>Sin observaciones</v>
      </c>
      <c r="X2014" s="64" t="str">
        <f aca="false">IF(ISERROR(VLOOKUP(J2014,$BG$2:$BH$3,2,FALSE())),"",VLOOKUP(J2014,$BG$2:$BH$3,2,FALSE()))</f>
        <v/>
      </c>
      <c r="Z2014" s="67"/>
    </row>
    <row r="2015" customFormat="false" ht="14.4" hidden="false" customHeight="false" outlineLevel="0" collapsed="false">
      <c r="A2015" s="63"/>
      <c r="B2015" s="83"/>
      <c r="C2015" s="63"/>
      <c r="D2015" s="84"/>
      <c r="E2015" s="85"/>
      <c r="F2015" s="85"/>
      <c r="G2015" s="85"/>
      <c r="H2015" s="85"/>
      <c r="I2015" s="61"/>
      <c r="J2015" s="83"/>
      <c r="K2015" s="83"/>
      <c r="L2015" s="61"/>
      <c r="M2015" s="61"/>
      <c r="N2015" s="61"/>
      <c r="O2015" s="54"/>
      <c r="P2015" s="54"/>
      <c r="Q2015" s="60"/>
      <c r="R2015" s="63"/>
      <c r="S2015" s="64" t="str">
        <f aca="false">IF(ISBLANK(A2015),"",CONCATENATE($BC$5,"-",MID($BC$3,3,2),"-M_",A2015))</f>
        <v/>
      </c>
      <c r="T2015" s="65" t="str">
        <f aca="false">IF(ISBLANK(B2015),"",VLOOKUP(B2015,$BI$2:$BJ$5,2,FALSE()))</f>
        <v/>
      </c>
      <c r="U2015" s="66" t="str">
        <f aca="false">IF(ISBLANK(Q2015),"ES",Q2015)</f>
        <v>ES</v>
      </c>
      <c r="V2015" s="64" t="str">
        <f aca="false">IF(ISBLANK(K2015),"2",VLOOKUP(K2015,$BG$2:$BH$3,2,FALSE()))</f>
        <v>2</v>
      </c>
      <c r="W2015" s="66" t="str">
        <f aca="false">IF(ISBLANK(R2015),"Sin observaciones",R2015)</f>
        <v>Sin observaciones</v>
      </c>
      <c r="X2015" s="64" t="str">
        <f aca="false">IF(ISERROR(VLOOKUP(J2015,$BG$2:$BH$3,2,FALSE())),"",VLOOKUP(J2015,$BG$2:$BH$3,2,FALSE()))</f>
        <v/>
      </c>
      <c r="Z2015" s="67"/>
    </row>
    <row r="2016" customFormat="false" ht="14.4" hidden="false" customHeight="false" outlineLevel="0" collapsed="false">
      <c r="A2016" s="63"/>
      <c r="B2016" s="83"/>
      <c r="C2016" s="63"/>
      <c r="D2016" s="84"/>
      <c r="E2016" s="85"/>
      <c r="F2016" s="85"/>
      <c r="G2016" s="85"/>
      <c r="H2016" s="85"/>
      <c r="I2016" s="61"/>
      <c r="J2016" s="83"/>
      <c r="K2016" s="83"/>
      <c r="L2016" s="61"/>
      <c r="M2016" s="61"/>
      <c r="N2016" s="61"/>
      <c r="O2016" s="54"/>
      <c r="P2016" s="54"/>
      <c r="Q2016" s="60"/>
      <c r="R2016" s="63"/>
      <c r="S2016" s="64" t="str">
        <f aca="false">IF(ISBLANK(A2016),"",CONCATENATE($BC$5,"-",MID($BC$3,3,2),"-M_",A2016))</f>
        <v/>
      </c>
      <c r="T2016" s="65" t="str">
        <f aca="false">IF(ISBLANK(B2016),"",VLOOKUP(B2016,$BI$2:$BJ$5,2,FALSE()))</f>
        <v/>
      </c>
      <c r="U2016" s="66" t="str">
        <f aca="false">IF(ISBLANK(Q2016),"ES",Q2016)</f>
        <v>ES</v>
      </c>
      <c r="V2016" s="64" t="str">
        <f aca="false">IF(ISBLANK(K2016),"2",VLOOKUP(K2016,$BG$2:$BH$3,2,FALSE()))</f>
        <v>2</v>
      </c>
      <c r="W2016" s="66" t="str">
        <f aca="false">IF(ISBLANK(R2016),"Sin observaciones",R2016)</f>
        <v>Sin observaciones</v>
      </c>
      <c r="X2016" s="64" t="str">
        <f aca="false">IF(ISERROR(VLOOKUP(J2016,$BG$2:$BH$3,2,FALSE())),"",VLOOKUP(J2016,$BG$2:$BH$3,2,FALSE()))</f>
        <v/>
      </c>
      <c r="Z2016" s="67"/>
    </row>
    <row r="2017" customFormat="false" ht="14.4" hidden="false" customHeight="false" outlineLevel="0" collapsed="false">
      <c r="A2017" s="63"/>
      <c r="B2017" s="83"/>
      <c r="C2017" s="63"/>
      <c r="D2017" s="84"/>
      <c r="E2017" s="85"/>
      <c r="F2017" s="85"/>
      <c r="G2017" s="85"/>
      <c r="H2017" s="85"/>
      <c r="I2017" s="61"/>
      <c r="J2017" s="83"/>
      <c r="K2017" s="83"/>
      <c r="L2017" s="61"/>
      <c r="M2017" s="61"/>
      <c r="N2017" s="61"/>
      <c r="O2017" s="54"/>
      <c r="P2017" s="54"/>
      <c r="Q2017" s="60"/>
      <c r="R2017" s="63"/>
      <c r="S2017" s="64" t="str">
        <f aca="false">IF(ISBLANK(A2017),"",CONCATENATE($BC$5,"-",MID($BC$3,3,2),"-M_",A2017))</f>
        <v/>
      </c>
      <c r="T2017" s="65" t="str">
        <f aca="false">IF(ISBLANK(B2017),"",VLOOKUP(B2017,$BI$2:$BJ$5,2,FALSE()))</f>
        <v/>
      </c>
      <c r="U2017" s="66" t="str">
        <f aca="false">IF(ISBLANK(Q2017),"ES",Q2017)</f>
        <v>ES</v>
      </c>
      <c r="V2017" s="64" t="str">
        <f aca="false">IF(ISBLANK(K2017),"2",VLOOKUP(K2017,$BG$2:$BH$3,2,FALSE()))</f>
        <v>2</v>
      </c>
      <c r="W2017" s="66" t="str">
        <f aca="false">IF(ISBLANK(R2017),"Sin observaciones",R2017)</f>
        <v>Sin observaciones</v>
      </c>
      <c r="X2017" s="64" t="str">
        <f aca="false">IF(ISERROR(VLOOKUP(J2017,$BG$2:$BH$3,2,FALSE())),"",VLOOKUP(J2017,$BG$2:$BH$3,2,FALSE()))</f>
        <v/>
      </c>
      <c r="Z2017" s="67"/>
    </row>
    <row r="2018" customFormat="false" ht="14.4" hidden="false" customHeight="false" outlineLevel="0" collapsed="false">
      <c r="A2018" s="63"/>
      <c r="B2018" s="83"/>
      <c r="C2018" s="63"/>
      <c r="D2018" s="84"/>
      <c r="E2018" s="85"/>
      <c r="F2018" s="85"/>
      <c r="G2018" s="85"/>
      <c r="H2018" s="85"/>
      <c r="I2018" s="61"/>
      <c r="J2018" s="83"/>
      <c r="K2018" s="83"/>
      <c r="L2018" s="61"/>
      <c r="M2018" s="61"/>
      <c r="N2018" s="61"/>
      <c r="O2018" s="54"/>
      <c r="P2018" s="54"/>
      <c r="Q2018" s="60"/>
      <c r="R2018" s="63"/>
      <c r="S2018" s="64" t="str">
        <f aca="false">IF(ISBLANK(A2018),"",CONCATENATE($BC$5,"-",MID($BC$3,3,2),"-M_",A2018))</f>
        <v/>
      </c>
      <c r="T2018" s="65" t="str">
        <f aca="false">IF(ISBLANK(B2018),"",VLOOKUP(B2018,$BI$2:$BJ$5,2,FALSE()))</f>
        <v/>
      </c>
      <c r="U2018" s="66" t="str">
        <f aca="false">IF(ISBLANK(Q2018),"ES",Q2018)</f>
        <v>ES</v>
      </c>
      <c r="V2018" s="64" t="str">
        <f aca="false">IF(ISBLANK(K2018),"2",VLOOKUP(K2018,$BG$2:$BH$3,2,FALSE()))</f>
        <v>2</v>
      </c>
      <c r="W2018" s="66" t="str">
        <f aca="false">IF(ISBLANK(R2018),"Sin observaciones",R2018)</f>
        <v>Sin observaciones</v>
      </c>
      <c r="X2018" s="64" t="str">
        <f aca="false">IF(ISERROR(VLOOKUP(J2018,$BG$2:$BH$3,2,FALSE())),"",VLOOKUP(J2018,$BG$2:$BH$3,2,FALSE()))</f>
        <v/>
      </c>
      <c r="Z2018" s="67"/>
    </row>
    <row r="2019" customFormat="false" ht="14.4" hidden="false" customHeight="false" outlineLevel="0" collapsed="false">
      <c r="A2019" s="63"/>
      <c r="B2019" s="83"/>
      <c r="C2019" s="63"/>
      <c r="D2019" s="84"/>
      <c r="E2019" s="85"/>
      <c r="F2019" s="85"/>
      <c r="G2019" s="85"/>
      <c r="H2019" s="85"/>
      <c r="I2019" s="61"/>
      <c r="J2019" s="83"/>
      <c r="K2019" s="83"/>
      <c r="L2019" s="61"/>
      <c r="M2019" s="61"/>
      <c r="N2019" s="61"/>
      <c r="O2019" s="54"/>
      <c r="P2019" s="54"/>
      <c r="Q2019" s="60"/>
      <c r="R2019" s="63"/>
      <c r="S2019" s="64" t="str">
        <f aca="false">IF(ISBLANK(A2019),"",CONCATENATE($BC$5,"-",MID($BC$3,3,2),"-M_",A2019))</f>
        <v/>
      </c>
      <c r="T2019" s="65" t="str">
        <f aca="false">IF(ISBLANK(B2019),"",VLOOKUP(B2019,$BI$2:$BJ$5,2,FALSE()))</f>
        <v/>
      </c>
      <c r="U2019" s="66" t="str">
        <f aca="false">IF(ISBLANK(Q2019),"ES",Q2019)</f>
        <v>ES</v>
      </c>
      <c r="V2019" s="64" t="str">
        <f aca="false">IF(ISBLANK(K2019),"2",VLOOKUP(K2019,$BG$2:$BH$3,2,FALSE()))</f>
        <v>2</v>
      </c>
      <c r="W2019" s="66" t="str">
        <f aca="false">IF(ISBLANK(R2019),"Sin observaciones",R2019)</f>
        <v>Sin observaciones</v>
      </c>
      <c r="X2019" s="64" t="str">
        <f aca="false">IF(ISERROR(VLOOKUP(J2019,$BG$2:$BH$3,2,FALSE())),"",VLOOKUP(J2019,$BG$2:$BH$3,2,FALSE()))</f>
        <v/>
      </c>
      <c r="Z2019" s="67"/>
    </row>
    <row r="2020" customFormat="false" ht="14.4" hidden="false" customHeight="false" outlineLevel="0" collapsed="false">
      <c r="A2020" s="63"/>
      <c r="B2020" s="83"/>
      <c r="C2020" s="63"/>
      <c r="D2020" s="84"/>
      <c r="E2020" s="85"/>
      <c r="F2020" s="85"/>
      <c r="G2020" s="85"/>
      <c r="H2020" s="85"/>
      <c r="I2020" s="61"/>
      <c r="J2020" s="83"/>
      <c r="K2020" s="83"/>
      <c r="L2020" s="61"/>
      <c r="M2020" s="61"/>
      <c r="N2020" s="61"/>
      <c r="O2020" s="54"/>
      <c r="P2020" s="54"/>
      <c r="Q2020" s="60"/>
      <c r="R2020" s="63"/>
      <c r="S2020" s="64" t="str">
        <f aca="false">IF(ISBLANK(A2020),"",CONCATENATE($BC$5,"-",MID($BC$3,3,2),"-M_",A2020))</f>
        <v/>
      </c>
      <c r="T2020" s="65" t="str">
        <f aca="false">IF(ISBLANK(B2020),"",VLOOKUP(B2020,$BI$2:$BJ$5,2,FALSE()))</f>
        <v/>
      </c>
      <c r="U2020" s="66" t="str">
        <f aca="false">IF(ISBLANK(Q2020),"ES",Q2020)</f>
        <v>ES</v>
      </c>
      <c r="V2020" s="64" t="str">
        <f aca="false">IF(ISBLANK(K2020),"2",VLOOKUP(K2020,$BG$2:$BH$3,2,FALSE()))</f>
        <v>2</v>
      </c>
      <c r="W2020" s="66" t="str">
        <f aca="false">IF(ISBLANK(R2020),"Sin observaciones",R2020)</f>
        <v>Sin observaciones</v>
      </c>
      <c r="X2020" s="64" t="str">
        <f aca="false">IF(ISERROR(VLOOKUP(J2020,$BG$2:$BH$3,2,FALSE())),"",VLOOKUP(J2020,$BG$2:$BH$3,2,FALSE()))</f>
        <v/>
      </c>
      <c r="Z2020" s="67"/>
    </row>
    <row r="2021" customFormat="false" ht="14.4" hidden="false" customHeight="false" outlineLevel="0" collapsed="false">
      <c r="A2021" s="63"/>
      <c r="B2021" s="83"/>
      <c r="C2021" s="63"/>
      <c r="D2021" s="84"/>
      <c r="E2021" s="85"/>
      <c r="F2021" s="85"/>
      <c r="G2021" s="85"/>
      <c r="H2021" s="85"/>
      <c r="I2021" s="61"/>
      <c r="J2021" s="83"/>
      <c r="K2021" s="83"/>
      <c r="L2021" s="61"/>
      <c r="M2021" s="61"/>
      <c r="N2021" s="61"/>
      <c r="O2021" s="54"/>
      <c r="P2021" s="54"/>
      <c r="Q2021" s="60"/>
      <c r="R2021" s="63"/>
      <c r="S2021" s="64" t="str">
        <f aca="false">IF(ISBLANK(A2021),"",CONCATENATE($BC$5,"-",MID($BC$3,3,2),"-M_",A2021))</f>
        <v/>
      </c>
      <c r="T2021" s="65" t="str">
        <f aca="false">IF(ISBLANK(B2021),"",VLOOKUP(B2021,$BI$2:$BJ$5,2,FALSE()))</f>
        <v/>
      </c>
      <c r="U2021" s="66" t="str">
        <f aca="false">IF(ISBLANK(Q2021),"ES",Q2021)</f>
        <v>ES</v>
      </c>
      <c r="V2021" s="64" t="str">
        <f aca="false">IF(ISBLANK(K2021),"2",VLOOKUP(K2021,$BG$2:$BH$3,2,FALSE()))</f>
        <v>2</v>
      </c>
      <c r="W2021" s="66" t="str">
        <f aca="false">IF(ISBLANK(R2021),"Sin observaciones",R2021)</f>
        <v>Sin observaciones</v>
      </c>
      <c r="X2021" s="64" t="str">
        <f aca="false">IF(ISERROR(VLOOKUP(J2021,$BG$2:$BH$3,2,FALSE())),"",VLOOKUP(J2021,$BG$2:$BH$3,2,FALSE()))</f>
        <v/>
      </c>
      <c r="Z2021" s="67"/>
    </row>
    <row r="2022" customFormat="false" ht="14.4" hidden="false" customHeight="false" outlineLevel="0" collapsed="false">
      <c r="A2022" s="63"/>
      <c r="B2022" s="83"/>
      <c r="C2022" s="63"/>
      <c r="D2022" s="84"/>
      <c r="E2022" s="85"/>
      <c r="F2022" s="85"/>
      <c r="G2022" s="85"/>
      <c r="H2022" s="85"/>
      <c r="I2022" s="61"/>
      <c r="J2022" s="83"/>
      <c r="K2022" s="83"/>
      <c r="L2022" s="61"/>
      <c r="M2022" s="61"/>
      <c r="N2022" s="61"/>
      <c r="O2022" s="54"/>
      <c r="P2022" s="54"/>
      <c r="Q2022" s="60"/>
      <c r="R2022" s="63"/>
      <c r="S2022" s="64" t="str">
        <f aca="false">IF(ISBLANK(A2022),"",CONCATENATE($BC$5,"-",MID($BC$3,3,2),"-M_",A2022))</f>
        <v/>
      </c>
      <c r="T2022" s="65" t="str">
        <f aca="false">IF(ISBLANK(B2022),"",VLOOKUP(B2022,$BI$2:$BJ$5,2,FALSE()))</f>
        <v/>
      </c>
      <c r="U2022" s="66" t="str">
        <f aca="false">IF(ISBLANK(Q2022),"ES",Q2022)</f>
        <v>ES</v>
      </c>
      <c r="V2022" s="64" t="str">
        <f aca="false">IF(ISBLANK(K2022),"2",VLOOKUP(K2022,$BG$2:$BH$3,2,FALSE()))</f>
        <v>2</v>
      </c>
      <c r="W2022" s="66" t="str">
        <f aca="false">IF(ISBLANK(R2022),"Sin observaciones",R2022)</f>
        <v>Sin observaciones</v>
      </c>
      <c r="X2022" s="64" t="str">
        <f aca="false">IF(ISERROR(VLOOKUP(J2022,$BG$2:$BH$3,2,FALSE())),"",VLOOKUP(J2022,$BG$2:$BH$3,2,FALSE()))</f>
        <v/>
      </c>
      <c r="Z2022" s="67"/>
    </row>
    <row r="2023" customFormat="false" ht="14.4" hidden="false" customHeight="false" outlineLevel="0" collapsed="false">
      <c r="A2023" s="63"/>
      <c r="B2023" s="83"/>
      <c r="C2023" s="63"/>
      <c r="D2023" s="84"/>
      <c r="E2023" s="85"/>
      <c r="F2023" s="85"/>
      <c r="G2023" s="85"/>
      <c r="H2023" s="85"/>
      <c r="I2023" s="61"/>
      <c r="J2023" s="83"/>
      <c r="K2023" s="83"/>
      <c r="L2023" s="61"/>
      <c r="M2023" s="61"/>
      <c r="N2023" s="61"/>
      <c r="O2023" s="54"/>
      <c r="P2023" s="54"/>
      <c r="Q2023" s="60"/>
      <c r="R2023" s="63"/>
      <c r="S2023" s="64" t="str">
        <f aca="false">IF(ISBLANK(A2023),"",CONCATENATE($BC$5,"-",MID($BC$3,3,2),"-M_",A2023))</f>
        <v/>
      </c>
      <c r="T2023" s="65" t="str">
        <f aca="false">IF(ISBLANK(B2023),"",VLOOKUP(B2023,$BI$2:$BJ$5,2,FALSE()))</f>
        <v/>
      </c>
      <c r="U2023" s="66" t="str">
        <f aca="false">IF(ISBLANK(Q2023),"ES",Q2023)</f>
        <v>ES</v>
      </c>
      <c r="V2023" s="64" t="str">
        <f aca="false">IF(ISBLANK(K2023),"2",VLOOKUP(K2023,$BG$2:$BH$3,2,FALSE()))</f>
        <v>2</v>
      </c>
      <c r="W2023" s="66" t="str">
        <f aca="false">IF(ISBLANK(R2023),"Sin observaciones",R2023)</f>
        <v>Sin observaciones</v>
      </c>
      <c r="X2023" s="64" t="str">
        <f aca="false">IF(ISERROR(VLOOKUP(J2023,$BG$2:$BH$3,2,FALSE())),"",VLOOKUP(J2023,$BG$2:$BH$3,2,FALSE()))</f>
        <v/>
      </c>
      <c r="Z2023" s="67"/>
    </row>
    <row r="2024" customFormat="false" ht="14.4" hidden="false" customHeight="false" outlineLevel="0" collapsed="false">
      <c r="A2024" s="63"/>
      <c r="B2024" s="83"/>
      <c r="C2024" s="63"/>
      <c r="D2024" s="84"/>
      <c r="E2024" s="85"/>
      <c r="F2024" s="85"/>
      <c r="G2024" s="85"/>
      <c r="H2024" s="85"/>
      <c r="I2024" s="61"/>
      <c r="J2024" s="83"/>
      <c r="K2024" s="83"/>
      <c r="L2024" s="61"/>
      <c r="M2024" s="61"/>
      <c r="N2024" s="61"/>
      <c r="O2024" s="54"/>
      <c r="P2024" s="54"/>
      <c r="Q2024" s="60"/>
      <c r="R2024" s="63"/>
      <c r="S2024" s="64" t="str">
        <f aca="false">IF(ISBLANK(A2024),"",CONCATENATE($BC$5,"-",MID($BC$3,3,2),"-M_",A2024))</f>
        <v/>
      </c>
      <c r="T2024" s="65" t="str">
        <f aca="false">IF(ISBLANK(B2024),"",VLOOKUP(B2024,$BI$2:$BJ$5,2,FALSE()))</f>
        <v/>
      </c>
      <c r="U2024" s="66" t="str">
        <f aca="false">IF(ISBLANK(Q2024),"ES",Q2024)</f>
        <v>ES</v>
      </c>
      <c r="V2024" s="64" t="str">
        <f aca="false">IF(ISBLANK(K2024),"2",VLOOKUP(K2024,$BG$2:$BH$3,2,FALSE()))</f>
        <v>2</v>
      </c>
      <c r="W2024" s="66" t="str">
        <f aca="false">IF(ISBLANK(R2024),"Sin observaciones",R2024)</f>
        <v>Sin observaciones</v>
      </c>
      <c r="X2024" s="64" t="str">
        <f aca="false">IF(ISERROR(VLOOKUP(J2024,$BG$2:$BH$3,2,FALSE())),"",VLOOKUP(J2024,$BG$2:$BH$3,2,FALSE()))</f>
        <v/>
      </c>
      <c r="Z2024" s="67"/>
    </row>
    <row r="2025" customFormat="false" ht="14.4" hidden="false" customHeight="false" outlineLevel="0" collapsed="false">
      <c r="A2025" s="63"/>
      <c r="B2025" s="83"/>
      <c r="C2025" s="63"/>
      <c r="D2025" s="84"/>
      <c r="E2025" s="85"/>
      <c r="F2025" s="85"/>
      <c r="G2025" s="85"/>
      <c r="H2025" s="85"/>
      <c r="I2025" s="61"/>
      <c r="J2025" s="83"/>
      <c r="K2025" s="83"/>
      <c r="L2025" s="61"/>
      <c r="M2025" s="61"/>
      <c r="N2025" s="61"/>
      <c r="O2025" s="54"/>
      <c r="P2025" s="54"/>
      <c r="Q2025" s="60"/>
      <c r="R2025" s="63"/>
      <c r="S2025" s="64" t="str">
        <f aca="false">IF(ISBLANK(A2025),"",CONCATENATE($BC$5,"-",MID($BC$3,3,2),"-M_",A2025))</f>
        <v/>
      </c>
      <c r="T2025" s="65" t="str">
        <f aca="false">IF(ISBLANK(B2025),"",VLOOKUP(B2025,$BI$2:$BJ$5,2,FALSE()))</f>
        <v/>
      </c>
      <c r="U2025" s="66" t="str">
        <f aca="false">IF(ISBLANK(Q2025),"ES",Q2025)</f>
        <v>ES</v>
      </c>
      <c r="V2025" s="64" t="str">
        <f aca="false">IF(ISBLANK(K2025),"2",VLOOKUP(K2025,$BG$2:$BH$3,2,FALSE()))</f>
        <v>2</v>
      </c>
      <c r="W2025" s="66" t="str">
        <f aca="false">IF(ISBLANK(R2025),"Sin observaciones",R2025)</f>
        <v>Sin observaciones</v>
      </c>
      <c r="X2025" s="64" t="str">
        <f aca="false">IF(ISERROR(VLOOKUP(J2025,$BG$2:$BH$3,2,FALSE())),"",VLOOKUP(J2025,$BG$2:$BH$3,2,FALSE()))</f>
        <v/>
      </c>
      <c r="Z2025" s="67"/>
    </row>
    <row r="2026" customFormat="false" ht="14.4" hidden="false" customHeight="false" outlineLevel="0" collapsed="false">
      <c r="A2026" s="63"/>
      <c r="B2026" s="83"/>
      <c r="C2026" s="63"/>
      <c r="D2026" s="84"/>
      <c r="E2026" s="85"/>
      <c r="F2026" s="85"/>
      <c r="G2026" s="85"/>
      <c r="H2026" s="85"/>
      <c r="I2026" s="61"/>
      <c r="J2026" s="83"/>
      <c r="K2026" s="83"/>
      <c r="L2026" s="61"/>
      <c r="M2026" s="61"/>
      <c r="N2026" s="61"/>
      <c r="O2026" s="54"/>
      <c r="P2026" s="54"/>
      <c r="Q2026" s="60"/>
      <c r="R2026" s="63"/>
      <c r="S2026" s="64" t="str">
        <f aca="false">IF(ISBLANK(A2026),"",CONCATENATE($BC$5,"-",MID($BC$3,3,2),"-M_",A2026))</f>
        <v/>
      </c>
      <c r="T2026" s="65" t="str">
        <f aca="false">IF(ISBLANK(B2026),"",VLOOKUP(B2026,$BI$2:$BJ$5,2,FALSE()))</f>
        <v/>
      </c>
      <c r="U2026" s="66" t="str">
        <f aca="false">IF(ISBLANK(Q2026),"ES",Q2026)</f>
        <v>ES</v>
      </c>
      <c r="V2026" s="64" t="str">
        <f aca="false">IF(ISBLANK(K2026),"2",VLOOKUP(K2026,$BG$2:$BH$3,2,FALSE()))</f>
        <v>2</v>
      </c>
      <c r="W2026" s="66" t="str">
        <f aca="false">IF(ISBLANK(R2026),"Sin observaciones",R2026)</f>
        <v>Sin observaciones</v>
      </c>
      <c r="X2026" s="64" t="str">
        <f aca="false">IF(ISERROR(VLOOKUP(J2026,$BG$2:$BH$3,2,FALSE())),"",VLOOKUP(J2026,$BG$2:$BH$3,2,FALSE()))</f>
        <v/>
      </c>
      <c r="Z2026" s="67"/>
    </row>
    <row r="2027" customFormat="false" ht="14.4" hidden="false" customHeight="false" outlineLevel="0" collapsed="false">
      <c r="A2027" s="63"/>
      <c r="B2027" s="83"/>
      <c r="C2027" s="63"/>
      <c r="D2027" s="84"/>
      <c r="E2027" s="85"/>
      <c r="F2027" s="85"/>
      <c r="G2027" s="85"/>
      <c r="H2027" s="85"/>
      <c r="I2027" s="61"/>
      <c r="J2027" s="83"/>
      <c r="K2027" s="83"/>
      <c r="L2027" s="61"/>
      <c r="M2027" s="61"/>
      <c r="N2027" s="61"/>
      <c r="O2027" s="54"/>
      <c r="P2027" s="54"/>
      <c r="Q2027" s="60"/>
      <c r="R2027" s="63"/>
      <c r="S2027" s="64" t="str">
        <f aca="false">IF(ISBLANK(A2027),"",CONCATENATE($BC$5,"-",MID($BC$3,3,2),"-M_",A2027))</f>
        <v/>
      </c>
      <c r="T2027" s="65" t="str">
        <f aca="false">IF(ISBLANK(B2027),"",VLOOKUP(B2027,$BI$2:$BJ$5,2,FALSE()))</f>
        <v/>
      </c>
      <c r="U2027" s="66" t="str">
        <f aca="false">IF(ISBLANK(Q2027),"ES",Q2027)</f>
        <v>ES</v>
      </c>
      <c r="V2027" s="64" t="str">
        <f aca="false">IF(ISBLANK(K2027),"2",VLOOKUP(K2027,$BG$2:$BH$3,2,FALSE()))</f>
        <v>2</v>
      </c>
      <c r="W2027" s="66" t="str">
        <f aca="false">IF(ISBLANK(R2027),"Sin observaciones",R2027)</f>
        <v>Sin observaciones</v>
      </c>
      <c r="X2027" s="64" t="str">
        <f aca="false">IF(ISERROR(VLOOKUP(J2027,$BG$2:$BH$3,2,FALSE())),"",VLOOKUP(J2027,$BG$2:$BH$3,2,FALSE()))</f>
        <v/>
      </c>
      <c r="Z2027" s="67"/>
    </row>
    <row r="2028" customFormat="false" ht="14.4" hidden="false" customHeight="false" outlineLevel="0" collapsed="false">
      <c r="A2028" s="63"/>
      <c r="B2028" s="83"/>
      <c r="C2028" s="63"/>
      <c r="D2028" s="84"/>
      <c r="E2028" s="85"/>
      <c r="F2028" s="85"/>
      <c r="G2028" s="85"/>
      <c r="H2028" s="85"/>
      <c r="I2028" s="61"/>
      <c r="J2028" s="83"/>
      <c r="K2028" s="83"/>
      <c r="L2028" s="61"/>
      <c r="M2028" s="61"/>
      <c r="N2028" s="61"/>
      <c r="O2028" s="54"/>
      <c r="P2028" s="54"/>
      <c r="Q2028" s="60"/>
      <c r="R2028" s="63"/>
      <c r="S2028" s="64" t="str">
        <f aca="false">IF(ISBLANK(A2028),"",CONCATENATE($BC$5,"-",MID($BC$3,3,2),"-M_",A2028))</f>
        <v/>
      </c>
      <c r="T2028" s="65" t="str">
        <f aca="false">IF(ISBLANK(B2028),"",VLOOKUP(B2028,$BI$2:$BJ$5,2,FALSE()))</f>
        <v/>
      </c>
      <c r="U2028" s="66" t="str">
        <f aca="false">IF(ISBLANK(Q2028),"ES",Q2028)</f>
        <v>ES</v>
      </c>
      <c r="V2028" s="64" t="str">
        <f aca="false">IF(ISBLANK(K2028),"2",VLOOKUP(K2028,$BG$2:$BH$3,2,FALSE()))</f>
        <v>2</v>
      </c>
      <c r="W2028" s="66" t="str">
        <f aca="false">IF(ISBLANK(R2028),"Sin observaciones",R2028)</f>
        <v>Sin observaciones</v>
      </c>
      <c r="X2028" s="64" t="str">
        <f aca="false">IF(ISERROR(VLOOKUP(J2028,$BG$2:$BH$3,2,FALSE())),"",VLOOKUP(J2028,$BG$2:$BH$3,2,FALSE()))</f>
        <v/>
      </c>
      <c r="Z2028" s="67"/>
    </row>
    <row r="2029" customFormat="false" ht="14.4" hidden="false" customHeight="false" outlineLevel="0" collapsed="false">
      <c r="A2029" s="63"/>
      <c r="B2029" s="83"/>
      <c r="C2029" s="63"/>
      <c r="D2029" s="84"/>
      <c r="E2029" s="85"/>
      <c r="F2029" s="85"/>
      <c r="G2029" s="85"/>
      <c r="H2029" s="85"/>
      <c r="I2029" s="61"/>
      <c r="J2029" s="83"/>
      <c r="K2029" s="83"/>
      <c r="L2029" s="61"/>
      <c r="M2029" s="61"/>
      <c r="N2029" s="61"/>
      <c r="O2029" s="54"/>
      <c r="P2029" s="54"/>
      <c r="Q2029" s="60"/>
      <c r="R2029" s="63"/>
      <c r="S2029" s="64" t="str">
        <f aca="false">IF(ISBLANK(A2029),"",CONCATENATE($BC$5,"-",MID($BC$3,3,2),"-M_",A2029))</f>
        <v/>
      </c>
      <c r="T2029" s="65" t="str">
        <f aca="false">IF(ISBLANK(B2029),"",VLOOKUP(B2029,$BI$2:$BJ$5,2,FALSE()))</f>
        <v/>
      </c>
      <c r="U2029" s="66" t="str">
        <f aca="false">IF(ISBLANK(Q2029),"ES",Q2029)</f>
        <v>ES</v>
      </c>
      <c r="V2029" s="64" t="str">
        <f aca="false">IF(ISBLANK(K2029),"2",VLOOKUP(K2029,$BG$2:$BH$3,2,FALSE()))</f>
        <v>2</v>
      </c>
      <c r="W2029" s="66" t="str">
        <f aca="false">IF(ISBLANK(R2029),"Sin observaciones",R2029)</f>
        <v>Sin observaciones</v>
      </c>
      <c r="X2029" s="64" t="str">
        <f aca="false">IF(ISERROR(VLOOKUP(J2029,$BG$2:$BH$3,2,FALSE())),"",VLOOKUP(J2029,$BG$2:$BH$3,2,FALSE()))</f>
        <v/>
      </c>
      <c r="Z2029" s="67"/>
    </row>
    <row r="2030" customFormat="false" ht="14.4" hidden="false" customHeight="false" outlineLevel="0" collapsed="false">
      <c r="A2030" s="63"/>
      <c r="B2030" s="83"/>
      <c r="C2030" s="63"/>
      <c r="D2030" s="84"/>
      <c r="E2030" s="85"/>
      <c r="F2030" s="85"/>
      <c r="G2030" s="85"/>
      <c r="H2030" s="85"/>
      <c r="I2030" s="61"/>
      <c r="J2030" s="83"/>
      <c r="K2030" s="83"/>
      <c r="L2030" s="61"/>
      <c r="M2030" s="61"/>
      <c r="N2030" s="61"/>
      <c r="O2030" s="54"/>
      <c r="P2030" s="54"/>
      <c r="Q2030" s="60"/>
      <c r="R2030" s="63"/>
      <c r="S2030" s="64" t="str">
        <f aca="false">IF(ISBLANK(A2030),"",CONCATENATE($BC$5,"-",MID($BC$3,3,2),"-M_",A2030))</f>
        <v/>
      </c>
      <c r="T2030" s="65" t="str">
        <f aca="false">IF(ISBLANK(B2030),"",VLOOKUP(B2030,$BI$2:$BJ$5,2,FALSE()))</f>
        <v/>
      </c>
      <c r="U2030" s="66" t="str">
        <f aca="false">IF(ISBLANK(Q2030),"ES",Q2030)</f>
        <v>ES</v>
      </c>
      <c r="V2030" s="64" t="str">
        <f aca="false">IF(ISBLANK(K2030),"2",VLOOKUP(K2030,$BG$2:$BH$3,2,FALSE()))</f>
        <v>2</v>
      </c>
      <c r="W2030" s="66" t="str">
        <f aca="false">IF(ISBLANK(R2030),"Sin observaciones",R2030)</f>
        <v>Sin observaciones</v>
      </c>
      <c r="X2030" s="64" t="str">
        <f aca="false">IF(ISERROR(VLOOKUP(J2030,$BG$2:$BH$3,2,FALSE())),"",VLOOKUP(J2030,$BG$2:$BH$3,2,FALSE()))</f>
        <v/>
      </c>
      <c r="Z2030" s="67"/>
    </row>
    <row r="2031" customFormat="false" ht="14.4" hidden="false" customHeight="false" outlineLevel="0" collapsed="false">
      <c r="A2031" s="63"/>
      <c r="B2031" s="83"/>
      <c r="C2031" s="63"/>
      <c r="D2031" s="84"/>
      <c r="E2031" s="85"/>
      <c r="F2031" s="85"/>
      <c r="G2031" s="85"/>
      <c r="H2031" s="85"/>
      <c r="I2031" s="61"/>
      <c r="J2031" s="83"/>
      <c r="K2031" s="83"/>
      <c r="L2031" s="61"/>
      <c r="M2031" s="61"/>
      <c r="N2031" s="61"/>
      <c r="O2031" s="54"/>
      <c r="P2031" s="54"/>
      <c r="Q2031" s="60"/>
      <c r="R2031" s="63"/>
      <c r="S2031" s="64" t="str">
        <f aca="false">IF(ISBLANK(A2031),"",CONCATENATE($BC$5,"-",MID($BC$3,3,2),"-M_",A2031))</f>
        <v/>
      </c>
      <c r="T2031" s="65" t="str">
        <f aca="false">IF(ISBLANK(B2031),"",VLOOKUP(B2031,$BI$2:$BJ$5,2,FALSE()))</f>
        <v/>
      </c>
      <c r="U2031" s="66" t="str">
        <f aca="false">IF(ISBLANK(Q2031),"ES",Q2031)</f>
        <v>ES</v>
      </c>
      <c r="V2031" s="64" t="str">
        <f aca="false">IF(ISBLANK(K2031),"2",VLOOKUP(K2031,$BG$2:$BH$3,2,FALSE()))</f>
        <v>2</v>
      </c>
      <c r="W2031" s="66" t="str">
        <f aca="false">IF(ISBLANK(R2031),"Sin observaciones",R2031)</f>
        <v>Sin observaciones</v>
      </c>
      <c r="X2031" s="64" t="str">
        <f aca="false">IF(ISERROR(VLOOKUP(J2031,$BG$2:$BH$3,2,FALSE())),"",VLOOKUP(J2031,$BG$2:$BH$3,2,FALSE()))</f>
        <v/>
      </c>
      <c r="Z2031" s="67"/>
    </row>
    <row r="2032" customFormat="false" ht="14.4" hidden="false" customHeight="false" outlineLevel="0" collapsed="false">
      <c r="A2032" s="63"/>
      <c r="B2032" s="83"/>
      <c r="C2032" s="63"/>
      <c r="D2032" s="84"/>
      <c r="E2032" s="85"/>
      <c r="F2032" s="85"/>
      <c r="G2032" s="85"/>
      <c r="H2032" s="85"/>
      <c r="I2032" s="61"/>
      <c r="J2032" s="83"/>
      <c r="K2032" s="83"/>
      <c r="L2032" s="61"/>
      <c r="M2032" s="61"/>
      <c r="N2032" s="61"/>
      <c r="O2032" s="54"/>
      <c r="P2032" s="54"/>
      <c r="Q2032" s="60"/>
      <c r="R2032" s="63"/>
      <c r="S2032" s="64" t="str">
        <f aca="false">IF(ISBLANK(A2032),"",CONCATENATE($BC$5,"-",MID($BC$3,3,2),"-M_",A2032))</f>
        <v/>
      </c>
      <c r="T2032" s="65" t="str">
        <f aca="false">IF(ISBLANK(B2032),"",VLOOKUP(B2032,$BI$2:$BJ$5,2,FALSE()))</f>
        <v/>
      </c>
      <c r="U2032" s="66" t="str">
        <f aca="false">IF(ISBLANK(Q2032),"ES",Q2032)</f>
        <v>ES</v>
      </c>
      <c r="V2032" s="64" t="str">
        <f aca="false">IF(ISBLANK(K2032),"2",VLOOKUP(K2032,$BG$2:$BH$3,2,FALSE()))</f>
        <v>2</v>
      </c>
      <c r="W2032" s="66" t="str">
        <f aca="false">IF(ISBLANK(R2032),"Sin observaciones",R2032)</f>
        <v>Sin observaciones</v>
      </c>
      <c r="X2032" s="64" t="str">
        <f aca="false">IF(ISERROR(VLOOKUP(J2032,$BG$2:$BH$3,2,FALSE())),"",VLOOKUP(J2032,$BG$2:$BH$3,2,FALSE()))</f>
        <v/>
      </c>
      <c r="Z2032" s="67"/>
    </row>
    <row r="2033" customFormat="false" ht="14.4" hidden="false" customHeight="false" outlineLevel="0" collapsed="false">
      <c r="A2033" s="63"/>
      <c r="B2033" s="83"/>
      <c r="C2033" s="63"/>
      <c r="D2033" s="84"/>
      <c r="E2033" s="85"/>
      <c r="F2033" s="85"/>
      <c r="G2033" s="85"/>
      <c r="H2033" s="85"/>
      <c r="I2033" s="61"/>
      <c r="J2033" s="83"/>
      <c r="K2033" s="83"/>
      <c r="L2033" s="61"/>
      <c r="M2033" s="61"/>
      <c r="N2033" s="61"/>
      <c r="O2033" s="54"/>
      <c r="P2033" s="54"/>
      <c r="Q2033" s="60"/>
      <c r="R2033" s="63"/>
      <c r="S2033" s="64" t="str">
        <f aca="false">IF(ISBLANK(A2033),"",CONCATENATE($BC$5,"-",MID($BC$3,3,2),"-M_",A2033))</f>
        <v/>
      </c>
      <c r="T2033" s="65" t="str">
        <f aca="false">IF(ISBLANK(B2033),"",VLOOKUP(B2033,$BI$2:$BJ$5,2,FALSE()))</f>
        <v/>
      </c>
      <c r="U2033" s="66" t="str">
        <f aca="false">IF(ISBLANK(Q2033),"ES",Q2033)</f>
        <v>ES</v>
      </c>
      <c r="V2033" s="64" t="str">
        <f aca="false">IF(ISBLANK(K2033),"2",VLOOKUP(K2033,$BG$2:$BH$3,2,FALSE()))</f>
        <v>2</v>
      </c>
      <c r="W2033" s="66" t="str">
        <f aca="false">IF(ISBLANK(R2033),"Sin observaciones",R2033)</f>
        <v>Sin observaciones</v>
      </c>
      <c r="X2033" s="64" t="str">
        <f aca="false">IF(ISERROR(VLOOKUP(J2033,$BG$2:$BH$3,2,FALSE())),"",VLOOKUP(J2033,$BG$2:$BH$3,2,FALSE()))</f>
        <v/>
      </c>
      <c r="Z2033" s="67"/>
    </row>
    <row r="2034" customFormat="false" ht="14.4" hidden="false" customHeight="false" outlineLevel="0" collapsed="false">
      <c r="A2034" s="63"/>
      <c r="B2034" s="83"/>
      <c r="C2034" s="63"/>
      <c r="D2034" s="84"/>
      <c r="E2034" s="85"/>
      <c r="F2034" s="85"/>
      <c r="G2034" s="85"/>
      <c r="H2034" s="85"/>
      <c r="I2034" s="61"/>
      <c r="J2034" s="83"/>
      <c r="K2034" s="83"/>
      <c r="L2034" s="61"/>
      <c r="M2034" s="61"/>
      <c r="N2034" s="61"/>
      <c r="O2034" s="54"/>
      <c r="P2034" s="54"/>
      <c r="Q2034" s="60"/>
      <c r="R2034" s="63"/>
      <c r="S2034" s="64" t="str">
        <f aca="false">IF(ISBLANK(A2034),"",CONCATENATE($BC$5,"-",MID($BC$3,3,2),"-M_",A2034))</f>
        <v/>
      </c>
      <c r="T2034" s="65" t="str">
        <f aca="false">IF(ISBLANK(B2034),"",VLOOKUP(B2034,$BI$2:$BJ$5,2,FALSE()))</f>
        <v/>
      </c>
      <c r="U2034" s="66" t="str">
        <f aca="false">IF(ISBLANK(Q2034),"ES",Q2034)</f>
        <v>ES</v>
      </c>
      <c r="V2034" s="64" t="str">
        <f aca="false">IF(ISBLANK(K2034),"2",VLOOKUP(K2034,$BG$2:$BH$3,2,FALSE()))</f>
        <v>2</v>
      </c>
      <c r="W2034" s="66" t="str">
        <f aca="false">IF(ISBLANK(R2034),"Sin observaciones",R2034)</f>
        <v>Sin observaciones</v>
      </c>
      <c r="X2034" s="64" t="str">
        <f aca="false">IF(ISERROR(VLOOKUP(J2034,$BG$2:$BH$3,2,FALSE())),"",VLOOKUP(J2034,$BG$2:$BH$3,2,FALSE()))</f>
        <v/>
      </c>
      <c r="Z2034" s="67"/>
    </row>
    <row r="2035" customFormat="false" ht="14.4" hidden="false" customHeight="false" outlineLevel="0" collapsed="false">
      <c r="A2035" s="63"/>
      <c r="B2035" s="83"/>
      <c r="C2035" s="63"/>
      <c r="D2035" s="84"/>
      <c r="E2035" s="85"/>
      <c r="F2035" s="85"/>
      <c r="G2035" s="85"/>
      <c r="H2035" s="85"/>
      <c r="I2035" s="61"/>
      <c r="J2035" s="83"/>
      <c r="K2035" s="83"/>
      <c r="L2035" s="61"/>
      <c r="M2035" s="61"/>
      <c r="N2035" s="61"/>
      <c r="O2035" s="54"/>
      <c r="P2035" s="54"/>
      <c r="Q2035" s="60"/>
      <c r="R2035" s="63"/>
      <c r="S2035" s="64" t="str">
        <f aca="false">IF(ISBLANK(A2035),"",CONCATENATE($BC$5,"-",MID($BC$3,3,2),"-M_",A2035))</f>
        <v/>
      </c>
      <c r="T2035" s="65" t="str">
        <f aca="false">IF(ISBLANK(B2035),"",VLOOKUP(B2035,$BI$2:$BJ$5,2,FALSE()))</f>
        <v/>
      </c>
      <c r="U2035" s="66" t="str">
        <f aca="false">IF(ISBLANK(Q2035),"ES",Q2035)</f>
        <v>ES</v>
      </c>
      <c r="V2035" s="64" t="str">
        <f aca="false">IF(ISBLANK(K2035),"2",VLOOKUP(K2035,$BG$2:$BH$3,2,FALSE()))</f>
        <v>2</v>
      </c>
      <c r="W2035" s="66" t="str">
        <f aca="false">IF(ISBLANK(R2035),"Sin observaciones",R2035)</f>
        <v>Sin observaciones</v>
      </c>
      <c r="X2035" s="64" t="str">
        <f aca="false">IF(ISERROR(VLOOKUP(J2035,$BG$2:$BH$3,2,FALSE())),"",VLOOKUP(J2035,$BG$2:$BH$3,2,FALSE()))</f>
        <v/>
      </c>
      <c r="Z2035" s="67"/>
    </row>
    <row r="2036" customFormat="false" ht="14.4" hidden="false" customHeight="false" outlineLevel="0" collapsed="false">
      <c r="A2036" s="63"/>
      <c r="B2036" s="83"/>
      <c r="C2036" s="63"/>
      <c r="D2036" s="84"/>
      <c r="E2036" s="85"/>
      <c r="F2036" s="85"/>
      <c r="G2036" s="85"/>
      <c r="H2036" s="85"/>
      <c r="I2036" s="61"/>
      <c r="J2036" s="83"/>
      <c r="K2036" s="83"/>
      <c r="L2036" s="61"/>
      <c r="M2036" s="61"/>
      <c r="N2036" s="61"/>
      <c r="O2036" s="54"/>
      <c r="P2036" s="54"/>
      <c r="Q2036" s="60"/>
      <c r="R2036" s="63"/>
      <c r="S2036" s="64" t="str">
        <f aca="false">IF(ISBLANK(A2036),"",CONCATENATE($BC$5,"-",MID($BC$3,3,2),"-M_",A2036))</f>
        <v/>
      </c>
      <c r="T2036" s="65" t="str">
        <f aca="false">IF(ISBLANK(B2036),"",VLOOKUP(B2036,$BI$2:$BJ$5,2,FALSE()))</f>
        <v/>
      </c>
      <c r="U2036" s="66" t="str">
        <f aca="false">IF(ISBLANK(Q2036),"ES",Q2036)</f>
        <v>ES</v>
      </c>
      <c r="V2036" s="64" t="str">
        <f aca="false">IF(ISBLANK(K2036),"2",VLOOKUP(K2036,$BG$2:$BH$3,2,FALSE()))</f>
        <v>2</v>
      </c>
      <c r="W2036" s="66" t="str">
        <f aca="false">IF(ISBLANK(R2036),"Sin observaciones",R2036)</f>
        <v>Sin observaciones</v>
      </c>
      <c r="X2036" s="64" t="str">
        <f aca="false">IF(ISERROR(VLOOKUP(J2036,$BG$2:$BH$3,2,FALSE())),"",VLOOKUP(J2036,$BG$2:$BH$3,2,FALSE()))</f>
        <v/>
      </c>
      <c r="Z2036" s="67"/>
    </row>
    <row r="2037" customFormat="false" ht="14.4" hidden="false" customHeight="false" outlineLevel="0" collapsed="false">
      <c r="A2037" s="63"/>
      <c r="B2037" s="83"/>
      <c r="C2037" s="63"/>
      <c r="D2037" s="84"/>
      <c r="E2037" s="85"/>
      <c r="F2037" s="85"/>
      <c r="G2037" s="85"/>
      <c r="H2037" s="85"/>
      <c r="I2037" s="61"/>
      <c r="J2037" s="83"/>
      <c r="K2037" s="83"/>
      <c r="L2037" s="61"/>
      <c r="M2037" s="61"/>
      <c r="N2037" s="61"/>
      <c r="O2037" s="54"/>
      <c r="P2037" s="54"/>
      <c r="Q2037" s="60"/>
      <c r="R2037" s="63"/>
      <c r="S2037" s="64" t="str">
        <f aca="false">IF(ISBLANK(A2037),"",CONCATENATE($BC$5,"-",MID($BC$3,3,2),"-M_",A2037))</f>
        <v/>
      </c>
      <c r="T2037" s="65" t="str">
        <f aca="false">IF(ISBLANK(B2037),"",VLOOKUP(B2037,$BI$2:$BJ$5,2,FALSE()))</f>
        <v/>
      </c>
      <c r="U2037" s="66" t="str">
        <f aca="false">IF(ISBLANK(Q2037),"ES",Q2037)</f>
        <v>ES</v>
      </c>
      <c r="V2037" s="64" t="str">
        <f aca="false">IF(ISBLANK(K2037),"2",VLOOKUP(K2037,$BG$2:$BH$3,2,FALSE()))</f>
        <v>2</v>
      </c>
      <c r="W2037" s="66" t="str">
        <f aca="false">IF(ISBLANK(R2037),"Sin observaciones",R2037)</f>
        <v>Sin observaciones</v>
      </c>
      <c r="X2037" s="64" t="str">
        <f aca="false">IF(ISERROR(VLOOKUP(J2037,$BG$2:$BH$3,2,FALSE())),"",VLOOKUP(J2037,$BG$2:$BH$3,2,FALSE()))</f>
        <v/>
      </c>
      <c r="Z2037" s="67"/>
    </row>
    <row r="2038" customFormat="false" ht="14.4" hidden="false" customHeight="false" outlineLevel="0" collapsed="false">
      <c r="A2038" s="63"/>
      <c r="B2038" s="83"/>
      <c r="C2038" s="63"/>
      <c r="D2038" s="84"/>
      <c r="E2038" s="85"/>
      <c r="F2038" s="85"/>
      <c r="G2038" s="85"/>
      <c r="H2038" s="85"/>
      <c r="I2038" s="61"/>
      <c r="J2038" s="83"/>
      <c r="K2038" s="83"/>
      <c r="L2038" s="61"/>
      <c r="M2038" s="61"/>
      <c r="N2038" s="61"/>
      <c r="O2038" s="54"/>
      <c r="P2038" s="54"/>
      <c r="Q2038" s="60"/>
      <c r="R2038" s="63"/>
      <c r="S2038" s="64" t="str">
        <f aca="false">IF(ISBLANK(A2038),"",CONCATENATE($BC$5,"-",MID($BC$3,3,2),"-M_",A2038))</f>
        <v/>
      </c>
      <c r="T2038" s="65" t="str">
        <f aca="false">IF(ISBLANK(B2038),"",VLOOKUP(B2038,$BI$2:$BJ$5,2,FALSE()))</f>
        <v/>
      </c>
      <c r="U2038" s="66" t="str">
        <f aca="false">IF(ISBLANK(Q2038),"ES",Q2038)</f>
        <v>ES</v>
      </c>
      <c r="V2038" s="64" t="str">
        <f aca="false">IF(ISBLANK(K2038),"2",VLOOKUP(K2038,$BG$2:$BH$3,2,FALSE()))</f>
        <v>2</v>
      </c>
      <c r="W2038" s="66" t="str">
        <f aca="false">IF(ISBLANK(R2038),"Sin observaciones",R2038)</f>
        <v>Sin observaciones</v>
      </c>
      <c r="X2038" s="64" t="str">
        <f aca="false">IF(ISERROR(VLOOKUP(J2038,$BG$2:$BH$3,2,FALSE())),"",VLOOKUP(J2038,$BG$2:$BH$3,2,FALSE()))</f>
        <v/>
      </c>
      <c r="Z2038" s="67"/>
    </row>
    <row r="2039" customFormat="false" ht="14.4" hidden="false" customHeight="false" outlineLevel="0" collapsed="false">
      <c r="A2039" s="63"/>
      <c r="B2039" s="83"/>
      <c r="C2039" s="63"/>
      <c r="D2039" s="84"/>
      <c r="E2039" s="85"/>
      <c r="F2039" s="85"/>
      <c r="G2039" s="85"/>
      <c r="H2039" s="85"/>
      <c r="I2039" s="61"/>
      <c r="J2039" s="83"/>
      <c r="K2039" s="83"/>
      <c r="L2039" s="61"/>
      <c r="M2039" s="61"/>
      <c r="N2039" s="61"/>
      <c r="O2039" s="54"/>
      <c r="P2039" s="54"/>
      <c r="Q2039" s="60"/>
      <c r="R2039" s="63"/>
      <c r="S2039" s="64" t="str">
        <f aca="false">IF(ISBLANK(A2039),"",CONCATENATE($BC$5,"-",MID($BC$3,3,2),"-M_",A2039))</f>
        <v/>
      </c>
      <c r="T2039" s="65" t="str">
        <f aca="false">IF(ISBLANK(B2039),"",VLOOKUP(B2039,$BI$2:$BJ$5,2,FALSE()))</f>
        <v/>
      </c>
      <c r="U2039" s="66" t="str">
        <f aca="false">IF(ISBLANK(Q2039),"ES",Q2039)</f>
        <v>ES</v>
      </c>
      <c r="V2039" s="64" t="str">
        <f aca="false">IF(ISBLANK(K2039),"2",VLOOKUP(K2039,$BG$2:$BH$3,2,FALSE()))</f>
        <v>2</v>
      </c>
      <c r="W2039" s="66" t="str">
        <f aca="false">IF(ISBLANK(R2039),"Sin observaciones",R2039)</f>
        <v>Sin observaciones</v>
      </c>
      <c r="X2039" s="64" t="str">
        <f aca="false">IF(ISERROR(VLOOKUP(J2039,$BG$2:$BH$3,2,FALSE())),"",VLOOKUP(J2039,$BG$2:$BH$3,2,FALSE()))</f>
        <v/>
      </c>
      <c r="Z2039" s="67"/>
    </row>
    <row r="2040" customFormat="false" ht="14.4" hidden="false" customHeight="false" outlineLevel="0" collapsed="false">
      <c r="A2040" s="63"/>
      <c r="B2040" s="83"/>
      <c r="C2040" s="63"/>
      <c r="D2040" s="84"/>
      <c r="E2040" s="85"/>
      <c r="F2040" s="85"/>
      <c r="G2040" s="85"/>
      <c r="H2040" s="85"/>
      <c r="I2040" s="61"/>
      <c r="J2040" s="83"/>
      <c r="K2040" s="83"/>
      <c r="L2040" s="61"/>
      <c r="M2040" s="61"/>
      <c r="N2040" s="61"/>
      <c r="O2040" s="54"/>
      <c r="P2040" s="54"/>
      <c r="Q2040" s="60"/>
      <c r="R2040" s="63"/>
      <c r="S2040" s="64" t="str">
        <f aca="false">IF(ISBLANK(A2040),"",CONCATENATE($BC$5,"-",MID($BC$3,3,2),"-M_",A2040))</f>
        <v/>
      </c>
      <c r="T2040" s="65" t="str">
        <f aca="false">IF(ISBLANK(B2040),"",VLOOKUP(B2040,$BI$2:$BJ$5,2,FALSE()))</f>
        <v/>
      </c>
      <c r="U2040" s="66" t="str">
        <f aca="false">IF(ISBLANK(Q2040),"ES",Q2040)</f>
        <v>ES</v>
      </c>
      <c r="V2040" s="64" t="str">
        <f aca="false">IF(ISBLANK(K2040),"2",VLOOKUP(K2040,$BG$2:$BH$3,2,FALSE()))</f>
        <v>2</v>
      </c>
      <c r="W2040" s="66" t="str">
        <f aca="false">IF(ISBLANK(R2040),"Sin observaciones",R2040)</f>
        <v>Sin observaciones</v>
      </c>
      <c r="X2040" s="64" t="str">
        <f aca="false">IF(ISERROR(VLOOKUP(J2040,$BG$2:$BH$3,2,FALSE())),"",VLOOKUP(J2040,$BG$2:$BH$3,2,FALSE()))</f>
        <v/>
      </c>
      <c r="Z2040" s="67"/>
    </row>
    <row r="2041" customFormat="false" ht="14.4" hidden="false" customHeight="false" outlineLevel="0" collapsed="false">
      <c r="A2041" s="63"/>
      <c r="B2041" s="83"/>
      <c r="C2041" s="63"/>
      <c r="D2041" s="84"/>
      <c r="E2041" s="85"/>
      <c r="F2041" s="85"/>
      <c r="G2041" s="85"/>
      <c r="H2041" s="85"/>
      <c r="I2041" s="61"/>
      <c r="J2041" s="83"/>
      <c r="K2041" s="83"/>
      <c r="L2041" s="61"/>
      <c r="M2041" s="61"/>
      <c r="N2041" s="61"/>
      <c r="O2041" s="54"/>
      <c r="P2041" s="54"/>
      <c r="Q2041" s="60"/>
      <c r="R2041" s="63"/>
      <c r="S2041" s="64" t="str">
        <f aca="false">IF(ISBLANK(A2041),"",CONCATENATE($BC$5,"-",MID($BC$3,3,2),"-M_",A2041))</f>
        <v/>
      </c>
      <c r="T2041" s="65" t="str">
        <f aca="false">IF(ISBLANK(B2041),"",VLOOKUP(B2041,$BI$2:$BJ$5,2,FALSE()))</f>
        <v/>
      </c>
      <c r="U2041" s="66" t="str">
        <f aca="false">IF(ISBLANK(Q2041),"ES",Q2041)</f>
        <v>ES</v>
      </c>
      <c r="V2041" s="64" t="str">
        <f aca="false">IF(ISBLANK(K2041),"2",VLOOKUP(K2041,$BG$2:$BH$3,2,FALSE()))</f>
        <v>2</v>
      </c>
      <c r="W2041" s="66" t="str">
        <f aca="false">IF(ISBLANK(R2041),"Sin observaciones",R2041)</f>
        <v>Sin observaciones</v>
      </c>
      <c r="X2041" s="64" t="str">
        <f aca="false">IF(ISERROR(VLOOKUP(J2041,$BG$2:$BH$3,2,FALSE())),"",VLOOKUP(J2041,$BG$2:$BH$3,2,FALSE()))</f>
        <v/>
      </c>
      <c r="Z2041" s="67"/>
    </row>
    <row r="2042" customFormat="false" ht="14.4" hidden="false" customHeight="false" outlineLevel="0" collapsed="false">
      <c r="A2042" s="63"/>
      <c r="B2042" s="83"/>
      <c r="C2042" s="63"/>
      <c r="D2042" s="84"/>
      <c r="E2042" s="85"/>
      <c r="F2042" s="85"/>
      <c r="G2042" s="85"/>
      <c r="H2042" s="85"/>
      <c r="I2042" s="61"/>
      <c r="J2042" s="83"/>
      <c r="K2042" s="83"/>
      <c r="L2042" s="61"/>
      <c r="M2042" s="61"/>
      <c r="N2042" s="61"/>
      <c r="O2042" s="54"/>
      <c r="P2042" s="54"/>
      <c r="Q2042" s="60"/>
      <c r="R2042" s="63"/>
      <c r="S2042" s="64" t="str">
        <f aca="false">IF(ISBLANK(A2042),"",CONCATENATE($BC$5,"-",MID($BC$3,3,2),"-M_",A2042))</f>
        <v/>
      </c>
      <c r="T2042" s="65" t="str">
        <f aca="false">IF(ISBLANK(B2042),"",VLOOKUP(B2042,$BI$2:$BJ$5,2,FALSE()))</f>
        <v/>
      </c>
      <c r="U2042" s="66" t="str">
        <f aca="false">IF(ISBLANK(Q2042),"ES",Q2042)</f>
        <v>ES</v>
      </c>
      <c r="V2042" s="64" t="str">
        <f aca="false">IF(ISBLANK(K2042),"2",VLOOKUP(K2042,$BG$2:$BH$3,2,FALSE()))</f>
        <v>2</v>
      </c>
      <c r="W2042" s="66" t="str">
        <f aca="false">IF(ISBLANK(R2042),"Sin observaciones",R2042)</f>
        <v>Sin observaciones</v>
      </c>
      <c r="X2042" s="64" t="str">
        <f aca="false">IF(ISERROR(VLOOKUP(J2042,$BG$2:$BH$3,2,FALSE())),"",VLOOKUP(J2042,$BG$2:$BH$3,2,FALSE()))</f>
        <v/>
      </c>
      <c r="Z2042" s="67"/>
    </row>
    <row r="2043" customFormat="false" ht="14.4" hidden="false" customHeight="false" outlineLevel="0" collapsed="false">
      <c r="A2043" s="63"/>
      <c r="B2043" s="83"/>
      <c r="C2043" s="63"/>
      <c r="D2043" s="84"/>
      <c r="E2043" s="85"/>
      <c r="F2043" s="85"/>
      <c r="G2043" s="85"/>
      <c r="H2043" s="85"/>
      <c r="I2043" s="61"/>
      <c r="J2043" s="83"/>
      <c r="K2043" s="83"/>
      <c r="L2043" s="61"/>
      <c r="M2043" s="61"/>
      <c r="N2043" s="61"/>
      <c r="O2043" s="54"/>
      <c r="P2043" s="54"/>
      <c r="Q2043" s="60"/>
      <c r="R2043" s="63"/>
      <c r="S2043" s="64" t="str">
        <f aca="false">IF(ISBLANK(A2043),"",CONCATENATE($BC$5,"-",MID($BC$3,3,2),"-M_",A2043))</f>
        <v/>
      </c>
      <c r="T2043" s="65" t="str">
        <f aca="false">IF(ISBLANK(B2043),"",VLOOKUP(B2043,$BI$2:$BJ$5,2,FALSE()))</f>
        <v/>
      </c>
      <c r="U2043" s="66" t="str">
        <f aca="false">IF(ISBLANK(Q2043),"ES",Q2043)</f>
        <v>ES</v>
      </c>
      <c r="V2043" s="64" t="str">
        <f aca="false">IF(ISBLANK(K2043),"2",VLOOKUP(K2043,$BG$2:$BH$3,2,FALSE()))</f>
        <v>2</v>
      </c>
      <c r="W2043" s="66" t="str">
        <f aca="false">IF(ISBLANK(R2043),"Sin observaciones",R2043)</f>
        <v>Sin observaciones</v>
      </c>
      <c r="X2043" s="64" t="str">
        <f aca="false">IF(ISERROR(VLOOKUP(J2043,$BG$2:$BH$3,2,FALSE())),"",VLOOKUP(J2043,$BG$2:$BH$3,2,FALSE()))</f>
        <v/>
      </c>
      <c r="Z2043" s="67"/>
    </row>
    <row r="2044" customFormat="false" ht="14.4" hidden="false" customHeight="false" outlineLevel="0" collapsed="false">
      <c r="A2044" s="63"/>
      <c r="B2044" s="83"/>
      <c r="C2044" s="63"/>
      <c r="D2044" s="84"/>
      <c r="E2044" s="85"/>
      <c r="F2044" s="85"/>
      <c r="G2044" s="85"/>
      <c r="H2044" s="85"/>
      <c r="I2044" s="61"/>
      <c r="J2044" s="83"/>
      <c r="K2044" s="83"/>
      <c r="L2044" s="61"/>
      <c r="M2044" s="61"/>
      <c r="N2044" s="61"/>
      <c r="O2044" s="54"/>
      <c r="P2044" s="54"/>
      <c r="Q2044" s="60"/>
      <c r="R2044" s="63"/>
      <c r="S2044" s="64" t="str">
        <f aca="false">IF(ISBLANK(A2044),"",CONCATENATE($BC$5,"-",MID($BC$3,3,2),"-M_",A2044))</f>
        <v/>
      </c>
      <c r="T2044" s="65" t="str">
        <f aca="false">IF(ISBLANK(B2044),"",VLOOKUP(B2044,$BI$2:$BJ$5,2,FALSE()))</f>
        <v/>
      </c>
      <c r="U2044" s="66" t="str">
        <f aca="false">IF(ISBLANK(Q2044),"ES",Q2044)</f>
        <v>ES</v>
      </c>
      <c r="V2044" s="64" t="str">
        <f aca="false">IF(ISBLANK(K2044),"2",VLOOKUP(K2044,$BG$2:$BH$3,2,FALSE()))</f>
        <v>2</v>
      </c>
      <c r="W2044" s="66" t="str">
        <f aca="false">IF(ISBLANK(R2044),"Sin observaciones",R2044)</f>
        <v>Sin observaciones</v>
      </c>
      <c r="X2044" s="64" t="str">
        <f aca="false">IF(ISERROR(VLOOKUP(J2044,$BG$2:$BH$3,2,FALSE())),"",VLOOKUP(J2044,$BG$2:$BH$3,2,FALSE()))</f>
        <v/>
      </c>
      <c r="Z2044" s="67"/>
    </row>
    <row r="2045" customFormat="false" ht="14.4" hidden="false" customHeight="false" outlineLevel="0" collapsed="false">
      <c r="A2045" s="63"/>
      <c r="B2045" s="83"/>
      <c r="C2045" s="63"/>
      <c r="D2045" s="84"/>
      <c r="E2045" s="85"/>
      <c r="F2045" s="85"/>
      <c r="G2045" s="85"/>
      <c r="H2045" s="85"/>
      <c r="I2045" s="61"/>
      <c r="J2045" s="83"/>
      <c r="K2045" s="83"/>
      <c r="L2045" s="61"/>
      <c r="M2045" s="61"/>
      <c r="N2045" s="61"/>
      <c r="O2045" s="54"/>
      <c r="P2045" s="54"/>
      <c r="Q2045" s="60"/>
      <c r="R2045" s="63"/>
      <c r="S2045" s="64" t="str">
        <f aca="false">IF(ISBLANK(A2045),"",CONCATENATE($BC$5,"-",MID($BC$3,3,2),"-M_",A2045))</f>
        <v/>
      </c>
      <c r="T2045" s="65" t="str">
        <f aca="false">IF(ISBLANK(B2045),"",VLOOKUP(B2045,$BI$2:$BJ$5,2,FALSE()))</f>
        <v/>
      </c>
      <c r="U2045" s="66" t="str">
        <f aca="false">IF(ISBLANK(Q2045),"ES",Q2045)</f>
        <v>ES</v>
      </c>
      <c r="V2045" s="64" t="str">
        <f aca="false">IF(ISBLANK(K2045),"2",VLOOKUP(K2045,$BG$2:$BH$3,2,FALSE()))</f>
        <v>2</v>
      </c>
      <c r="W2045" s="66" t="str">
        <f aca="false">IF(ISBLANK(R2045),"Sin observaciones",R2045)</f>
        <v>Sin observaciones</v>
      </c>
      <c r="X2045" s="64" t="str">
        <f aca="false">IF(ISERROR(VLOOKUP(J2045,$BG$2:$BH$3,2,FALSE())),"",VLOOKUP(J2045,$BG$2:$BH$3,2,FALSE()))</f>
        <v/>
      </c>
      <c r="Z2045" s="67"/>
    </row>
    <row r="2046" customFormat="false" ht="14.4" hidden="false" customHeight="false" outlineLevel="0" collapsed="false">
      <c r="A2046" s="63"/>
      <c r="B2046" s="83"/>
      <c r="C2046" s="63"/>
      <c r="D2046" s="84"/>
      <c r="E2046" s="85"/>
      <c r="F2046" s="85"/>
      <c r="G2046" s="85"/>
      <c r="H2046" s="85"/>
      <c r="I2046" s="61"/>
      <c r="J2046" s="83"/>
      <c r="K2046" s="83"/>
      <c r="L2046" s="61"/>
      <c r="M2046" s="61"/>
      <c r="N2046" s="61"/>
      <c r="O2046" s="54"/>
      <c r="P2046" s="54"/>
      <c r="Q2046" s="60"/>
      <c r="R2046" s="63"/>
      <c r="S2046" s="64" t="str">
        <f aca="false">IF(ISBLANK(A2046),"",CONCATENATE($BC$5,"-",MID($BC$3,3,2),"-M_",A2046))</f>
        <v/>
      </c>
      <c r="T2046" s="65" t="str">
        <f aca="false">IF(ISBLANK(B2046),"",VLOOKUP(B2046,$BI$2:$BJ$5,2,FALSE()))</f>
        <v/>
      </c>
      <c r="U2046" s="66" t="str">
        <f aca="false">IF(ISBLANK(Q2046),"ES",Q2046)</f>
        <v>ES</v>
      </c>
      <c r="V2046" s="64" t="str">
        <f aca="false">IF(ISBLANK(K2046),"2",VLOOKUP(K2046,$BG$2:$BH$3,2,FALSE()))</f>
        <v>2</v>
      </c>
      <c r="W2046" s="66" t="str">
        <f aca="false">IF(ISBLANK(R2046),"Sin observaciones",R2046)</f>
        <v>Sin observaciones</v>
      </c>
      <c r="X2046" s="64" t="str">
        <f aca="false">IF(ISERROR(VLOOKUP(J2046,$BG$2:$BH$3,2,FALSE())),"",VLOOKUP(J2046,$BG$2:$BH$3,2,FALSE()))</f>
        <v/>
      </c>
      <c r="Z2046" s="67"/>
    </row>
    <row r="2047" customFormat="false" ht="14.4" hidden="false" customHeight="false" outlineLevel="0" collapsed="false">
      <c r="A2047" s="63"/>
      <c r="B2047" s="83"/>
      <c r="C2047" s="63"/>
      <c r="D2047" s="84"/>
      <c r="E2047" s="85"/>
      <c r="F2047" s="85"/>
      <c r="G2047" s="85"/>
      <c r="H2047" s="85"/>
      <c r="I2047" s="61"/>
      <c r="J2047" s="83"/>
      <c r="K2047" s="83"/>
      <c r="L2047" s="61"/>
      <c r="M2047" s="61"/>
      <c r="N2047" s="61"/>
      <c r="O2047" s="54"/>
      <c r="P2047" s="54"/>
      <c r="Q2047" s="60"/>
      <c r="R2047" s="63"/>
      <c r="S2047" s="64" t="str">
        <f aca="false">IF(ISBLANK(A2047),"",CONCATENATE($BC$5,"-",MID($BC$3,3,2),"-M_",A2047))</f>
        <v/>
      </c>
      <c r="T2047" s="65" t="str">
        <f aca="false">IF(ISBLANK(B2047),"",VLOOKUP(B2047,$BI$2:$BJ$5,2,FALSE()))</f>
        <v/>
      </c>
      <c r="U2047" s="66" t="str">
        <f aca="false">IF(ISBLANK(Q2047),"ES",Q2047)</f>
        <v>ES</v>
      </c>
      <c r="V2047" s="64" t="str">
        <f aca="false">IF(ISBLANK(K2047),"2",VLOOKUP(K2047,$BG$2:$BH$3,2,FALSE()))</f>
        <v>2</v>
      </c>
      <c r="W2047" s="66" t="str">
        <f aca="false">IF(ISBLANK(R2047),"Sin observaciones",R2047)</f>
        <v>Sin observaciones</v>
      </c>
      <c r="X2047" s="64" t="str">
        <f aca="false">IF(ISERROR(VLOOKUP(J2047,$BG$2:$BH$3,2,FALSE())),"",VLOOKUP(J2047,$BG$2:$BH$3,2,FALSE()))</f>
        <v/>
      </c>
      <c r="Z2047" s="67"/>
    </row>
    <row r="2048" customFormat="false" ht="14.4" hidden="false" customHeight="false" outlineLevel="0" collapsed="false">
      <c r="A2048" s="63"/>
      <c r="B2048" s="83"/>
      <c r="C2048" s="63"/>
      <c r="D2048" s="84"/>
      <c r="E2048" s="85"/>
      <c r="F2048" s="85"/>
      <c r="G2048" s="85"/>
      <c r="H2048" s="85"/>
      <c r="I2048" s="61"/>
      <c r="J2048" s="83"/>
      <c r="K2048" s="83"/>
      <c r="L2048" s="61"/>
      <c r="M2048" s="61"/>
      <c r="N2048" s="61"/>
      <c r="O2048" s="54"/>
      <c r="P2048" s="54"/>
      <c r="Q2048" s="60"/>
      <c r="R2048" s="63"/>
      <c r="S2048" s="64" t="str">
        <f aca="false">IF(ISBLANK(A2048),"",CONCATENATE($BC$5,"-",MID($BC$3,3,2),"-M_",A2048))</f>
        <v/>
      </c>
      <c r="T2048" s="65" t="str">
        <f aca="false">IF(ISBLANK(B2048),"",VLOOKUP(B2048,$BI$2:$BJ$5,2,FALSE()))</f>
        <v/>
      </c>
      <c r="U2048" s="66" t="str">
        <f aca="false">IF(ISBLANK(Q2048),"ES",Q2048)</f>
        <v>ES</v>
      </c>
      <c r="V2048" s="64" t="str">
        <f aca="false">IF(ISBLANK(K2048),"2",VLOOKUP(K2048,$BG$2:$BH$3,2,FALSE()))</f>
        <v>2</v>
      </c>
      <c r="W2048" s="66" t="str">
        <f aca="false">IF(ISBLANK(R2048),"Sin observaciones",R2048)</f>
        <v>Sin observaciones</v>
      </c>
      <c r="X2048" s="64" t="str">
        <f aca="false">IF(ISERROR(VLOOKUP(J2048,$BG$2:$BH$3,2,FALSE())),"",VLOOKUP(J2048,$BG$2:$BH$3,2,FALSE()))</f>
        <v/>
      </c>
      <c r="Z2048" s="67"/>
    </row>
    <row r="2049" customFormat="false" ht="14.4" hidden="false" customHeight="false" outlineLevel="0" collapsed="false">
      <c r="A2049" s="63"/>
      <c r="B2049" s="83"/>
      <c r="C2049" s="63"/>
      <c r="D2049" s="84"/>
      <c r="E2049" s="85"/>
      <c r="F2049" s="85"/>
      <c r="G2049" s="85"/>
      <c r="H2049" s="85"/>
      <c r="I2049" s="61"/>
      <c r="J2049" s="83"/>
      <c r="K2049" s="83"/>
      <c r="L2049" s="61"/>
      <c r="M2049" s="61"/>
      <c r="N2049" s="61"/>
      <c r="O2049" s="54"/>
      <c r="P2049" s="54"/>
      <c r="Q2049" s="60"/>
      <c r="R2049" s="63"/>
      <c r="S2049" s="64" t="str">
        <f aca="false">IF(ISBLANK(A2049),"",CONCATENATE($BC$5,"-",MID($BC$3,3,2),"-M_",A2049))</f>
        <v/>
      </c>
      <c r="T2049" s="65" t="str">
        <f aca="false">IF(ISBLANK(B2049),"",VLOOKUP(B2049,$BI$2:$BJ$5,2,FALSE()))</f>
        <v/>
      </c>
      <c r="U2049" s="66" t="str">
        <f aca="false">IF(ISBLANK(Q2049),"ES",Q2049)</f>
        <v>ES</v>
      </c>
      <c r="V2049" s="64" t="str">
        <f aca="false">IF(ISBLANK(K2049),"2",VLOOKUP(K2049,$BG$2:$BH$3,2,FALSE()))</f>
        <v>2</v>
      </c>
      <c r="W2049" s="66" t="str">
        <f aca="false">IF(ISBLANK(R2049),"Sin observaciones",R2049)</f>
        <v>Sin observaciones</v>
      </c>
      <c r="X2049" s="64" t="str">
        <f aca="false">IF(ISERROR(VLOOKUP(J2049,$BG$2:$BH$3,2,FALSE())),"",VLOOKUP(J2049,$BG$2:$BH$3,2,FALSE()))</f>
        <v/>
      </c>
      <c r="Z2049" s="67"/>
    </row>
    <row r="2050" customFormat="false" ht="14.4" hidden="false" customHeight="false" outlineLevel="0" collapsed="false">
      <c r="A2050" s="63"/>
      <c r="B2050" s="83"/>
      <c r="C2050" s="63"/>
      <c r="D2050" s="84"/>
      <c r="E2050" s="85"/>
      <c r="F2050" s="85"/>
      <c r="G2050" s="85"/>
      <c r="H2050" s="85"/>
      <c r="I2050" s="61"/>
      <c r="J2050" s="83"/>
      <c r="K2050" s="83"/>
      <c r="L2050" s="61"/>
      <c r="M2050" s="61"/>
      <c r="N2050" s="61"/>
      <c r="O2050" s="54"/>
      <c r="P2050" s="54"/>
      <c r="Q2050" s="60"/>
      <c r="R2050" s="63"/>
      <c r="S2050" s="64" t="str">
        <f aca="false">IF(ISBLANK(A2050),"",CONCATENATE($BC$5,"-",MID($BC$3,3,2),"-M_",A2050))</f>
        <v/>
      </c>
      <c r="T2050" s="65" t="str">
        <f aca="false">IF(ISBLANK(B2050),"",VLOOKUP(B2050,$BI$2:$BJ$5,2,FALSE()))</f>
        <v/>
      </c>
      <c r="U2050" s="66" t="str">
        <f aca="false">IF(ISBLANK(Q2050),"ES",Q2050)</f>
        <v>ES</v>
      </c>
      <c r="V2050" s="64" t="str">
        <f aca="false">IF(ISBLANK(K2050),"2",VLOOKUP(K2050,$BG$2:$BH$3,2,FALSE()))</f>
        <v>2</v>
      </c>
      <c r="W2050" s="66" t="str">
        <f aca="false">IF(ISBLANK(R2050),"Sin observaciones",R2050)</f>
        <v>Sin observaciones</v>
      </c>
      <c r="X2050" s="64" t="str">
        <f aca="false">IF(ISERROR(VLOOKUP(J2050,$BG$2:$BH$3,2,FALSE())),"",VLOOKUP(J2050,$BG$2:$BH$3,2,FALSE()))</f>
        <v/>
      </c>
      <c r="Z2050" s="67"/>
    </row>
    <row r="2051" customFormat="false" ht="14.4" hidden="false" customHeight="false" outlineLevel="0" collapsed="false">
      <c r="A2051" s="63"/>
      <c r="B2051" s="83"/>
      <c r="C2051" s="63"/>
      <c r="D2051" s="84"/>
      <c r="E2051" s="85"/>
      <c r="F2051" s="85"/>
      <c r="G2051" s="85"/>
      <c r="H2051" s="85"/>
      <c r="I2051" s="61"/>
      <c r="J2051" s="83"/>
      <c r="K2051" s="83"/>
      <c r="L2051" s="61"/>
      <c r="M2051" s="61"/>
      <c r="N2051" s="61"/>
      <c r="O2051" s="54"/>
      <c r="P2051" s="54"/>
      <c r="Q2051" s="60"/>
      <c r="R2051" s="63"/>
      <c r="S2051" s="64" t="str">
        <f aca="false">IF(ISBLANK(A2051),"",CONCATENATE($BC$5,"-",MID($BC$3,3,2),"-M_",A2051))</f>
        <v/>
      </c>
      <c r="T2051" s="65" t="str">
        <f aca="false">IF(ISBLANK(B2051),"",VLOOKUP(B2051,$BI$2:$BJ$5,2,FALSE()))</f>
        <v/>
      </c>
      <c r="U2051" s="66" t="str">
        <f aca="false">IF(ISBLANK(Q2051),"ES",Q2051)</f>
        <v>ES</v>
      </c>
      <c r="V2051" s="64" t="str">
        <f aca="false">IF(ISBLANK(K2051),"2",VLOOKUP(K2051,$BG$2:$BH$3,2,FALSE()))</f>
        <v>2</v>
      </c>
      <c r="W2051" s="66" t="str">
        <f aca="false">IF(ISBLANK(R2051),"Sin observaciones",R2051)</f>
        <v>Sin observaciones</v>
      </c>
      <c r="X2051" s="64" t="str">
        <f aca="false">IF(ISERROR(VLOOKUP(J2051,$BG$2:$BH$3,2,FALSE())),"",VLOOKUP(J2051,$BG$2:$BH$3,2,FALSE()))</f>
        <v/>
      </c>
      <c r="Z2051" s="67"/>
    </row>
    <row r="2052" customFormat="false" ht="14.4" hidden="false" customHeight="false" outlineLevel="0" collapsed="false">
      <c r="A2052" s="63"/>
      <c r="B2052" s="83"/>
      <c r="C2052" s="63"/>
      <c r="D2052" s="84"/>
      <c r="E2052" s="85"/>
      <c r="F2052" s="85"/>
      <c r="G2052" s="85"/>
      <c r="H2052" s="85"/>
      <c r="I2052" s="61"/>
      <c r="J2052" s="83"/>
      <c r="K2052" s="83"/>
      <c r="L2052" s="61"/>
      <c r="M2052" s="61"/>
      <c r="N2052" s="61"/>
      <c r="O2052" s="54"/>
      <c r="P2052" s="54"/>
      <c r="Q2052" s="60"/>
      <c r="R2052" s="63"/>
      <c r="S2052" s="64" t="str">
        <f aca="false">IF(ISBLANK(A2052),"",CONCATENATE($BC$5,"-",MID($BC$3,3,2),"-M_",A2052))</f>
        <v/>
      </c>
      <c r="T2052" s="65" t="str">
        <f aca="false">IF(ISBLANK(B2052),"",VLOOKUP(B2052,$BI$2:$BJ$5,2,FALSE()))</f>
        <v/>
      </c>
      <c r="U2052" s="66" t="str">
        <f aca="false">IF(ISBLANK(Q2052),"ES",Q2052)</f>
        <v>ES</v>
      </c>
      <c r="V2052" s="64" t="str">
        <f aca="false">IF(ISBLANK(K2052),"2",VLOOKUP(K2052,$BG$2:$BH$3,2,FALSE()))</f>
        <v>2</v>
      </c>
      <c r="W2052" s="66" t="str">
        <f aca="false">IF(ISBLANK(R2052),"Sin observaciones",R2052)</f>
        <v>Sin observaciones</v>
      </c>
      <c r="X2052" s="64" t="str">
        <f aca="false">IF(ISERROR(VLOOKUP(J2052,$BG$2:$BH$3,2,FALSE())),"",VLOOKUP(J2052,$BG$2:$BH$3,2,FALSE()))</f>
        <v/>
      </c>
      <c r="Z2052" s="67"/>
    </row>
    <row r="2053" customFormat="false" ht="14.4" hidden="false" customHeight="false" outlineLevel="0" collapsed="false">
      <c r="A2053" s="63"/>
      <c r="B2053" s="83"/>
      <c r="C2053" s="63"/>
      <c r="D2053" s="84"/>
      <c r="E2053" s="85"/>
      <c r="F2053" s="85"/>
      <c r="G2053" s="85"/>
      <c r="H2053" s="85"/>
      <c r="I2053" s="61"/>
      <c r="J2053" s="83"/>
      <c r="K2053" s="83"/>
      <c r="L2053" s="61"/>
      <c r="M2053" s="61"/>
      <c r="N2053" s="61"/>
      <c r="O2053" s="54"/>
      <c r="P2053" s="54"/>
      <c r="Q2053" s="60"/>
      <c r="R2053" s="63"/>
      <c r="S2053" s="64" t="str">
        <f aca="false">IF(ISBLANK(A2053),"",CONCATENATE($BC$5,"-",MID($BC$3,3,2),"-M_",A2053))</f>
        <v/>
      </c>
      <c r="T2053" s="65" t="str">
        <f aca="false">IF(ISBLANK(B2053),"",VLOOKUP(B2053,$BI$2:$BJ$5,2,FALSE()))</f>
        <v/>
      </c>
      <c r="U2053" s="66" t="str">
        <f aca="false">IF(ISBLANK(Q2053),"ES",Q2053)</f>
        <v>ES</v>
      </c>
      <c r="V2053" s="64" t="str">
        <f aca="false">IF(ISBLANK(K2053),"2",VLOOKUP(K2053,$BG$2:$BH$3,2,FALSE()))</f>
        <v>2</v>
      </c>
      <c r="W2053" s="66" t="str">
        <f aca="false">IF(ISBLANK(R2053),"Sin observaciones",R2053)</f>
        <v>Sin observaciones</v>
      </c>
      <c r="X2053" s="64" t="str">
        <f aca="false">IF(ISERROR(VLOOKUP(J2053,$BG$2:$BH$3,2,FALSE())),"",VLOOKUP(J2053,$BG$2:$BH$3,2,FALSE()))</f>
        <v/>
      </c>
      <c r="Z2053" s="67"/>
    </row>
    <row r="2054" customFormat="false" ht="14.4" hidden="false" customHeight="false" outlineLevel="0" collapsed="false">
      <c r="A2054" s="63"/>
      <c r="B2054" s="83"/>
      <c r="C2054" s="63"/>
      <c r="D2054" s="84"/>
      <c r="E2054" s="85"/>
      <c r="F2054" s="85"/>
      <c r="G2054" s="85"/>
      <c r="H2054" s="85"/>
      <c r="I2054" s="61"/>
      <c r="J2054" s="83"/>
      <c r="K2054" s="83"/>
      <c r="L2054" s="61"/>
      <c r="M2054" s="61"/>
      <c r="N2054" s="61"/>
      <c r="O2054" s="54"/>
      <c r="P2054" s="54"/>
      <c r="Q2054" s="60"/>
      <c r="R2054" s="63"/>
      <c r="S2054" s="64" t="str">
        <f aca="false">IF(ISBLANK(A2054),"",CONCATENATE($BC$5,"-",MID($BC$3,3,2),"-M_",A2054))</f>
        <v/>
      </c>
      <c r="T2054" s="65" t="str">
        <f aca="false">IF(ISBLANK(B2054),"",VLOOKUP(B2054,$BI$2:$BJ$5,2,FALSE()))</f>
        <v/>
      </c>
      <c r="U2054" s="66" t="str">
        <f aca="false">IF(ISBLANK(Q2054),"ES",Q2054)</f>
        <v>ES</v>
      </c>
      <c r="V2054" s="64" t="str">
        <f aca="false">IF(ISBLANK(K2054),"2",VLOOKUP(K2054,$BG$2:$BH$3,2,FALSE()))</f>
        <v>2</v>
      </c>
      <c r="W2054" s="66" t="str">
        <f aca="false">IF(ISBLANK(R2054),"Sin observaciones",R2054)</f>
        <v>Sin observaciones</v>
      </c>
      <c r="X2054" s="64" t="str">
        <f aca="false">IF(ISERROR(VLOOKUP(J2054,$BG$2:$BH$3,2,FALSE())),"",VLOOKUP(J2054,$BG$2:$BH$3,2,FALSE()))</f>
        <v/>
      </c>
      <c r="Z2054" s="67"/>
    </row>
    <row r="2055" customFormat="false" ht="14.4" hidden="false" customHeight="false" outlineLevel="0" collapsed="false">
      <c r="A2055" s="63"/>
      <c r="B2055" s="83"/>
      <c r="C2055" s="63"/>
      <c r="D2055" s="84"/>
      <c r="E2055" s="85"/>
      <c r="F2055" s="85"/>
      <c r="G2055" s="85"/>
      <c r="H2055" s="85"/>
      <c r="I2055" s="61"/>
      <c r="J2055" s="83"/>
      <c r="K2055" s="83"/>
      <c r="L2055" s="61"/>
      <c r="M2055" s="61"/>
      <c r="N2055" s="61"/>
      <c r="O2055" s="54"/>
      <c r="P2055" s="54"/>
      <c r="Q2055" s="60"/>
      <c r="R2055" s="63"/>
      <c r="S2055" s="64" t="str">
        <f aca="false">IF(ISBLANK(A2055),"",CONCATENATE($BC$5,"-",MID($BC$3,3,2),"-M_",A2055))</f>
        <v/>
      </c>
      <c r="T2055" s="65" t="str">
        <f aca="false">IF(ISBLANK(B2055),"",VLOOKUP(B2055,$BI$2:$BJ$5,2,FALSE()))</f>
        <v/>
      </c>
      <c r="U2055" s="66" t="str">
        <f aca="false">IF(ISBLANK(Q2055),"ES",Q2055)</f>
        <v>ES</v>
      </c>
      <c r="V2055" s="64" t="str">
        <f aca="false">IF(ISBLANK(K2055),"2",VLOOKUP(K2055,$BG$2:$BH$3,2,FALSE()))</f>
        <v>2</v>
      </c>
      <c r="W2055" s="66" t="str">
        <f aca="false">IF(ISBLANK(R2055),"Sin observaciones",R2055)</f>
        <v>Sin observaciones</v>
      </c>
      <c r="X2055" s="64" t="str">
        <f aca="false">IF(ISERROR(VLOOKUP(J2055,$BG$2:$BH$3,2,FALSE())),"",VLOOKUP(J2055,$BG$2:$BH$3,2,FALSE()))</f>
        <v/>
      </c>
      <c r="Z2055" s="67"/>
    </row>
    <row r="2056" customFormat="false" ht="14.4" hidden="false" customHeight="false" outlineLevel="0" collapsed="false">
      <c r="A2056" s="63"/>
      <c r="B2056" s="83"/>
      <c r="C2056" s="63"/>
      <c r="D2056" s="84"/>
      <c r="E2056" s="85"/>
      <c r="F2056" s="85"/>
      <c r="G2056" s="85"/>
      <c r="H2056" s="85"/>
      <c r="I2056" s="61"/>
      <c r="J2056" s="83"/>
      <c r="K2056" s="83"/>
      <c r="L2056" s="61"/>
      <c r="M2056" s="61"/>
      <c r="N2056" s="61"/>
      <c r="O2056" s="54"/>
      <c r="P2056" s="54"/>
      <c r="Q2056" s="60"/>
      <c r="R2056" s="63"/>
      <c r="S2056" s="64" t="str">
        <f aca="false">IF(ISBLANK(A2056),"",CONCATENATE($BC$5,"-",MID($BC$3,3,2),"-M_",A2056))</f>
        <v/>
      </c>
      <c r="T2056" s="65" t="str">
        <f aca="false">IF(ISBLANK(B2056),"",VLOOKUP(B2056,$BI$2:$BJ$5,2,FALSE()))</f>
        <v/>
      </c>
      <c r="U2056" s="66" t="str">
        <f aca="false">IF(ISBLANK(Q2056),"ES",Q2056)</f>
        <v>ES</v>
      </c>
      <c r="V2056" s="64" t="str">
        <f aca="false">IF(ISBLANK(K2056),"2",VLOOKUP(K2056,$BG$2:$BH$3,2,FALSE()))</f>
        <v>2</v>
      </c>
      <c r="W2056" s="66" t="str">
        <f aca="false">IF(ISBLANK(R2056),"Sin observaciones",R2056)</f>
        <v>Sin observaciones</v>
      </c>
      <c r="X2056" s="64" t="str">
        <f aca="false">IF(ISERROR(VLOOKUP(J2056,$BG$2:$BH$3,2,FALSE())),"",VLOOKUP(J2056,$BG$2:$BH$3,2,FALSE()))</f>
        <v/>
      </c>
      <c r="Z2056" s="67"/>
    </row>
    <row r="2057" customFormat="false" ht="14.4" hidden="false" customHeight="false" outlineLevel="0" collapsed="false">
      <c r="A2057" s="63"/>
      <c r="B2057" s="83"/>
      <c r="C2057" s="63"/>
      <c r="D2057" s="84"/>
      <c r="E2057" s="85"/>
      <c r="F2057" s="85"/>
      <c r="G2057" s="85"/>
      <c r="H2057" s="85"/>
      <c r="I2057" s="61"/>
      <c r="J2057" s="83"/>
      <c r="K2057" s="83"/>
      <c r="L2057" s="61"/>
      <c r="M2057" s="61"/>
      <c r="N2057" s="61"/>
      <c r="O2057" s="54"/>
      <c r="P2057" s="54"/>
      <c r="Q2057" s="60"/>
      <c r="R2057" s="63"/>
      <c r="S2057" s="64" t="str">
        <f aca="false">IF(ISBLANK(A2057),"",CONCATENATE($BC$5,"-",MID($BC$3,3,2),"-M_",A2057))</f>
        <v/>
      </c>
      <c r="T2057" s="65" t="str">
        <f aca="false">IF(ISBLANK(B2057),"",VLOOKUP(B2057,$BI$2:$BJ$5,2,FALSE()))</f>
        <v/>
      </c>
      <c r="U2057" s="66" t="str">
        <f aca="false">IF(ISBLANK(Q2057),"ES",Q2057)</f>
        <v>ES</v>
      </c>
      <c r="V2057" s="64" t="str">
        <f aca="false">IF(ISBLANK(K2057),"2",VLOOKUP(K2057,$BG$2:$BH$3,2,FALSE()))</f>
        <v>2</v>
      </c>
      <c r="W2057" s="66" t="str">
        <f aca="false">IF(ISBLANK(R2057),"Sin observaciones",R2057)</f>
        <v>Sin observaciones</v>
      </c>
      <c r="X2057" s="64" t="str">
        <f aca="false">IF(ISERROR(VLOOKUP(J2057,$BG$2:$BH$3,2,FALSE())),"",VLOOKUP(J2057,$BG$2:$BH$3,2,FALSE()))</f>
        <v/>
      </c>
      <c r="Z2057" s="67"/>
    </row>
    <row r="2058" customFormat="false" ht="14.4" hidden="false" customHeight="false" outlineLevel="0" collapsed="false">
      <c r="A2058" s="63"/>
      <c r="B2058" s="83"/>
      <c r="C2058" s="63"/>
      <c r="D2058" s="84"/>
      <c r="E2058" s="85"/>
      <c r="F2058" s="85"/>
      <c r="G2058" s="85"/>
      <c r="H2058" s="85"/>
      <c r="I2058" s="61"/>
      <c r="J2058" s="83"/>
      <c r="K2058" s="83"/>
      <c r="L2058" s="61"/>
      <c r="M2058" s="61"/>
      <c r="N2058" s="61"/>
      <c r="O2058" s="54"/>
      <c r="P2058" s="54"/>
      <c r="Q2058" s="60"/>
      <c r="R2058" s="63"/>
      <c r="S2058" s="64" t="str">
        <f aca="false">IF(ISBLANK(A2058),"",CONCATENATE($BC$5,"-",MID($BC$3,3,2),"-M_",A2058))</f>
        <v/>
      </c>
      <c r="T2058" s="65" t="str">
        <f aca="false">IF(ISBLANK(B2058),"",VLOOKUP(B2058,$BI$2:$BJ$5,2,FALSE()))</f>
        <v/>
      </c>
      <c r="U2058" s="66" t="str">
        <f aca="false">IF(ISBLANK(Q2058),"ES",Q2058)</f>
        <v>ES</v>
      </c>
      <c r="V2058" s="64" t="str">
        <f aca="false">IF(ISBLANK(K2058),"2",VLOOKUP(K2058,$BG$2:$BH$3,2,FALSE()))</f>
        <v>2</v>
      </c>
      <c r="W2058" s="66" t="str">
        <f aca="false">IF(ISBLANK(R2058),"Sin observaciones",R2058)</f>
        <v>Sin observaciones</v>
      </c>
      <c r="X2058" s="64" t="str">
        <f aca="false">IF(ISERROR(VLOOKUP(J2058,$BG$2:$BH$3,2,FALSE())),"",VLOOKUP(J2058,$BG$2:$BH$3,2,FALSE()))</f>
        <v/>
      </c>
      <c r="Z2058" s="67"/>
    </row>
    <row r="2059" customFormat="false" ht="14.4" hidden="false" customHeight="false" outlineLevel="0" collapsed="false">
      <c r="A2059" s="63"/>
      <c r="B2059" s="83"/>
      <c r="C2059" s="63"/>
      <c r="D2059" s="84"/>
      <c r="E2059" s="85"/>
      <c r="F2059" s="85"/>
      <c r="G2059" s="85"/>
      <c r="H2059" s="85"/>
      <c r="I2059" s="61"/>
      <c r="J2059" s="83"/>
      <c r="K2059" s="83"/>
      <c r="L2059" s="61"/>
      <c r="M2059" s="61"/>
      <c r="N2059" s="61"/>
      <c r="O2059" s="54"/>
      <c r="P2059" s="54"/>
      <c r="Q2059" s="60"/>
      <c r="R2059" s="63"/>
      <c r="S2059" s="64" t="str">
        <f aca="false">IF(ISBLANK(A2059),"",CONCATENATE($BC$5,"-",MID($BC$3,3,2),"-M_",A2059))</f>
        <v/>
      </c>
      <c r="T2059" s="65" t="str">
        <f aca="false">IF(ISBLANK(B2059),"",VLOOKUP(B2059,$BI$2:$BJ$5,2,FALSE()))</f>
        <v/>
      </c>
      <c r="U2059" s="66" t="str">
        <f aca="false">IF(ISBLANK(Q2059),"ES",Q2059)</f>
        <v>ES</v>
      </c>
      <c r="V2059" s="64" t="str">
        <f aca="false">IF(ISBLANK(K2059),"2",VLOOKUP(K2059,$BG$2:$BH$3,2,FALSE()))</f>
        <v>2</v>
      </c>
      <c r="W2059" s="66" t="str">
        <f aca="false">IF(ISBLANK(R2059),"Sin observaciones",R2059)</f>
        <v>Sin observaciones</v>
      </c>
      <c r="X2059" s="64" t="str">
        <f aca="false">IF(ISERROR(VLOOKUP(J2059,$BG$2:$BH$3,2,FALSE())),"",VLOOKUP(J2059,$BG$2:$BH$3,2,FALSE()))</f>
        <v/>
      </c>
      <c r="Z2059" s="67"/>
    </row>
    <row r="2060" customFormat="false" ht="14.4" hidden="false" customHeight="false" outlineLevel="0" collapsed="false">
      <c r="A2060" s="63"/>
      <c r="B2060" s="83"/>
      <c r="C2060" s="63"/>
      <c r="D2060" s="84"/>
      <c r="E2060" s="85"/>
      <c r="F2060" s="85"/>
      <c r="G2060" s="85"/>
      <c r="H2060" s="85"/>
      <c r="I2060" s="61"/>
      <c r="J2060" s="83"/>
      <c r="K2060" s="83"/>
      <c r="L2060" s="61"/>
      <c r="M2060" s="61"/>
      <c r="N2060" s="61"/>
      <c r="O2060" s="54"/>
      <c r="P2060" s="54"/>
      <c r="Q2060" s="60"/>
      <c r="R2060" s="63"/>
      <c r="S2060" s="64" t="str">
        <f aca="false">IF(ISBLANK(A2060),"",CONCATENATE($BC$5,"-",MID($BC$3,3,2),"-M_",A2060))</f>
        <v/>
      </c>
      <c r="T2060" s="65" t="str">
        <f aca="false">IF(ISBLANK(B2060),"",VLOOKUP(B2060,$BI$2:$BJ$5,2,FALSE()))</f>
        <v/>
      </c>
      <c r="U2060" s="66" t="str">
        <f aca="false">IF(ISBLANK(Q2060),"ES",Q2060)</f>
        <v>ES</v>
      </c>
      <c r="V2060" s="64" t="str">
        <f aca="false">IF(ISBLANK(K2060),"2",VLOOKUP(K2060,$BG$2:$BH$3,2,FALSE()))</f>
        <v>2</v>
      </c>
      <c r="W2060" s="66" t="str">
        <f aca="false">IF(ISBLANK(R2060),"Sin observaciones",R2060)</f>
        <v>Sin observaciones</v>
      </c>
      <c r="X2060" s="64" t="str">
        <f aca="false">IF(ISERROR(VLOOKUP(J2060,$BG$2:$BH$3,2,FALSE())),"",VLOOKUP(J2060,$BG$2:$BH$3,2,FALSE()))</f>
        <v/>
      </c>
      <c r="Z2060" s="67"/>
    </row>
    <row r="2061" customFormat="false" ht="14.4" hidden="false" customHeight="false" outlineLevel="0" collapsed="false">
      <c r="A2061" s="63"/>
      <c r="B2061" s="83"/>
      <c r="C2061" s="63"/>
      <c r="D2061" s="84"/>
      <c r="E2061" s="85"/>
      <c r="F2061" s="85"/>
      <c r="G2061" s="85"/>
      <c r="H2061" s="85"/>
      <c r="I2061" s="61"/>
      <c r="J2061" s="83"/>
      <c r="K2061" s="83"/>
      <c r="L2061" s="61"/>
      <c r="M2061" s="61"/>
      <c r="N2061" s="61"/>
      <c r="O2061" s="54"/>
      <c r="P2061" s="54"/>
      <c r="Q2061" s="60"/>
      <c r="R2061" s="63"/>
      <c r="S2061" s="64" t="str">
        <f aca="false">IF(ISBLANK(A2061),"",CONCATENATE($BC$5,"-",MID($BC$3,3,2),"-M_",A2061))</f>
        <v/>
      </c>
      <c r="T2061" s="65" t="str">
        <f aca="false">IF(ISBLANK(B2061),"",VLOOKUP(B2061,$BI$2:$BJ$5,2,FALSE()))</f>
        <v/>
      </c>
      <c r="U2061" s="66" t="str">
        <f aca="false">IF(ISBLANK(Q2061),"ES",Q2061)</f>
        <v>ES</v>
      </c>
      <c r="V2061" s="64" t="str">
        <f aca="false">IF(ISBLANK(K2061),"2",VLOOKUP(K2061,$BG$2:$BH$3,2,FALSE()))</f>
        <v>2</v>
      </c>
      <c r="W2061" s="66" t="str">
        <f aca="false">IF(ISBLANK(R2061),"Sin observaciones",R2061)</f>
        <v>Sin observaciones</v>
      </c>
      <c r="X2061" s="64" t="str">
        <f aca="false">IF(ISERROR(VLOOKUP(J2061,$BG$2:$BH$3,2,FALSE())),"",VLOOKUP(J2061,$BG$2:$BH$3,2,FALSE()))</f>
        <v/>
      </c>
      <c r="Z2061" s="67"/>
    </row>
    <row r="2062" customFormat="false" ht="14.4" hidden="false" customHeight="false" outlineLevel="0" collapsed="false">
      <c r="A2062" s="63"/>
      <c r="B2062" s="83"/>
      <c r="C2062" s="63"/>
      <c r="D2062" s="84"/>
      <c r="E2062" s="85"/>
      <c r="F2062" s="85"/>
      <c r="G2062" s="85"/>
      <c r="H2062" s="85"/>
      <c r="I2062" s="61"/>
      <c r="J2062" s="83"/>
      <c r="K2062" s="83"/>
      <c r="L2062" s="61"/>
      <c r="M2062" s="61"/>
      <c r="N2062" s="61"/>
      <c r="O2062" s="54"/>
      <c r="P2062" s="54"/>
      <c r="Q2062" s="60"/>
      <c r="R2062" s="63"/>
      <c r="S2062" s="64" t="str">
        <f aca="false">IF(ISBLANK(A2062),"",CONCATENATE($BC$5,"-",MID($BC$3,3,2),"-M_",A2062))</f>
        <v/>
      </c>
      <c r="T2062" s="65" t="str">
        <f aca="false">IF(ISBLANK(B2062),"",VLOOKUP(B2062,$BI$2:$BJ$5,2,FALSE()))</f>
        <v/>
      </c>
      <c r="U2062" s="66" t="str">
        <f aca="false">IF(ISBLANK(Q2062),"ES",Q2062)</f>
        <v>ES</v>
      </c>
      <c r="V2062" s="64" t="str">
        <f aca="false">IF(ISBLANK(K2062),"2",VLOOKUP(K2062,$BG$2:$BH$3,2,FALSE()))</f>
        <v>2</v>
      </c>
      <c r="W2062" s="66" t="str">
        <f aca="false">IF(ISBLANK(R2062),"Sin observaciones",R2062)</f>
        <v>Sin observaciones</v>
      </c>
      <c r="X2062" s="64" t="str">
        <f aca="false">IF(ISERROR(VLOOKUP(J2062,$BG$2:$BH$3,2,FALSE())),"",VLOOKUP(J2062,$BG$2:$BH$3,2,FALSE()))</f>
        <v/>
      </c>
      <c r="Z2062" s="67"/>
    </row>
    <row r="2063" customFormat="false" ht="14.4" hidden="false" customHeight="false" outlineLevel="0" collapsed="false">
      <c r="A2063" s="63"/>
      <c r="B2063" s="83"/>
      <c r="C2063" s="63"/>
      <c r="D2063" s="84"/>
      <c r="E2063" s="85"/>
      <c r="F2063" s="85"/>
      <c r="G2063" s="85"/>
      <c r="H2063" s="85"/>
      <c r="I2063" s="61"/>
      <c r="J2063" s="83"/>
      <c r="K2063" s="83"/>
      <c r="L2063" s="61"/>
      <c r="M2063" s="61"/>
      <c r="N2063" s="61"/>
      <c r="O2063" s="54"/>
      <c r="P2063" s="54"/>
      <c r="Q2063" s="60"/>
      <c r="R2063" s="63"/>
      <c r="S2063" s="64" t="str">
        <f aca="false">IF(ISBLANK(A2063),"",CONCATENATE($BC$5,"-",MID($BC$3,3,2),"-M_",A2063))</f>
        <v/>
      </c>
      <c r="T2063" s="65" t="str">
        <f aca="false">IF(ISBLANK(B2063),"",VLOOKUP(B2063,$BI$2:$BJ$5,2,FALSE()))</f>
        <v/>
      </c>
      <c r="U2063" s="66" t="str">
        <f aca="false">IF(ISBLANK(Q2063),"ES",Q2063)</f>
        <v>ES</v>
      </c>
      <c r="V2063" s="64" t="str">
        <f aca="false">IF(ISBLANK(K2063),"2",VLOOKUP(K2063,$BG$2:$BH$3,2,FALSE()))</f>
        <v>2</v>
      </c>
      <c r="W2063" s="66" t="str">
        <f aca="false">IF(ISBLANK(R2063),"Sin observaciones",R2063)</f>
        <v>Sin observaciones</v>
      </c>
      <c r="X2063" s="64" t="str">
        <f aca="false">IF(ISERROR(VLOOKUP(J2063,$BG$2:$BH$3,2,FALSE())),"",VLOOKUP(J2063,$BG$2:$BH$3,2,FALSE()))</f>
        <v/>
      </c>
      <c r="Z2063" s="67"/>
    </row>
    <row r="2064" customFormat="false" ht="14.4" hidden="false" customHeight="false" outlineLevel="0" collapsed="false">
      <c r="A2064" s="63"/>
      <c r="B2064" s="83"/>
      <c r="C2064" s="63"/>
      <c r="D2064" s="84"/>
      <c r="E2064" s="85"/>
      <c r="F2064" s="85"/>
      <c r="G2064" s="85"/>
      <c r="H2064" s="85"/>
      <c r="I2064" s="61"/>
      <c r="J2064" s="83"/>
      <c r="K2064" s="83"/>
      <c r="L2064" s="61"/>
      <c r="M2064" s="61"/>
      <c r="N2064" s="61"/>
      <c r="O2064" s="54"/>
      <c r="P2064" s="54"/>
      <c r="Q2064" s="60"/>
      <c r="R2064" s="63"/>
      <c r="S2064" s="64" t="str">
        <f aca="false">IF(ISBLANK(A2064),"",CONCATENATE($BC$5,"-",MID($BC$3,3,2),"-M_",A2064))</f>
        <v/>
      </c>
      <c r="T2064" s="65" t="str">
        <f aca="false">IF(ISBLANK(B2064),"",VLOOKUP(B2064,$BI$2:$BJ$5,2,FALSE()))</f>
        <v/>
      </c>
      <c r="U2064" s="66" t="str">
        <f aca="false">IF(ISBLANK(Q2064),"ES",Q2064)</f>
        <v>ES</v>
      </c>
      <c r="V2064" s="64" t="str">
        <f aca="false">IF(ISBLANK(K2064),"2",VLOOKUP(K2064,$BG$2:$BH$3,2,FALSE()))</f>
        <v>2</v>
      </c>
      <c r="W2064" s="66" t="str">
        <f aca="false">IF(ISBLANK(R2064),"Sin observaciones",R2064)</f>
        <v>Sin observaciones</v>
      </c>
      <c r="X2064" s="64" t="str">
        <f aca="false">IF(ISERROR(VLOOKUP(J2064,$BG$2:$BH$3,2,FALSE())),"",VLOOKUP(J2064,$BG$2:$BH$3,2,FALSE()))</f>
        <v/>
      </c>
      <c r="Z2064" s="67"/>
    </row>
    <row r="2065" customFormat="false" ht="14.4" hidden="false" customHeight="false" outlineLevel="0" collapsed="false">
      <c r="A2065" s="63"/>
      <c r="B2065" s="83"/>
      <c r="C2065" s="63"/>
      <c r="D2065" s="84"/>
      <c r="E2065" s="85"/>
      <c r="F2065" s="85"/>
      <c r="G2065" s="85"/>
      <c r="H2065" s="85"/>
      <c r="I2065" s="61"/>
      <c r="J2065" s="83"/>
      <c r="K2065" s="83"/>
      <c r="L2065" s="61"/>
      <c r="M2065" s="61"/>
      <c r="N2065" s="61"/>
      <c r="O2065" s="54"/>
      <c r="P2065" s="54"/>
      <c r="Q2065" s="60"/>
      <c r="R2065" s="63"/>
      <c r="S2065" s="64" t="str">
        <f aca="false">IF(ISBLANK(A2065),"",CONCATENATE($BC$5,"-",MID($BC$3,3,2),"-M_",A2065))</f>
        <v/>
      </c>
      <c r="T2065" s="65" t="str">
        <f aca="false">IF(ISBLANK(B2065),"",VLOOKUP(B2065,$BI$2:$BJ$5,2,FALSE()))</f>
        <v/>
      </c>
      <c r="U2065" s="66" t="str">
        <f aca="false">IF(ISBLANK(Q2065),"ES",Q2065)</f>
        <v>ES</v>
      </c>
      <c r="V2065" s="64" t="str">
        <f aca="false">IF(ISBLANK(K2065),"2",VLOOKUP(K2065,$BG$2:$BH$3,2,FALSE()))</f>
        <v>2</v>
      </c>
      <c r="W2065" s="66" t="str">
        <f aca="false">IF(ISBLANK(R2065),"Sin observaciones",R2065)</f>
        <v>Sin observaciones</v>
      </c>
      <c r="X2065" s="64" t="str">
        <f aca="false">IF(ISERROR(VLOOKUP(J2065,$BG$2:$BH$3,2,FALSE())),"",VLOOKUP(J2065,$BG$2:$BH$3,2,FALSE()))</f>
        <v/>
      </c>
      <c r="Z2065" s="67"/>
    </row>
    <row r="2066" customFormat="false" ht="14.4" hidden="false" customHeight="false" outlineLevel="0" collapsed="false">
      <c r="A2066" s="63"/>
      <c r="B2066" s="83"/>
      <c r="C2066" s="63"/>
      <c r="D2066" s="84"/>
      <c r="E2066" s="85"/>
      <c r="F2066" s="85"/>
      <c r="G2066" s="85"/>
      <c r="H2066" s="85"/>
      <c r="I2066" s="61"/>
      <c r="J2066" s="83"/>
      <c r="K2066" s="83"/>
      <c r="L2066" s="61"/>
      <c r="M2066" s="61"/>
      <c r="N2066" s="61"/>
      <c r="O2066" s="54"/>
      <c r="P2066" s="54"/>
      <c r="Q2066" s="60"/>
      <c r="R2066" s="63"/>
      <c r="S2066" s="64" t="str">
        <f aca="false">IF(ISBLANK(A2066),"",CONCATENATE($BC$5,"-",MID($BC$3,3,2),"-M_",A2066))</f>
        <v/>
      </c>
      <c r="T2066" s="65" t="str">
        <f aca="false">IF(ISBLANK(B2066),"",VLOOKUP(B2066,$BI$2:$BJ$5,2,FALSE()))</f>
        <v/>
      </c>
      <c r="U2066" s="66" t="str">
        <f aca="false">IF(ISBLANK(Q2066),"ES",Q2066)</f>
        <v>ES</v>
      </c>
      <c r="V2066" s="64" t="str">
        <f aca="false">IF(ISBLANK(K2066),"2",VLOOKUP(K2066,$BG$2:$BH$3,2,FALSE()))</f>
        <v>2</v>
      </c>
      <c r="W2066" s="66" t="str">
        <f aca="false">IF(ISBLANK(R2066),"Sin observaciones",R2066)</f>
        <v>Sin observaciones</v>
      </c>
      <c r="X2066" s="64" t="str">
        <f aca="false">IF(ISERROR(VLOOKUP(J2066,$BG$2:$BH$3,2,FALSE())),"",VLOOKUP(J2066,$BG$2:$BH$3,2,FALSE()))</f>
        <v/>
      </c>
      <c r="Z2066" s="67"/>
    </row>
    <row r="2067" customFormat="false" ht="14.4" hidden="false" customHeight="false" outlineLevel="0" collapsed="false">
      <c r="A2067" s="63"/>
      <c r="B2067" s="83"/>
      <c r="C2067" s="63"/>
      <c r="D2067" s="84"/>
      <c r="E2067" s="85"/>
      <c r="F2067" s="85"/>
      <c r="G2067" s="85"/>
      <c r="H2067" s="85"/>
      <c r="I2067" s="61"/>
      <c r="J2067" s="83"/>
      <c r="K2067" s="83"/>
      <c r="L2067" s="61"/>
      <c r="M2067" s="61"/>
      <c r="N2067" s="61"/>
      <c r="O2067" s="54"/>
      <c r="P2067" s="54"/>
      <c r="Q2067" s="60"/>
      <c r="R2067" s="63"/>
      <c r="S2067" s="64" t="str">
        <f aca="false">IF(ISBLANK(A2067),"",CONCATENATE($BC$5,"-",MID($BC$3,3,2),"-M_",A2067))</f>
        <v/>
      </c>
      <c r="T2067" s="65" t="str">
        <f aca="false">IF(ISBLANK(B2067),"",VLOOKUP(B2067,$BI$2:$BJ$5,2,FALSE()))</f>
        <v/>
      </c>
      <c r="U2067" s="66" t="str">
        <f aca="false">IF(ISBLANK(Q2067),"ES",Q2067)</f>
        <v>ES</v>
      </c>
      <c r="V2067" s="64" t="str">
        <f aca="false">IF(ISBLANK(K2067),"2",VLOOKUP(K2067,$BG$2:$BH$3,2,FALSE()))</f>
        <v>2</v>
      </c>
      <c r="W2067" s="66" t="str">
        <f aca="false">IF(ISBLANK(R2067),"Sin observaciones",R2067)</f>
        <v>Sin observaciones</v>
      </c>
      <c r="X2067" s="64" t="str">
        <f aca="false">IF(ISERROR(VLOOKUP(J2067,$BG$2:$BH$3,2,FALSE())),"",VLOOKUP(J2067,$BG$2:$BH$3,2,FALSE()))</f>
        <v/>
      </c>
      <c r="Z2067" s="67"/>
    </row>
    <row r="2068" customFormat="false" ht="14.4" hidden="false" customHeight="false" outlineLevel="0" collapsed="false">
      <c r="A2068" s="63"/>
      <c r="B2068" s="83"/>
      <c r="C2068" s="63"/>
      <c r="D2068" s="84"/>
      <c r="E2068" s="85"/>
      <c r="F2068" s="85"/>
      <c r="G2068" s="85"/>
      <c r="H2068" s="85"/>
      <c r="I2068" s="61"/>
      <c r="J2068" s="83"/>
      <c r="K2068" s="83"/>
      <c r="L2068" s="61"/>
      <c r="M2068" s="61"/>
      <c r="N2068" s="61"/>
      <c r="O2068" s="54"/>
      <c r="P2068" s="54"/>
      <c r="Q2068" s="60"/>
      <c r="R2068" s="63"/>
      <c r="S2068" s="64" t="str">
        <f aca="false">IF(ISBLANK(A2068),"",CONCATENATE($BC$5,"-",MID($BC$3,3,2),"-M_",A2068))</f>
        <v/>
      </c>
      <c r="T2068" s="65" t="str">
        <f aca="false">IF(ISBLANK(B2068),"",VLOOKUP(B2068,$BI$2:$BJ$5,2,FALSE()))</f>
        <v/>
      </c>
      <c r="U2068" s="66" t="str">
        <f aca="false">IF(ISBLANK(Q2068),"ES",Q2068)</f>
        <v>ES</v>
      </c>
      <c r="V2068" s="64" t="str">
        <f aca="false">IF(ISBLANK(K2068),"2",VLOOKUP(K2068,$BG$2:$BH$3,2,FALSE()))</f>
        <v>2</v>
      </c>
      <c r="W2068" s="66" t="str">
        <f aca="false">IF(ISBLANK(R2068),"Sin observaciones",R2068)</f>
        <v>Sin observaciones</v>
      </c>
      <c r="X2068" s="64" t="str">
        <f aca="false">IF(ISERROR(VLOOKUP(J2068,$BG$2:$BH$3,2,FALSE())),"",VLOOKUP(J2068,$BG$2:$BH$3,2,FALSE()))</f>
        <v/>
      </c>
      <c r="Z2068" s="67"/>
    </row>
    <row r="2069" customFormat="false" ht="14.4" hidden="false" customHeight="false" outlineLevel="0" collapsed="false">
      <c r="A2069" s="63"/>
      <c r="B2069" s="83"/>
      <c r="C2069" s="63"/>
      <c r="D2069" s="84"/>
      <c r="E2069" s="85"/>
      <c r="F2069" s="85"/>
      <c r="G2069" s="85"/>
      <c r="H2069" s="85"/>
      <c r="I2069" s="61"/>
      <c r="J2069" s="83"/>
      <c r="K2069" s="83"/>
      <c r="L2069" s="61"/>
      <c r="M2069" s="61"/>
      <c r="N2069" s="61"/>
      <c r="O2069" s="54"/>
      <c r="P2069" s="54"/>
      <c r="Q2069" s="60"/>
      <c r="R2069" s="63"/>
      <c r="S2069" s="64" t="str">
        <f aca="false">IF(ISBLANK(A2069),"",CONCATENATE($BC$5,"-",MID($BC$3,3,2),"-M_",A2069))</f>
        <v/>
      </c>
      <c r="T2069" s="65" t="str">
        <f aca="false">IF(ISBLANK(B2069),"",VLOOKUP(B2069,$BI$2:$BJ$5,2,FALSE()))</f>
        <v/>
      </c>
      <c r="U2069" s="66" t="str">
        <f aca="false">IF(ISBLANK(Q2069),"ES",Q2069)</f>
        <v>ES</v>
      </c>
      <c r="V2069" s="64" t="str">
        <f aca="false">IF(ISBLANK(K2069),"2",VLOOKUP(K2069,$BG$2:$BH$3,2,FALSE()))</f>
        <v>2</v>
      </c>
      <c r="W2069" s="66" t="str">
        <f aca="false">IF(ISBLANK(R2069),"Sin observaciones",R2069)</f>
        <v>Sin observaciones</v>
      </c>
      <c r="X2069" s="64" t="str">
        <f aca="false">IF(ISERROR(VLOOKUP(J2069,$BG$2:$BH$3,2,FALSE())),"",VLOOKUP(J2069,$BG$2:$BH$3,2,FALSE()))</f>
        <v/>
      </c>
      <c r="Z2069" s="67"/>
    </row>
    <row r="2070" customFormat="false" ht="14.4" hidden="false" customHeight="false" outlineLevel="0" collapsed="false">
      <c r="A2070" s="63"/>
      <c r="B2070" s="83"/>
      <c r="C2070" s="63"/>
      <c r="D2070" s="84"/>
      <c r="E2070" s="85"/>
      <c r="F2070" s="85"/>
      <c r="G2070" s="85"/>
      <c r="H2070" s="85"/>
      <c r="I2070" s="61"/>
      <c r="J2070" s="83"/>
      <c r="K2070" s="83"/>
      <c r="L2070" s="61"/>
      <c r="M2070" s="61"/>
      <c r="N2070" s="61"/>
      <c r="O2070" s="54"/>
      <c r="P2070" s="54"/>
      <c r="Q2070" s="60"/>
      <c r="R2070" s="63"/>
      <c r="S2070" s="64" t="str">
        <f aca="false">IF(ISBLANK(A2070),"",CONCATENATE($BC$5,"-",MID($BC$3,3,2),"-M_",A2070))</f>
        <v/>
      </c>
      <c r="T2070" s="65" t="str">
        <f aca="false">IF(ISBLANK(B2070),"",VLOOKUP(B2070,$BI$2:$BJ$5,2,FALSE()))</f>
        <v/>
      </c>
      <c r="U2070" s="66" t="str">
        <f aca="false">IF(ISBLANK(Q2070),"ES",Q2070)</f>
        <v>ES</v>
      </c>
      <c r="V2070" s="64" t="str">
        <f aca="false">IF(ISBLANK(K2070),"2",VLOOKUP(K2070,$BG$2:$BH$3,2,FALSE()))</f>
        <v>2</v>
      </c>
      <c r="W2070" s="66" t="str">
        <f aca="false">IF(ISBLANK(R2070),"Sin observaciones",R2070)</f>
        <v>Sin observaciones</v>
      </c>
      <c r="X2070" s="64" t="str">
        <f aca="false">IF(ISERROR(VLOOKUP(J2070,$BG$2:$BH$3,2,FALSE())),"",VLOOKUP(J2070,$BG$2:$BH$3,2,FALSE()))</f>
        <v/>
      </c>
      <c r="Z2070" s="67"/>
    </row>
    <row r="2071" customFormat="false" ht="14.4" hidden="false" customHeight="false" outlineLevel="0" collapsed="false">
      <c r="A2071" s="63"/>
      <c r="B2071" s="83"/>
      <c r="C2071" s="63"/>
      <c r="D2071" s="84"/>
      <c r="E2071" s="85"/>
      <c r="F2071" s="85"/>
      <c r="G2071" s="85"/>
      <c r="H2071" s="85"/>
      <c r="I2071" s="61"/>
      <c r="J2071" s="83"/>
      <c r="K2071" s="83"/>
      <c r="L2071" s="61"/>
      <c r="M2071" s="61"/>
      <c r="N2071" s="61"/>
      <c r="O2071" s="54"/>
      <c r="P2071" s="54"/>
      <c r="Q2071" s="60"/>
      <c r="R2071" s="63"/>
      <c r="S2071" s="64" t="str">
        <f aca="false">IF(ISBLANK(A2071),"",CONCATENATE($BC$5,"-",MID($BC$3,3,2),"-M_",A2071))</f>
        <v/>
      </c>
      <c r="T2071" s="65" t="str">
        <f aca="false">IF(ISBLANK(B2071),"",VLOOKUP(B2071,$BI$2:$BJ$5,2,FALSE()))</f>
        <v/>
      </c>
      <c r="U2071" s="66" t="str">
        <f aca="false">IF(ISBLANK(Q2071),"ES",Q2071)</f>
        <v>ES</v>
      </c>
      <c r="V2071" s="64" t="str">
        <f aca="false">IF(ISBLANK(K2071),"2",VLOOKUP(K2071,$BG$2:$BH$3,2,FALSE()))</f>
        <v>2</v>
      </c>
      <c r="W2071" s="66" t="str">
        <f aca="false">IF(ISBLANK(R2071),"Sin observaciones",R2071)</f>
        <v>Sin observaciones</v>
      </c>
      <c r="X2071" s="64" t="str">
        <f aca="false">IF(ISERROR(VLOOKUP(J2071,$BG$2:$BH$3,2,FALSE())),"",VLOOKUP(J2071,$BG$2:$BH$3,2,FALSE()))</f>
        <v/>
      </c>
      <c r="Z2071" s="67"/>
    </row>
    <row r="2072" customFormat="false" ht="14.4" hidden="false" customHeight="false" outlineLevel="0" collapsed="false">
      <c r="A2072" s="63"/>
      <c r="B2072" s="83"/>
      <c r="C2072" s="63"/>
      <c r="D2072" s="84"/>
      <c r="E2072" s="85"/>
      <c r="F2072" s="85"/>
      <c r="G2072" s="85"/>
      <c r="H2072" s="85"/>
      <c r="I2072" s="61"/>
      <c r="J2072" s="83"/>
      <c r="K2072" s="83"/>
      <c r="L2072" s="61"/>
      <c r="M2072" s="61"/>
      <c r="N2072" s="61"/>
      <c r="O2072" s="54"/>
      <c r="P2072" s="54"/>
      <c r="Q2072" s="60"/>
      <c r="R2072" s="63"/>
      <c r="S2072" s="64" t="str">
        <f aca="false">IF(ISBLANK(A2072),"",CONCATENATE($BC$5,"-",MID($BC$3,3,2),"-M_",A2072))</f>
        <v/>
      </c>
      <c r="T2072" s="65" t="str">
        <f aca="false">IF(ISBLANK(B2072),"",VLOOKUP(B2072,$BI$2:$BJ$5,2,FALSE()))</f>
        <v/>
      </c>
      <c r="U2072" s="66" t="str">
        <f aca="false">IF(ISBLANK(Q2072),"ES",Q2072)</f>
        <v>ES</v>
      </c>
      <c r="V2072" s="64" t="str">
        <f aca="false">IF(ISBLANK(K2072),"2",VLOOKUP(K2072,$BG$2:$BH$3,2,FALSE()))</f>
        <v>2</v>
      </c>
      <c r="W2072" s="66" t="str">
        <f aca="false">IF(ISBLANK(R2072),"Sin observaciones",R2072)</f>
        <v>Sin observaciones</v>
      </c>
      <c r="X2072" s="64" t="str">
        <f aca="false">IF(ISERROR(VLOOKUP(J2072,$BG$2:$BH$3,2,FALSE())),"",VLOOKUP(J2072,$BG$2:$BH$3,2,FALSE()))</f>
        <v/>
      </c>
      <c r="Z2072" s="67"/>
    </row>
    <row r="2073" customFormat="false" ht="14.4" hidden="false" customHeight="false" outlineLevel="0" collapsed="false">
      <c r="A2073" s="63"/>
      <c r="B2073" s="83"/>
      <c r="C2073" s="63"/>
      <c r="D2073" s="84"/>
      <c r="E2073" s="85"/>
      <c r="F2073" s="85"/>
      <c r="G2073" s="85"/>
      <c r="H2073" s="85"/>
      <c r="I2073" s="61"/>
      <c r="J2073" s="83"/>
      <c r="K2073" s="83"/>
      <c r="L2073" s="61"/>
      <c r="M2073" s="61"/>
      <c r="N2073" s="61"/>
      <c r="O2073" s="54"/>
      <c r="P2073" s="54"/>
      <c r="Q2073" s="60"/>
      <c r="R2073" s="63"/>
      <c r="S2073" s="64" t="str">
        <f aca="false">IF(ISBLANK(A2073),"",CONCATENATE($BC$5,"-",MID($BC$3,3,2),"-M_",A2073))</f>
        <v/>
      </c>
      <c r="T2073" s="65" t="str">
        <f aca="false">IF(ISBLANK(B2073),"",VLOOKUP(B2073,$BI$2:$BJ$5,2,FALSE()))</f>
        <v/>
      </c>
      <c r="U2073" s="66" t="str">
        <f aca="false">IF(ISBLANK(Q2073),"ES",Q2073)</f>
        <v>ES</v>
      </c>
      <c r="V2073" s="64" t="str">
        <f aca="false">IF(ISBLANK(K2073),"2",VLOOKUP(K2073,$BG$2:$BH$3,2,FALSE()))</f>
        <v>2</v>
      </c>
      <c r="W2073" s="66" t="str">
        <f aca="false">IF(ISBLANK(R2073),"Sin observaciones",R2073)</f>
        <v>Sin observaciones</v>
      </c>
      <c r="X2073" s="64" t="str">
        <f aca="false">IF(ISERROR(VLOOKUP(J2073,$BG$2:$BH$3,2,FALSE())),"",VLOOKUP(J2073,$BG$2:$BH$3,2,FALSE()))</f>
        <v/>
      </c>
      <c r="Z2073" s="67"/>
    </row>
    <row r="2074" customFormat="false" ht="14.4" hidden="false" customHeight="false" outlineLevel="0" collapsed="false">
      <c r="A2074" s="63"/>
      <c r="B2074" s="83"/>
      <c r="C2074" s="63"/>
      <c r="D2074" s="84"/>
      <c r="E2074" s="85"/>
      <c r="F2074" s="85"/>
      <c r="G2074" s="85"/>
      <c r="H2074" s="85"/>
      <c r="I2074" s="61"/>
      <c r="J2074" s="83"/>
      <c r="K2074" s="83"/>
      <c r="L2074" s="61"/>
      <c r="M2074" s="61"/>
      <c r="N2074" s="61"/>
      <c r="O2074" s="54"/>
      <c r="P2074" s="54"/>
      <c r="Q2074" s="60"/>
      <c r="R2074" s="63"/>
      <c r="S2074" s="64" t="str">
        <f aca="false">IF(ISBLANK(A2074),"",CONCATENATE($BC$5,"-",MID($BC$3,3,2),"-M_",A2074))</f>
        <v/>
      </c>
      <c r="T2074" s="65" t="str">
        <f aca="false">IF(ISBLANK(B2074),"",VLOOKUP(B2074,$BI$2:$BJ$5,2,FALSE()))</f>
        <v/>
      </c>
      <c r="U2074" s="66" t="str">
        <f aca="false">IF(ISBLANK(Q2074),"ES",Q2074)</f>
        <v>ES</v>
      </c>
      <c r="V2074" s="64" t="str">
        <f aca="false">IF(ISBLANK(K2074),"2",VLOOKUP(K2074,$BG$2:$BH$3,2,FALSE()))</f>
        <v>2</v>
      </c>
      <c r="W2074" s="66" t="str">
        <f aca="false">IF(ISBLANK(R2074),"Sin observaciones",R2074)</f>
        <v>Sin observaciones</v>
      </c>
      <c r="X2074" s="64" t="str">
        <f aca="false">IF(ISERROR(VLOOKUP(J2074,$BG$2:$BH$3,2,FALSE())),"",VLOOKUP(J2074,$BG$2:$BH$3,2,FALSE()))</f>
        <v/>
      </c>
      <c r="Z2074" s="67"/>
    </row>
    <row r="2075" customFormat="false" ht="14.4" hidden="false" customHeight="false" outlineLevel="0" collapsed="false">
      <c r="A2075" s="63"/>
      <c r="B2075" s="83"/>
      <c r="C2075" s="63"/>
      <c r="D2075" s="84"/>
      <c r="E2075" s="85"/>
      <c r="F2075" s="85"/>
      <c r="G2075" s="85"/>
      <c r="H2075" s="85"/>
      <c r="I2075" s="61"/>
      <c r="J2075" s="83"/>
      <c r="K2075" s="83"/>
      <c r="L2075" s="61"/>
      <c r="M2075" s="61"/>
      <c r="N2075" s="61"/>
      <c r="O2075" s="54"/>
      <c r="P2075" s="54"/>
      <c r="Q2075" s="60"/>
      <c r="R2075" s="63"/>
      <c r="S2075" s="64" t="str">
        <f aca="false">IF(ISBLANK(A2075),"",CONCATENATE($BC$5,"-",MID($BC$3,3,2),"-M_",A2075))</f>
        <v/>
      </c>
      <c r="T2075" s="65" t="str">
        <f aca="false">IF(ISBLANK(B2075),"",VLOOKUP(B2075,$BI$2:$BJ$5,2,FALSE()))</f>
        <v/>
      </c>
      <c r="U2075" s="66" t="str">
        <f aca="false">IF(ISBLANK(Q2075),"ES",Q2075)</f>
        <v>ES</v>
      </c>
      <c r="V2075" s="64" t="str">
        <f aca="false">IF(ISBLANK(K2075),"2",VLOOKUP(K2075,$BG$2:$BH$3,2,FALSE()))</f>
        <v>2</v>
      </c>
      <c r="W2075" s="66" t="str">
        <f aca="false">IF(ISBLANK(R2075),"Sin observaciones",R2075)</f>
        <v>Sin observaciones</v>
      </c>
      <c r="X2075" s="64" t="str">
        <f aca="false">IF(ISERROR(VLOOKUP(J2075,$BG$2:$BH$3,2,FALSE())),"",VLOOKUP(J2075,$BG$2:$BH$3,2,FALSE()))</f>
        <v/>
      </c>
      <c r="Z2075" s="67"/>
    </row>
    <row r="2076" customFormat="false" ht="14.4" hidden="false" customHeight="false" outlineLevel="0" collapsed="false">
      <c r="A2076" s="63"/>
      <c r="B2076" s="83"/>
      <c r="C2076" s="63"/>
      <c r="D2076" s="84"/>
      <c r="E2076" s="85"/>
      <c r="F2076" s="85"/>
      <c r="G2076" s="85"/>
      <c r="H2076" s="85"/>
      <c r="I2076" s="61"/>
      <c r="J2076" s="83"/>
      <c r="K2076" s="83"/>
      <c r="L2076" s="61"/>
      <c r="M2076" s="61"/>
      <c r="N2076" s="61"/>
      <c r="O2076" s="54"/>
      <c r="P2076" s="54"/>
      <c r="Q2076" s="60"/>
      <c r="R2076" s="63"/>
      <c r="S2076" s="64" t="str">
        <f aca="false">IF(ISBLANK(A2076),"",CONCATENATE($BC$5,"-",MID($BC$3,3,2),"-M_",A2076))</f>
        <v/>
      </c>
      <c r="T2076" s="65" t="str">
        <f aca="false">IF(ISBLANK(B2076),"",VLOOKUP(B2076,$BI$2:$BJ$5,2,FALSE()))</f>
        <v/>
      </c>
      <c r="U2076" s="66" t="str">
        <f aca="false">IF(ISBLANK(Q2076),"ES",Q2076)</f>
        <v>ES</v>
      </c>
      <c r="V2076" s="64" t="str">
        <f aca="false">IF(ISBLANK(K2076),"2",VLOOKUP(K2076,$BG$2:$BH$3,2,FALSE()))</f>
        <v>2</v>
      </c>
      <c r="W2076" s="66" t="str">
        <f aca="false">IF(ISBLANK(R2076),"Sin observaciones",R2076)</f>
        <v>Sin observaciones</v>
      </c>
      <c r="X2076" s="64" t="str">
        <f aca="false">IF(ISERROR(VLOOKUP(J2076,$BG$2:$BH$3,2,FALSE())),"",VLOOKUP(J2076,$BG$2:$BH$3,2,FALSE()))</f>
        <v/>
      </c>
      <c r="Z2076" s="67"/>
    </row>
    <row r="2077" customFormat="false" ht="14.4" hidden="false" customHeight="false" outlineLevel="0" collapsed="false">
      <c r="A2077" s="63"/>
      <c r="B2077" s="83"/>
      <c r="C2077" s="63"/>
      <c r="D2077" s="84"/>
      <c r="E2077" s="85"/>
      <c r="F2077" s="85"/>
      <c r="G2077" s="85"/>
      <c r="H2077" s="85"/>
      <c r="I2077" s="61"/>
      <c r="J2077" s="83"/>
      <c r="K2077" s="83"/>
      <c r="L2077" s="61"/>
      <c r="M2077" s="61"/>
      <c r="N2077" s="61"/>
      <c r="O2077" s="54"/>
      <c r="P2077" s="54"/>
      <c r="Q2077" s="60"/>
      <c r="R2077" s="63"/>
      <c r="S2077" s="64" t="str">
        <f aca="false">IF(ISBLANK(A2077),"",CONCATENATE($BC$5,"-",MID($BC$3,3,2),"-M_",A2077))</f>
        <v/>
      </c>
      <c r="T2077" s="65" t="str">
        <f aca="false">IF(ISBLANK(B2077),"",VLOOKUP(B2077,$BI$2:$BJ$5,2,FALSE()))</f>
        <v/>
      </c>
      <c r="U2077" s="66" t="str">
        <f aca="false">IF(ISBLANK(Q2077),"ES",Q2077)</f>
        <v>ES</v>
      </c>
      <c r="V2077" s="64" t="str">
        <f aca="false">IF(ISBLANK(K2077),"2",VLOOKUP(K2077,$BG$2:$BH$3,2,FALSE()))</f>
        <v>2</v>
      </c>
      <c r="W2077" s="66" t="str">
        <f aca="false">IF(ISBLANK(R2077),"Sin observaciones",R2077)</f>
        <v>Sin observaciones</v>
      </c>
      <c r="X2077" s="64" t="str">
        <f aca="false">IF(ISERROR(VLOOKUP(J2077,$BG$2:$BH$3,2,FALSE())),"",VLOOKUP(J2077,$BG$2:$BH$3,2,FALSE()))</f>
        <v/>
      </c>
      <c r="Z2077" s="67"/>
    </row>
    <row r="2078" customFormat="false" ht="14.4" hidden="false" customHeight="false" outlineLevel="0" collapsed="false">
      <c r="A2078" s="63"/>
      <c r="B2078" s="83"/>
      <c r="C2078" s="63"/>
      <c r="D2078" s="84"/>
      <c r="E2078" s="85"/>
      <c r="F2078" s="85"/>
      <c r="G2078" s="85"/>
      <c r="H2078" s="85"/>
      <c r="I2078" s="61"/>
      <c r="J2078" s="83"/>
      <c r="K2078" s="83"/>
      <c r="L2078" s="61"/>
      <c r="M2078" s="61"/>
      <c r="N2078" s="61"/>
      <c r="O2078" s="54"/>
      <c r="P2078" s="54"/>
      <c r="Q2078" s="60"/>
      <c r="R2078" s="63"/>
      <c r="S2078" s="64" t="str">
        <f aca="false">IF(ISBLANK(A2078),"",CONCATENATE($BC$5,"-",MID($BC$3,3,2),"-M_",A2078))</f>
        <v/>
      </c>
      <c r="T2078" s="65" t="str">
        <f aca="false">IF(ISBLANK(B2078),"",VLOOKUP(B2078,$BI$2:$BJ$5,2,FALSE()))</f>
        <v/>
      </c>
      <c r="U2078" s="66" t="str">
        <f aca="false">IF(ISBLANK(Q2078),"ES",Q2078)</f>
        <v>ES</v>
      </c>
      <c r="V2078" s="64" t="str">
        <f aca="false">IF(ISBLANK(K2078),"2",VLOOKUP(K2078,$BG$2:$BH$3,2,FALSE()))</f>
        <v>2</v>
      </c>
      <c r="W2078" s="66" t="str">
        <f aca="false">IF(ISBLANK(R2078),"Sin observaciones",R2078)</f>
        <v>Sin observaciones</v>
      </c>
      <c r="X2078" s="64" t="str">
        <f aca="false">IF(ISERROR(VLOOKUP(J2078,$BG$2:$BH$3,2,FALSE())),"",VLOOKUP(J2078,$BG$2:$BH$3,2,FALSE()))</f>
        <v/>
      </c>
      <c r="Z2078" s="67"/>
    </row>
    <row r="2079" customFormat="false" ht="14.4" hidden="false" customHeight="false" outlineLevel="0" collapsed="false">
      <c r="A2079" s="63"/>
      <c r="B2079" s="83"/>
      <c r="C2079" s="63"/>
      <c r="D2079" s="84"/>
      <c r="E2079" s="85"/>
      <c r="F2079" s="85"/>
      <c r="G2079" s="85"/>
      <c r="H2079" s="85"/>
      <c r="I2079" s="61"/>
      <c r="J2079" s="83"/>
      <c r="K2079" s="83"/>
      <c r="L2079" s="61"/>
      <c r="M2079" s="61"/>
      <c r="N2079" s="61"/>
      <c r="O2079" s="54"/>
      <c r="P2079" s="54"/>
      <c r="Q2079" s="60"/>
      <c r="R2079" s="63"/>
      <c r="S2079" s="64" t="str">
        <f aca="false">IF(ISBLANK(A2079),"",CONCATENATE($BC$5,"-",MID($BC$3,3,2),"-M_",A2079))</f>
        <v/>
      </c>
      <c r="T2079" s="65" t="str">
        <f aca="false">IF(ISBLANK(B2079),"",VLOOKUP(B2079,$BI$2:$BJ$5,2,FALSE()))</f>
        <v/>
      </c>
      <c r="U2079" s="66" t="str">
        <f aca="false">IF(ISBLANK(Q2079),"ES",Q2079)</f>
        <v>ES</v>
      </c>
      <c r="V2079" s="64" t="str">
        <f aca="false">IF(ISBLANK(K2079),"2",VLOOKUP(K2079,$BG$2:$BH$3,2,FALSE()))</f>
        <v>2</v>
      </c>
      <c r="W2079" s="66" t="str">
        <f aca="false">IF(ISBLANK(R2079),"Sin observaciones",R2079)</f>
        <v>Sin observaciones</v>
      </c>
      <c r="X2079" s="64" t="str">
        <f aca="false">IF(ISERROR(VLOOKUP(J2079,$BG$2:$BH$3,2,FALSE())),"",VLOOKUP(J2079,$BG$2:$BH$3,2,FALSE()))</f>
        <v/>
      </c>
      <c r="Z2079" s="67"/>
    </row>
    <row r="2080" customFormat="false" ht="14.4" hidden="false" customHeight="false" outlineLevel="0" collapsed="false">
      <c r="A2080" s="63"/>
      <c r="B2080" s="83"/>
      <c r="C2080" s="63"/>
      <c r="D2080" s="84"/>
      <c r="E2080" s="85"/>
      <c r="F2080" s="85"/>
      <c r="G2080" s="85"/>
      <c r="H2080" s="85"/>
      <c r="I2080" s="61"/>
      <c r="J2080" s="83"/>
      <c r="K2080" s="83"/>
      <c r="L2080" s="61"/>
      <c r="M2080" s="61"/>
      <c r="N2080" s="61"/>
      <c r="O2080" s="54"/>
      <c r="P2080" s="54"/>
      <c r="Q2080" s="60"/>
      <c r="R2080" s="63"/>
      <c r="S2080" s="64" t="str">
        <f aca="false">IF(ISBLANK(A2080),"",CONCATENATE($BC$5,"-",MID($BC$3,3,2),"-M_",A2080))</f>
        <v/>
      </c>
      <c r="T2080" s="65" t="str">
        <f aca="false">IF(ISBLANK(B2080),"",VLOOKUP(B2080,$BI$2:$BJ$5,2,FALSE()))</f>
        <v/>
      </c>
      <c r="U2080" s="66" t="str">
        <f aca="false">IF(ISBLANK(Q2080),"ES",Q2080)</f>
        <v>ES</v>
      </c>
      <c r="V2080" s="64" t="str">
        <f aca="false">IF(ISBLANK(K2080),"2",VLOOKUP(K2080,$BG$2:$BH$3,2,FALSE()))</f>
        <v>2</v>
      </c>
      <c r="W2080" s="66" t="str">
        <f aca="false">IF(ISBLANK(R2080),"Sin observaciones",R2080)</f>
        <v>Sin observaciones</v>
      </c>
      <c r="X2080" s="64" t="str">
        <f aca="false">IF(ISERROR(VLOOKUP(J2080,$BG$2:$BH$3,2,FALSE())),"",VLOOKUP(J2080,$BG$2:$BH$3,2,FALSE()))</f>
        <v/>
      </c>
      <c r="Z2080" s="67"/>
    </row>
    <row r="2081" customFormat="false" ht="14.4" hidden="false" customHeight="false" outlineLevel="0" collapsed="false">
      <c r="A2081" s="63"/>
      <c r="B2081" s="83"/>
      <c r="C2081" s="63"/>
      <c r="D2081" s="84"/>
      <c r="E2081" s="85"/>
      <c r="F2081" s="85"/>
      <c r="G2081" s="85"/>
      <c r="H2081" s="85"/>
      <c r="I2081" s="61"/>
      <c r="J2081" s="83"/>
      <c r="K2081" s="83"/>
      <c r="L2081" s="61"/>
      <c r="M2081" s="61"/>
      <c r="N2081" s="61"/>
      <c r="O2081" s="54"/>
      <c r="P2081" s="54"/>
      <c r="Q2081" s="60"/>
      <c r="R2081" s="63"/>
      <c r="S2081" s="64" t="str">
        <f aca="false">IF(ISBLANK(A2081),"",CONCATENATE($BC$5,"-",MID($BC$3,3,2),"-M_",A2081))</f>
        <v/>
      </c>
      <c r="T2081" s="65" t="str">
        <f aca="false">IF(ISBLANK(B2081),"",VLOOKUP(B2081,$BI$2:$BJ$5,2,FALSE()))</f>
        <v/>
      </c>
      <c r="U2081" s="66" t="str">
        <f aca="false">IF(ISBLANK(Q2081),"ES",Q2081)</f>
        <v>ES</v>
      </c>
      <c r="V2081" s="64" t="str">
        <f aca="false">IF(ISBLANK(K2081),"2",VLOOKUP(K2081,$BG$2:$BH$3,2,FALSE()))</f>
        <v>2</v>
      </c>
      <c r="W2081" s="66" t="str">
        <f aca="false">IF(ISBLANK(R2081),"Sin observaciones",R2081)</f>
        <v>Sin observaciones</v>
      </c>
      <c r="X2081" s="64" t="str">
        <f aca="false">IF(ISERROR(VLOOKUP(J2081,$BG$2:$BH$3,2,FALSE())),"",VLOOKUP(J2081,$BG$2:$BH$3,2,FALSE()))</f>
        <v/>
      </c>
      <c r="Z2081" s="67"/>
    </row>
    <row r="2082" customFormat="false" ht="14.4" hidden="false" customHeight="false" outlineLevel="0" collapsed="false">
      <c r="A2082" s="63"/>
      <c r="B2082" s="83"/>
      <c r="C2082" s="63"/>
      <c r="D2082" s="84"/>
      <c r="E2082" s="85"/>
      <c r="F2082" s="85"/>
      <c r="G2082" s="85"/>
      <c r="H2082" s="85"/>
      <c r="I2082" s="61"/>
      <c r="J2082" s="83"/>
      <c r="K2082" s="83"/>
      <c r="L2082" s="61"/>
      <c r="M2082" s="61"/>
      <c r="N2082" s="61"/>
      <c r="O2082" s="54"/>
      <c r="P2082" s="54"/>
      <c r="Q2082" s="60"/>
      <c r="R2082" s="63"/>
      <c r="S2082" s="64" t="str">
        <f aca="false">IF(ISBLANK(A2082),"",CONCATENATE($BC$5,"-",MID($BC$3,3,2),"-M_",A2082))</f>
        <v/>
      </c>
      <c r="T2082" s="65" t="str">
        <f aca="false">IF(ISBLANK(B2082),"",VLOOKUP(B2082,$BI$2:$BJ$5,2,FALSE()))</f>
        <v/>
      </c>
      <c r="U2082" s="66" t="str">
        <f aca="false">IF(ISBLANK(Q2082),"ES",Q2082)</f>
        <v>ES</v>
      </c>
      <c r="V2082" s="64" t="str">
        <f aca="false">IF(ISBLANK(K2082),"2",VLOOKUP(K2082,$BG$2:$BH$3,2,FALSE()))</f>
        <v>2</v>
      </c>
      <c r="W2082" s="66" t="str">
        <f aca="false">IF(ISBLANK(R2082),"Sin observaciones",R2082)</f>
        <v>Sin observaciones</v>
      </c>
      <c r="X2082" s="64" t="str">
        <f aca="false">IF(ISERROR(VLOOKUP(J2082,$BG$2:$BH$3,2,FALSE())),"",VLOOKUP(J2082,$BG$2:$BH$3,2,FALSE()))</f>
        <v/>
      </c>
      <c r="Z2082" s="67"/>
    </row>
    <row r="2083" customFormat="false" ht="14.4" hidden="false" customHeight="false" outlineLevel="0" collapsed="false">
      <c r="A2083" s="63"/>
      <c r="B2083" s="83"/>
      <c r="C2083" s="63"/>
      <c r="D2083" s="84"/>
      <c r="E2083" s="85"/>
      <c r="F2083" s="85"/>
      <c r="G2083" s="85"/>
      <c r="H2083" s="85"/>
      <c r="I2083" s="61"/>
      <c r="J2083" s="83"/>
      <c r="K2083" s="83"/>
      <c r="L2083" s="61"/>
      <c r="M2083" s="61"/>
      <c r="N2083" s="61"/>
      <c r="O2083" s="54"/>
      <c r="P2083" s="54"/>
      <c r="Q2083" s="60"/>
      <c r="R2083" s="63"/>
      <c r="S2083" s="64" t="str">
        <f aca="false">IF(ISBLANK(A2083),"",CONCATENATE($BC$5,"-",MID($BC$3,3,2),"-M_",A2083))</f>
        <v/>
      </c>
      <c r="T2083" s="65" t="str">
        <f aca="false">IF(ISBLANK(B2083),"",VLOOKUP(B2083,$BI$2:$BJ$5,2,FALSE()))</f>
        <v/>
      </c>
      <c r="U2083" s="66" t="str">
        <f aca="false">IF(ISBLANK(Q2083),"ES",Q2083)</f>
        <v>ES</v>
      </c>
      <c r="V2083" s="64" t="str">
        <f aca="false">IF(ISBLANK(K2083),"2",VLOOKUP(K2083,$BG$2:$BH$3,2,FALSE()))</f>
        <v>2</v>
      </c>
      <c r="W2083" s="66" t="str">
        <f aca="false">IF(ISBLANK(R2083),"Sin observaciones",R2083)</f>
        <v>Sin observaciones</v>
      </c>
      <c r="X2083" s="64" t="str">
        <f aca="false">IF(ISERROR(VLOOKUP(J2083,$BG$2:$BH$3,2,FALSE())),"",VLOOKUP(J2083,$BG$2:$BH$3,2,FALSE()))</f>
        <v/>
      </c>
      <c r="Z2083" s="67"/>
    </row>
    <row r="2084" customFormat="false" ht="14.4" hidden="false" customHeight="false" outlineLevel="0" collapsed="false">
      <c r="A2084" s="63"/>
      <c r="B2084" s="83"/>
      <c r="C2084" s="63"/>
      <c r="D2084" s="84"/>
      <c r="E2084" s="85"/>
      <c r="F2084" s="85"/>
      <c r="G2084" s="85"/>
      <c r="H2084" s="85"/>
      <c r="I2084" s="61"/>
      <c r="J2084" s="83"/>
      <c r="K2084" s="83"/>
      <c r="L2084" s="61"/>
      <c r="M2084" s="61"/>
      <c r="N2084" s="61"/>
      <c r="O2084" s="54"/>
      <c r="P2084" s="54"/>
      <c r="Q2084" s="60"/>
      <c r="R2084" s="63"/>
      <c r="S2084" s="64" t="str">
        <f aca="false">IF(ISBLANK(A2084),"",CONCATENATE($BC$5,"-",MID($BC$3,3,2),"-M_",A2084))</f>
        <v/>
      </c>
      <c r="T2084" s="65" t="str">
        <f aca="false">IF(ISBLANK(B2084),"",VLOOKUP(B2084,$BI$2:$BJ$5,2,FALSE()))</f>
        <v/>
      </c>
      <c r="U2084" s="66" t="str">
        <f aca="false">IF(ISBLANK(Q2084),"ES",Q2084)</f>
        <v>ES</v>
      </c>
      <c r="V2084" s="64" t="str">
        <f aca="false">IF(ISBLANK(K2084),"2",VLOOKUP(K2084,$BG$2:$BH$3,2,FALSE()))</f>
        <v>2</v>
      </c>
      <c r="W2084" s="66" t="str">
        <f aca="false">IF(ISBLANK(R2084),"Sin observaciones",R2084)</f>
        <v>Sin observaciones</v>
      </c>
      <c r="X2084" s="64" t="str">
        <f aca="false">IF(ISERROR(VLOOKUP(J2084,$BG$2:$BH$3,2,FALSE())),"",VLOOKUP(J2084,$BG$2:$BH$3,2,FALSE()))</f>
        <v/>
      </c>
      <c r="Z2084" s="67"/>
    </row>
    <row r="2085" customFormat="false" ht="14.4" hidden="false" customHeight="false" outlineLevel="0" collapsed="false">
      <c r="A2085" s="63"/>
      <c r="B2085" s="83"/>
      <c r="C2085" s="63"/>
      <c r="D2085" s="84"/>
      <c r="E2085" s="85"/>
      <c r="F2085" s="85"/>
      <c r="G2085" s="85"/>
      <c r="H2085" s="85"/>
      <c r="I2085" s="61"/>
      <c r="J2085" s="83"/>
      <c r="K2085" s="83"/>
      <c r="L2085" s="61"/>
      <c r="M2085" s="61"/>
      <c r="N2085" s="61"/>
      <c r="O2085" s="54"/>
      <c r="P2085" s="54"/>
      <c r="Q2085" s="60"/>
      <c r="R2085" s="63"/>
      <c r="S2085" s="64" t="str">
        <f aca="false">IF(ISBLANK(A2085),"",CONCATENATE($BC$5,"-",MID($BC$3,3,2),"-M_",A2085))</f>
        <v/>
      </c>
      <c r="T2085" s="65" t="str">
        <f aca="false">IF(ISBLANK(B2085),"",VLOOKUP(B2085,$BI$2:$BJ$5,2,FALSE()))</f>
        <v/>
      </c>
      <c r="U2085" s="66" t="str">
        <f aca="false">IF(ISBLANK(Q2085),"ES",Q2085)</f>
        <v>ES</v>
      </c>
      <c r="V2085" s="64" t="str">
        <f aca="false">IF(ISBLANK(K2085),"2",VLOOKUP(K2085,$BG$2:$BH$3,2,FALSE()))</f>
        <v>2</v>
      </c>
      <c r="W2085" s="66" t="str">
        <f aca="false">IF(ISBLANK(R2085),"Sin observaciones",R2085)</f>
        <v>Sin observaciones</v>
      </c>
      <c r="X2085" s="64" t="str">
        <f aca="false">IF(ISERROR(VLOOKUP(J2085,$BG$2:$BH$3,2,FALSE())),"",VLOOKUP(J2085,$BG$2:$BH$3,2,FALSE()))</f>
        <v/>
      </c>
      <c r="Z2085" s="67"/>
    </row>
    <row r="2086" customFormat="false" ht="14.4" hidden="false" customHeight="false" outlineLevel="0" collapsed="false">
      <c r="A2086" s="63"/>
      <c r="B2086" s="83"/>
      <c r="C2086" s="63"/>
      <c r="D2086" s="84"/>
      <c r="E2086" s="85"/>
      <c r="F2086" s="85"/>
      <c r="G2086" s="85"/>
      <c r="H2086" s="85"/>
      <c r="I2086" s="61"/>
      <c r="J2086" s="83"/>
      <c r="K2086" s="83"/>
      <c r="L2086" s="61"/>
      <c r="M2086" s="61"/>
      <c r="N2086" s="61"/>
      <c r="O2086" s="54"/>
      <c r="P2086" s="54"/>
      <c r="Q2086" s="60"/>
      <c r="R2086" s="63"/>
      <c r="S2086" s="64" t="str">
        <f aca="false">IF(ISBLANK(A2086),"",CONCATENATE($BC$5,"-",MID($BC$3,3,2),"-M_",A2086))</f>
        <v/>
      </c>
      <c r="T2086" s="65" t="str">
        <f aca="false">IF(ISBLANK(B2086),"",VLOOKUP(B2086,$BI$2:$BJ$5,2,FALSE()))</f>
        <v/>
      </c>
      <c r="U2086" s="66" t="str">
        <f aca="false">IF(ISBLANK(Q2086),"ES",Q2086)</f>
        <v>ES</v>
      </c>
      <c r="V2086" s="64" t="str">
        <f aca="false">IF(ISBLANK(K2086),"2",VLOOKUP(K2086,$BG$2:$BH$3,2,FALSE()))</f>
        <v>2</v>
      </c>
      <c r="W2086" s="66" t="str">
        <f aca="false">IF(ISBLANK(R2086),"Sin observaciones",R2086)</f>
        <v>Sin observaciones</v>
      </c>
      <c r="X2086" s="64" t="str">
        <f aca="false">IF(ISERROR(VLOOKUP(J2086,$BG$2:$BH$3,2,FALSE())),"",VLOOKUP(J2086,$BG$2:$BH$3,2,FALSE()))</f>
        <v/>
      </c>
      <c r="Z2086" s="67"/>
    </row>
    <row r="2087" customFormat="false" ht="14.4" hidden="false" customHeight="false" outlineLevel="0" collapsed="false">
      <c r="A2087" s="63"/>
      <c r="B2087" s="83"/>
      <c r="C2087" s="63"/>
      <c r="D2087" s="84"/>
      <c r="E2087" s="85"/>
      <c r="F2087" s="85"/>
      <c r="G2087" s="85"/>
      <c r="H2087" s="85"/>
      <c r="I2087" s="61"/>
      <c r="J2087" s="83"/>
      <c r="K2087" s="83"/>
      <c r="L2087" s="61"/>
      <c r="M2087" s="61"/>
      <c r="N2087" s="61"/>
      <c r="O2087" s="54"/>
      <c r="P2087" s="54"/>
      <c r="Q2087" s="60"/>
      <c r="R2087" s="63"/>
      <c r="S2087" s="64" t="str">
        <f aca="false">IF(ISBLANK(A2087),"",CONCATENATE($BC$5,"-",MID($BC$3,3,2),"-M_",A2087))</f>
        <v/>
      </c>
      <c r="T2087" s="65" t="str">
        <f aca="false">IF(ISBLANK(B2087),"",VLOOKUP(B2087,$BI$2:$BJ$5,2,FALSE()))</f>
        <v/>
      </c>
      <c r="U2087" s="66" t="str">
        <f aca="false">IF(ISBLANK(Q2087),"ES",Q2087)</f>
        <v>ES</v>
      </c>
      <c r="V2087" s="64" t="str">
        <f aca="false">IF(ISBLANK(K2087),"2",VLOOKUP(K2087,$BG$2:$BH$3,2,FALSE()))</f>
        <v>2</v>
      </c>
      <c r="W2087" s="66" t="str">
        <f aca="false">IF(ISBLANK(R2087),"Sin observaciones",R2087)</f>
        <v>Sin observaciones</v>
      </c>
      <c r="X2087" s="64" t="str">
        <f aca="false">IF(ISERROR(VLOOKUP(J2087,$BG$2:$BH$3,2,FALSE())),"",VLOOKUP(J2087,$BG$2:$BH$3,2,FALSE()))</f>
        <v/>
      </c>
      <c r="Z2087" s="67"/>
    </row>
    <row r="2088" customFormat="false" ht="14.4" hidden="false" customHeight="false" outlineLevel="0" collapsed="false">
      <c r="A2088" s="63"/>
      <c r="B2088" s="83"/>
      <c r="C2088" s="63"/>
      <c r="D2088" s="84"/>
      <c r="E2088" s="85"/>
      <c r="F2088" s="85"/>
      <c r="G2088" s="85"/>
      <c r="H2088" s="85"/>
      <c r="I2088" s="61"/>
      <c r="J2088" s="83"/>
      <c r="K2088" s="83"/>
      <c r="L2088" s="61"/>
      <c r="M2088" s="61"/>
      <c r="N2088" s="61"/>
      <c r="O2088" s="54"/>
      <c r="P2088" s="54"/>
      <c r="Q2088" s="60"/>
      <c r="R2088" s="63"/>
      <c r="S2088" s="64" t="str">
        <f aca="false">IF(ISBLANK(A2088),"",CONCATENATE($BC$5,"-",MID($BC$3,3,2),"-M_",A2088))</f>
        <v/>
      </c>
      <c r="T2088" s="65" t="str">
        <f aca="false">IF(ISBLANK(B2088),"",VLOOKUP(B2088,$BI$2:$BJ$5,2,FALSE()))</f>
        <v/>
      </c>
      <c r="U2088" s="66" t="str">
        <f aca="false">IF(ISBLANK(Q2088),"ES",Q2088)</f>
        <v>ES</v>
      </c>
      <c r="V2088" s="64" t="str">
        <f aca="false">IF(ISBLANK(K2088),"2",VLOOKUP(K2088,$BG$2:$BH$3,2,FALSE()))</f>
        <v>2</v>
      </c>
      <c r="W2088" s="66" t="str">
        <f aca="false">IF(ISBLANK(R2088),"Sin observaciones",R2088)</f>
        <v>Sin observaciones</v>
      </c>
      <c r="X2088" s="64" t="str">
        <f aca="false">IF(ISERROR(VLOOKUP(J2088,$BG$2:$BH$3,2,FALSE())),"",VLOOKUP(J2088,$BG$2:$BH$3,2,FALSE()))</f>
        <v/>
      </c>
      <c r="Z2088" s="67"/>
    </row>
    <row r="2089" customFormat="false" ht="14.4" hidden="false" customHeight="false" outlineLevel="0" collapsed="false">
      <c r="A2089" s="63"/>
      <c r="B2089" s="83"/>
      <c r="C2089" s="63"/>
      <c r="D2089" s="84"/>
      <c r="E2089" s="85"/>
      <c r="F2089" s="85"/>
      <c r="G2089" s="85"/>
      <c r="H2089" s="85"/>
      <c r="I2089" s="61"/>
      <c r="J2089" s="83"/>
      <c r="K2089" s="83"/>
      <c r="L2089" s="61"/>
      <c r="M2089" s="61"/>
      <c r="N2089" s="61"/>
      <c r="O2089" s="54"/>
      <c r="P2089" s="54"/>
      <c r="Q2089" s="60"/>
      <c r="R2089" s="63"/>
      <c r="S2089" s="64" t="str">
        <f aca="false">IF(ISBLANK(A2089),"",CONCATENATE($BC$5,"-",MID($BC$3,3,2),"-M_",A2089))</f>
        <v/>
      </c>
      <c r="T2089" s="65" t="str">
        <f aca="false">IF(ISBLANK(B2089),"",VLOOKUP(B2089,$BI$2:$BJ$5,2,FALSE()))</f>
        <v/>
      </c>
      <c r="U2089" s="66" t="str">
        <f aca="false">IF(ISBLANK(Q2089),"ES",Q2089)</f>
        <v>ES</v>
      </c>
      <c r="V2089" s="64" t="str">
        <f aca="false">IF(ISBLANK(K2089),"2",VLOOKUP(K2089,$BG$2:$BH$3,2,FALSE()))</f>
        <v>2</v>
      </c>
      <c r="W2089" s="66" t="str">
        <f aca="false">IF(ISBLANK(R2089),"Sin observaciones",R2089)</f>
        <v>Sin observaciones</v>
      </c>
      <c r="X2089" s="64" t="str">
        <f aca="false">IF(ISERROR(VLOOKUP(J2089,$BG$2:$BH$3,2,FALSE())),"",VLOOKUP(J2089,$BG$2:$BH$3,2,FALSE()))</f>
        <v/>
      </c>
      <c r="Z2089" s="67"/>
    </row>
    <row r="2090" customFormat="false" ht="14.4" hidden="false" customHeight="false" outlineLevel="0" collapsed="false">
      <c r="A2090" s="63"/>
      <c r="B2090" s="83"/>
      <c r="C2090" s="63"/>
      <c r="D2090" s="84"/>
      <c r="E2090" s="85"/>
      <c r="F2090" s="85"/>
      <c r="G2090" s="85"/>
      <c r="H2090" s="85"/>
      <c r="I2090" s="61"/>
      <c r="J2090" s="83"/>
      <c r="K2090" s="83"/>
      <c r="L2090" s="61"/>
      <c r="M2090" s="61"/>
      <c r="N2090" s="61"/>
      <c r="O2090" s="54"/>
      <c r="P2090" s="54"/>
      <c r="Q2090" s="60"/>
      <c r="R2090" s="63"/>
      <c r="S2090" s="64" t="str">
        <f aca="false">IF(ISBLANK(A2090),"",CONCATENATE($BC$5,"-",MID($BC$3,3,2),"-M_",A2090))</f>
        <v/>
      </c>
      <c r="T2090" s="65" t="str">
        <f aca="false">IF(ISBLANK(B2090),"",VLOOKUP(B2090,$BI$2:$BJ$5,2,FALSE()))</f>
        <v/>
      </c>
      <c r="U2090" s="66" t="str">
        <f aca="false">IF(ISBLANK(Q2090),"ES",Q2090)</f>
        <v>ES</v>
      </c>
      <c r="V2090" s="64" t="str">
        <f aca="false">IF(ISBLANK(K2090),"2",VLOOKUP(K2090,$BG$2:$BH$3,2,FALSE()))</f>
        <v>2</v>
      </c>
      <c r="W2090" s="66" t="str">
        <f aca="false">IF(ISBLANK(R2090),"Sin observaciones",R2090)</f>
        <v>Sin observaciones</v>
      </c>
      <c r="X2090" s="64" t="str">
        <f aca="false">IF(ISERROR(VLOOKUP(J2090,$BG$2:$BH$3,2,FALSE())),"",VLOOKUP(J2090,$BG$2:$BH$3,2,FALSE()))</f>
        <v/>
      </c>
      <c r="Z2090" s="67"/>
    </row>
    <row r="2091" customFormat="false" ht="14.4" hidden="false" customHeight="false" outlineLevel="0" collapsed="false">
      <c r="A2091" s="63"/>
      <c r="B2091" s="83"/>
      <c r="C2091" s="63"/>
      <c r="D2091" s="84"/>
      <c r="E2091" s="85"/>
      <c r="F2091" s="85"/>
      <c r="G2091" s="85"/>
      <c r="H2091" s="85"/>
      <c r="I2091" s="61"/>
      <c r="J2091" s="83"/>
      <c r="K2091" s="83"/>
      <c r="L2091" s="61"/>
      <c r="M2091" s="61"/>
      <c r="N2091" s="61"/>
      <c r="O2091" s="54"/>
      <c r="P2091" s="54"/>
      <c r="Q2091" s="60"/>
      <c r="R2091" s="63"/>
      <c r="S2091" s="64" t="str">
        <f aca="false">IF(ISBLANK(A2091),"",CONCATENATE($BC$5,"-",MID($BC$3,3,2),"-M_",A2091))</f>
        <v/>
      </c>
      <c r="T2091" s="65" t="str">
        <f aca="false">IF(ISBLANK(B2091),"",VLOOKUP(B2091,$BI$2:$BJ$5,2,FALSE()))</f>
        <v/>
      </c>
      <c r="U2091" s="66" t="str">
        <f aca="false">IF(ISBLANK(Q2091),"ES",Q2091)</f>
        <v>ES</v>
      </c>
      <c r="V2091" s="64" t="str">
        <f aca="false">IF(ISBLANK(K2091),"2",VLOOKUP(K2091,$BG$2:$BH$3,2,FALSE()))</f>
        <v>2</v>
      </c>
      <c r="W2091" s="66" t="str">
        <f aca="false">IF(ISBLANK(R2091),"Sin observaciones",R2091)</f>
        <v>Sin observaciones</v>
      </c>
      <c r="X2091" s="64" t="str">
        <f aca="false">IF(ISERROR(VLOOKUP(J2091,$BG$2:$BH$3,2,FALSE())),"",VLOOKUP(J2091,$BG$2:$BH$3,2,FALSE()))</f>
        <v/>
      </c>
      <c r="Z2091" s="67"/>
    </row>
    <row r="2092" customFormat="false" ht="14.4" hidden="false" customHeight="false" outlineLevel="0" collapsed="false">
      <c r="A2092" s="63"/>
      <c r="B2092" s="83"/>
      <c r="C2092" s="63"/>
      <c r="D2092" s="84"/>
      <c r="E2092" s="85"/>
      <c r="F2092" s="85"/>
      <c r="G2092" s="85"/>
      <c r="H2092" s="85"/>
      <c r="I2092" s="61"/>
      <c r="J2092" s="83"/>
      <c r="K2092" s="83"/>
      <c r="L2092" s="61"/>
      <c r="M2092" s="61"/>
      <c r="N2092" s="61"/>
      <c r="O2092" s="54"/>
      <c r="P2092" s="54"/>
      <c r="Q2092" s="60"/>
      <c r="R2092" s="63"/>
      <c r="S2092" s="64" t="str">
        <f aca="false">IF(ISBLANK(A2092),"",CONCATENATE($BC$5,"-",MID($BC$3,3,2),"-M_",A2092))</f>
        <v/>
      </c>
      <c r="T2092" s="65" t="str">
        <f aca="false">IF(ISBLANK(B2092),"",VLOOKUP(B2092,$BI$2:$BJ$5,2,FALSE()))</f>
        <v/>
      </c>
      <c r="U2092" s="66" t="str">
        <f aca="false">IF(ISBLANK(Q2092),"ES",Q2092)</f>
        <v>ES</v>
      </c>
      <c r="V2092" s="64" t="str">
        <f aca="false">IF(ISBLANK(K2092),"2",VLOOKUP(K2092,$BG$2:$BH$3,2,FALSE()))</f>
        <v>2</v>
      </c>
      <c r="W2092" s="66" t="str">
        <f aca="false">IF(ISBLANK(R2092),"Sin observaciones",R2092)</f>
        <v>Sin observaciones</v>
      </c>
      <c r="X2092" s="64" t="str">
        <f aca="false">IF(ISERROR(VLOOKUP(J2092,$BG$2:$BH$3,2,FALSE())),"",VLOOKUP(J2092,$BG$2:$BH$3,2,FALSE()))</f>
        <v/>
      </c>
      <c r="Z2092" s="67"/>
    </row>
    <row r="2093" customFormat="false" ht="14.4" hidden="false" customHeight="false" outlineLevel="0" collapsed="false">
      <c r="A2093" s="63"/>
      <c r="B2093" s="83"/>
      <c r="C2093" s="63"/>
      <c r="D2093" s="84"/>
      <c r="E2093" s="85"/>
      <c r="F2093" s="85"/>
      <c r="G2093" s="85"/>
      <c r="H2093" s="85"/>
      <c r="I2093" s="61"/>
      <c r="J2093" s="83"/>
      <c r="K2093" s="83"/>
      <c r="L2093" s="61"/>
      <c r="M2093" s="61"/>
      <c r="N2093" s="61"/>
      <c r="O2093" s="54"/>
      <c r="P2093" s="54"/>
      <c r="Q2093" s="60"/>
      <c r="R2093" s="63"/>
      <c r="S2093" s="64" t="str">
        <f aca="false">IF(ISBLANK(A2093),"",CONCATENATE($BC$5,"-",MID($BC$3,3,2),"-M_",A2093))</f>
        <v/>
      </c>
      <c r="T2093" s="65" t="str">
        <f aca="false">IF(ISBLANK(B2093),"",VLOOKUP(B2093,$BI$2:$BJ$5,2,FALSE()))</f>
        <v/>
      </c>
      <c r="U2093" s="66" t="str">
        <f aca="false">IF(ISBLANK(Q2093),"ES",Q2093)</f>
        <v>ES</v>
      </c>
      <c r="V2093" s="64" t="str">
        <f aca="false">IF(ISBLANK(K2093),"2",VLOOKUP(K2093,$BG$2:$BH$3,2,FALSE()))</f>
        <v>2</v>
      </c>
      <c r="W2093" s="66" t="str">
        <f aca="false">IF(ISBLANK(R2093),"Sin observaciones",R2093)</f>
        <v>Sin observaciones</v>
      </c>
      <c r="X2093" s="64" t="str">
        <f aca="false">IF(ISERROR(VLOOKUP(J2093,$BG$2:$BH$3,2,FALSE())),"",VLOOKUP(J2093,$BG$2:$BH$3,2,FALSE()))</f>
        <v/>
      </c>
      <c r="Z2093" s="67"/>
    </row>
    <row r="2094" customFormat="false" ht="14.4" hidden="false" customHeight="false" outlineLevel="0" collapsed="false">
      <c r="A2094" s="63"/>
      <c r="B2094" s="83"/>
      <c r="C2094" s="63"/>
      <c r="D2094" s="84"/>
      <c r="E2094" s="85"/>
      <c r="F2094" s="85"/>
      <c r="G2094" s="85"/>
      <c r="H2094" s="85"/>
      <c r="I2094" s="61"/>
      <c r="J2094" s="83"/>
      <c r="K2094" s="83"/>
      <c r="L2094" s="61"/>
      <c r="M2094" s="61"/>
      <c r="N2094" s="61"/>
      <c r="O2094" s="54"/>
      <c r="P2094" s="54"/>
      <c r="Q2094" s="60"/>
      <c r="R2094" s="63"/>
      <c r="S2094" s="64" t="str">
        <f aca="false">IF(ISBLANK(A2094),"",CONCATENATE($BC$5,"-",MID($BC$3,3,2),"-M_",A2094))</f>
        <v/>
      </c>
      <c r="T2094" s="65" t="str">
        <f aca="false">IF(ISBLANK(B2094),"",VLOOKUP(B2094,$BI$2:$BJ$5,2,FALSE()))</f>
        <v/>
      </c>
      <c r="U2094" s="66" t="str">
        <f aca="false">IF(ISBLANK(Q2094),"ES",Q2094)</f>
        <v>ES</v>
      </c>
      <c r="V2094" s="64" t="str">
        <f aca="false">IF(ISBLANK(K2094),"2",VLOOKUP(K2094,$BG$2:$BH$3,2,FALSE()))</f>
        <v>2</v>
      </c>
      <c r="W2094" s="66" t="str">
        <f aca="false">IF(ISBLANK(R2094),"Sin observaciones",R2094)</f>
        <v>Sin observaciones</v>
      </c>
      <c r="X2094" s="64" t="str">
        <f aca="false">IF(ISERROR(VLOOKUP(J2094,$BG$2:$BH$3,2,FALSE())),"",VLOOKUP(J2094,$BG$2:$BH$3,2,FALSE()))</f>
        <v/>
      </c>
      <c r="Z2094" s="67"/>
    </row>
    <row r="2095" customFormat="false" ht="14.4" hidden="false" customHeight="false" outlineLevel="0" collapsed="false">
      <c r="A2095" s="63"/>
      <c r="B2095" s="83"/>
      <c r="C2095" s="63"/>
      <c r="D2095" s="84"/>
      <c r="E2095" s="85"/>
      <c r="F2095" s="85"/>
      <c r="G2095" s="85"/>
      <c r="H2095" s="85"/>
      <c r="I2095" s="61"/>
      <c r="J2095" s="83"/>
      <c r="K2095" s="83"/>
      <c r="L2095" s="61"/>
      <c r="M2095" s="61"/>
      <c r="N2095" s="61"/>
      <c r="O2095" s="54"/>
      <c r="P2095" s="54"/>
      <c r="Q2095" s="60"/>
      <c r="R2095" s="63"/>
      <c r="S2095" s="64" t="str">
        <f aca="false">IF(ISBLANK(A2095),"",CONCATENATE($BC$5,"-",MID($BC$3,3,2),"-M_",A2095))</f>
        <v/>
      </c>
      <c r="T2095" s="65" t="str">
        <f aca="false">IF(ISBLANK(B2095),"",VLOOKUP(B2095,$BI$2:$BJ$5,2,FALSE()))</f>
        <v/>
      </c>
      <c r="U2095" s="66" t="str">
        <f aca="false">IF(ISBLANK(Q2095),"ES",Q2095)</f>
        <v>ES</v>
      </c>
      <c r="V2095" s="64" t="str">
        <f aca="false">IF(ISBLANK(K2095),"2",VLOOKUP(K2095,$BG$2:$BH$3,2,FALSE()))</f>
        <v>2</v>
      </c>
      <c r="W2095" s="66" t="str">
        <f aca="false">IF(ISBLANK(R2095),"Sin observaciones",R2095)</f>
        <v>Sin observaciones</v>
      </c>
      <c r="X2095" s="64" t="str">
        <f aca="false">IF(ISERROR(VLOOKUP(J2095,$BG$2:$BH$3,2,FALSE())),"",VLOOKUP(J2095,$BG$2:$BH$3,2,FALSE()))</f>
        <v/>
      </c>
      <c r="Z2095" s="67"/>
    </row>
    <row r="2096" customFormat="false" ht="14.4" hidden="false" customHeight="false" outlineLevel="0" collapsed="false">
      <c r="A2096" s="63"/>
      <c r="B2096" s="83"/>
      <c r="C2096" s="63"/>
      <c r="D2096" s="84"/>
      <c r="E2096" s="85"/>
      <c r="F2096" s="85"/>
      <c r="G2096" s="85"/>
      <c r="H2096" s="85"/>
      <c r="I2096" s="61"/>
      <c r="J2096" s="83"/>
      <c r="K2096" s="83"/>
      <c r="L2096" s="61"/>
      <c r="M2096" s="61"/>
      <c r="N2096" s="61"/>
      <c r="O2096" s="54"/>
      <c r="P2096" s="54"/>
      <c r="Q2096" s="60"/>
      <c r="R2096" s="63"/>
      <c r="S2096" s="64" t="str">
        <f aca="false">IF(ISBLANK(A2096),"",CONCATENATE($BC$5,"-",MID($BC$3,3,2),"-M_",A2096))</f>
        <v/>
      </c>
      <c r="T2096" s="65" t="str">
        <f aca="false">IF(ISBLANK(B2096),"",VLOOKUP(B2096,$BI$2:$BJ$5,2,FALSE()))</f>
        <v/>
      </c>
      <c r="U2096" s="66" t="str">
        <f aca="false">IF(ISBLANK(Q2096),"ES",Q2096)</f>
        <v>ES</v>
      </c>
      <c r="V2096" s="64" t="str">
        <f aca="false">IF(ISBLANK(K2096),"2",VLOOKUP(K2096,$BG$2:$BH$3,2,FALSE()))</f>
        <v>2</v>
      </c>
      <c r="W2096" s="66" t="str">
        <f aca="false">IF(ISBLANK(R2096),"Sin observaciones",R2096)</f>
        <v>Sin observaciones</v>
      </c>
      <c r="X2096" s="64" t="str">
        <f aca="false">IF(ISERROR(VLOOKUP(J2096,$BG$2:$BH$3,2,FALSE())),"",VLOOKUP(J2096,$BG$2:$BH$3,2,FALSE()))</f>
        <v/>
      </c>
      <c r="Z2096" s="67"/>
    </row>
    <row r="2097" customFormat="false" ht="14.4" hidden="false" customHeight="false" outlineLevel="0" collapsed="false">
      <c r="A2097" s="63"/>
      <c r="B2097" s="83"/>
      <c r="C2097" s="63"/>
      <c r="D2097" s="84"/>
      <c r="E2097" s="85"/>
      <c r="F2097" s="85"/>
      <c r="G2097" s="85"/>
      <c r="H2097" s="85"/>
      <c r="I2097" s="61"/>
      <c r="J2097" s="83"/>
      <c r="K2097" s="83"/>
      <c r="L2097" s="61"/>
      <c r="M2097" s="61"/>
      <c r="N2097" s="61"/>
      <c r="O2097" s="54"/>
      <c r="P2097" s="54"/>
      <c r="Q2097" s="60"/>
      <c r="R2097" s="63"/>
      <c r="S2097" s="64" t="str">
        <f aca="false">IF(ISBLANK(A2097),"",CONCATENATE($BC$5,"-",MID($BC$3,3,2),"-M_",A2097))</f>
        <v/>
      </c>
      <c r="T2097" s="65" t="str">
        <f aca="false">IF(ISBLANK(B2097),"",VLOOKUP(B2097,$BI$2:$BJ$5,2,FALSE()))</f>
        <v/>
      </c>
      <c r="U2097" s="66" t="str">
        <f aca="false">IF(ISBLANK(Q2097),"ES",Q2097)</f>
        <v>ES</v>
      </c>
      <c r="V2097" s="64" t="str">
        <f aca="false">IF(ISBLANK(K2097),"2",VLOOKUP(K2097,$BG$2:$BH$3,2,FALSE()))</f>
        <v>2</v>
      </c>
      <c r="W2097" s="66" t="str">
        <f aca="false">IF(ISBLANK(R2097),"Sin observaciones",R2097)</f>
        <v>Sin observaciones</v>
      </c>
      <c r="X2097" s="64" t="str">
        <f aca="false">IF(ISERROR(VLOOKUP(J2097,$BG$2:$BH$3,2,FALSE())),"",VLOOKUP(J2097,$BG$2:$BH$3,2,FALSE()))</f>
        <v/>
      </c>
      <c r="Z2097" s="67"/>
    </row>
    <row r="2098" customFormat="false" ht="14.4" hidden="false" customHeight="false" outlineLevel="0" collapsed="false">
      <c r="A2098" s="63"/>
      <c r="B2098" s="83"/>
      <c r="C2098" s="63"/>
      <c r="D2098" s="84"/>
      <c r="E2098" s="85"/>
      <c r="F2098" s="85"/>
      <c r="G2098" s="85"/>
      <c r="H2098" s="85"/>
      <c r="I2098" s="61"/>
      <c r="J2098" s="83"/>
      <c r="K2098" s="83"/>
      <c r="L2098" s="61"/>
      <c r="M2098" s="61"/>
      <c r="N2098" s="61"/>
      <c r="O2098" s="54"/>
      <c r="P2098" s="54"/>
      <c r="Q2098" s="60"/>
      <c r="R2098" s="63"/>
      <c r="S2098" s="64" t="str">
        <f aca="false">IF(ISBLANK(A2098),"",CONCATENATE($BC$5,"-",MID($BC$3,3,2),"-M_",A2098))</f>
        <v/>
      </c>
      <c r="T2098" s="65" t="str">
        <f aca="false">IF(ISBLANK(B2098),"",VLOOKUP(B2098,$BI$2:$BJ$5,2,FALSE()))</f>
        <v/>
      </c>
      <c r="U2098" s="66" t="str">
        <f aca="false">IF(ISBLANK(Q2098),"ES",Q2098)</f>
        <v>ES</v>
      </c>
      <c r="V2098" s="64" t="str">
        <f aca="false">IF(ISBLANK(K2098),"2",VLOOKUP(K2098,$BG$2:$BH$3,2,FALSE()))</f>
        <v>2</v>
      </c>
      <c r="W2098" s="66" t="str">
        <f aca="false">IF(ISBLANK(R2098),"Sin observaciones",R2098)</f>
        <v>Sin observaciones</v>
      </c>
      <c r="X2098" s="64" t="str">
        <f aca="false">IF(ISERROR(VLOOKUP(J2098,$BG$2:$BH$3,2,FALSE())),"",VLOOKUP(J2098,$BG$2:$BH$3,2,FALSE()))</f>
        <v/>
      </c>
      <c r="Z2098" s="67"/>
    </row>
    <row r="2099" customFormat="false" ht="14.4" hidden="false" customHeight="false" outlineLevel="0" collapsed="false">
      <c r="A2099" s="63"/>
      <c r="B2099" s="83"/>
      <c r="C2099" s="63"/>
      <c r="D2099" s="84"/>
      <c r="E2099" s="85"/>
      <c r="F2099" s="85"/>
      <c r="G2099" s="85"/>
      <c r="H2099" s="85"/>
      <c r="I2099" s="61"/>
      <c r="J2099" s="83"/>
      <c r="K2099" s="83"/>
      <c r="L2099" s="61"/>
      <c r="M2099" s="61"/>
      <c r="N2099" s="61"/>
      <c r="O2099" s="54"/>
      <c r="P2099" s="54"/>
      <c r="Q2099" s="60"/>
      <c r="R2099" s="63"/>
      <c r="S2099" s="64" t="str">
        <f aca="false">IF(ISBLANK(A2099),"",CONCATENATE($BC$5,"-",MID($BC$3,3,2),"-M_",A2099))</f>
        <v/>
      </c>
      <c r="T2099" s="65" t="str">
        <f aca="false">IF(ISBLANK(B2099),"",VLOOKUP(B2099,$BI$2:$BJ$5,2,FALSE()))</f>
        <v/>
      </c>
      <c r="U2099" s="66" t="str">
        <f aca="false">IF(ISBLANK(Q2099),"ES",Q2099)</f>
        <v>ES</v>
      </c>
      <c r="V2099" s="64" t="str">
        <f aca="false">IF(ISBLANK(K2099),"2",VLOOKUP(K2099,$BG$2:$BH$3,2,FALSE()))</f>
        <v>2</v>
      </c>
      <c r="W2099" s="66" t="str">
        <f aca="false">IF(ISBLANK(R2099),"Sin observaciones",R2099)</f>
        <v>Sin observaciones</v>
      </c>
      <c r="X2099" s="64" t="str">
        <f aca="false">IF(ISERROR(VLOOKUP(J2099,$BG$2:$BH$3,2,FALSE())),"",VLOOKUP(J2099,$BG$2:$BH$3,2,FALSE()))</f>
        <v/>
      </c>
      <c r="Z2099" s="67"/>
    </row>
    <row r="2100" customFormat="false" ht="14.4" hidden="false" customHeight="false" outlineLevel="0" collapsed="false">
      <c r="A2100" s="63"/>
      <c r="B2100" s="83"/>
      <c r="C2100" s="63"/>
      <c r="D2100" s="84"/>
      <c r="E2100" s="85"/>
      <c r="F2100" s="85"/>
      <c r="G2100" s="85"/>
      <c r="H2100" s="85"/>
      <c r="I2100" s="61"/>
      <c r="J2100" s="83"/>
      <c r="K2100" s="83"/>
      <c r="L2100" s="61"/>
      <c r="M2100" s="61"/>
      <c r="N2100" s="61"/>
      <c r="O2100" s="54"/>
      <c r="P2100" s="54"/>
      <c r="Q2100" s="60"/>
      <c r="R2100" s="63"/>
      <c r="S2100" s="64" t="str">
        <f aca="false">IF(ISBLANK(A2100),"",CONCATENATE($BC$5,"-",MID($BC$3,3,2),"-M_",A2100))</f>
        <v/>
      </c>
      <c r="T2100" s="65" t="str">
        <f aca="false">IF(ISBLANK(B2100),"",VLOOKUP(B2100,$BI$2:$BJ$5,2,FALSE()))</f>
        <v/>
      </c>
      <c r="U2100" s="66" t="str">
        <f aca="false">IF(ISBLANK(Q2100),"ES",Q2100)</f>
        <v>ES</v>
      </c>
      <c r="V2100" s="64" t="str">
        <f aca="false">IF(ISBLANK(K2100),"2",VLOOKUP(K2100,$BG$2:$BH$3,2,FALSE()))</f>
        <v>2</v>
      </c>
      <c r="W2100" s="66" t="str">
        <f aca="false">IF(ISBLANK(R2100),"Sin observaciones",R2100)</f>
        <v>Sin observaciones</v>
      </c>
      <c r="X2100" s="64" t="str">
        <f aca="false">IF(ISERROR(VLOOKUP(J2100,$BG$2:$BH$3,2,FALSE())),"",VLOOKUP(J2100,$BG$2:$BH$3,2,FALSE()))</f>
        <v/>
      </c>
      <c r="Z2100" s="67"/>
    </row>
    <row r="2101" customFormat="false" ht="14.4" hidden="false" customHeight="false" outlineLevel="0" collapsed="false">
      <c r="A2101" s="63"/>
      <c r="B2101" s="83"/>
      <c r="C2101" s="63"/>
      <c r="D2101" s="84"/>
      <c r="E2101" s="85"/>
      <c r="F2101" s="85"/>
      <c r="G2101" s="85"/>
      <c r="H2101" s="85"/>
      <c r="I2101" s="61"/>
      <c r="J2101" s="83"/>
      <c r="K2101" s="83"/>
      <c r="L2101" s="61"/>
      <c r="M2101" s="61"/>
      <c r="N2101" s="61"/>
      <c r="O2101" s="54"/>
      <c r="P2101" s="54"/>
      <c r="Q2101" s="60"/>
      <c r="R2101" s="63"/>
      <c r="S2101" s="64" t="str">
        <f aca="false">IF(ISBLANK(A2101),"",CONCATENATE($BC$5,"-",MID($BC$3,3,2),"-M_",A2101))</f>
        <v/>
      </c>
      <c r="T2101" s="65" t="str">
        <f aca="false">IF(ISBLANK(B2101),"",VLOOKUP(B2101,$BI$2:$BJ$5,2,FALSE()))</f>
        <v/>
      </c>
      <c r="U2101" s="66" t="str">
        <f aca="false">IF(ISBLANK(Q2101),"ES",Q2101)</f>
        <v>ES</v>
      </c>
      <c r="V2101" s="64" t="str">
        <f aca="false">IF(ISBLANK(K2101),"2",VLOOKUP(K2101,$BG$2:$BH$3,2,FALSE()))</f>
        <v>2</v>
      </c>
      <c r="W2101" s="66" t="str">
        <f aca="false">IF(ISBLANK(R2101),"Sin observaciones",R2101)</f>
        <v>Sin observaciones</v>
      </c>
      <c r="X2101" s="64" t="str">
        <f aca="false">IF(ISERROR(VLOOKUP(J2101,$BG$2:$BH$3,2,FALSE())),"",VLOOKUP(J2101,$BG$2:$BH$3,2,FALSE()))</f>
        <v/>
      </c>
      <c r="Z2101" s="67"/>
    </row>
    <row r="2102" customFormat="false" ht="14.4" hidden="false" customHeight="false" outlineLevel="0" collapsed="false">
      <c r="A2102" s="63"/>
      <c r="B2102" s="83"/>
      <c r="C2102" s="63"/>
      <c r="D2102" s="84"/>
      <c r="E2102" s="85"/>
      <c r="F2102" s="85"/>
      <c r="G2102" s="85"/>
      <c r="H2102" s="85"/>
      <c r="I2102" s="61"/>
      <c r="J2102" s="83"/>
      <c r="K2102" s="83"/>
      <c r="L2102" s="61"/>
      <c r="M2102" s="61"/>
      <c r="N2102" s="61"/>
      <c r="O2102" s="54"/>
      <c r="P2102" s="54"/>
      <c r="Q2102" s="60"/>
      <c r="R2102" s="63"/>
      <c r="S2102" s="64" t="str">
        <f aca="false">IF(ISBLANK(A2102),"",CONCATENATE($BC$5,"-",MID($BC$3,3,2),"-M_",A2102))</f>
        <v/>
      </c>
      <c r="T2102" s="65" t="str">
        <f aca="false">IF(ISBLANK(B2102),"",VLOOKUP(B2102,$BI$2:$BJ$5,2,FALSE()))</f>
        <v/>
      </c>
      <c r="U2102" s="66" t="str">
        <f aca="false">IF(ISBLANK(Q2102),"ES",Q2102)</f>
        <v>ES</v>
      </c>
      <c r="V2102" s="64" t="str">
        <f aca="false">IF(ISBLANK(K2102),"2",VLOOKUP(K2102,$BG$2:$BH$3,2,FALSE()))</f>
        <v>2</v>
      </c>
      <c r="W2102" s="66" t="str">
        <f aca="false">IF(ISBLANK(R2102),"Sin observaciones",R2102)</f>
        <v>Sin observaciones</v>
      </c>
      <c r="X2102" s="64" t="str">
        <f aca="false">IF(ISERROR(VLOOKUP(J2102,$BG$2:$BH$3,2,FALSE())),"",VLOOKUP(J2102,$BG$2:$BH$3,2,FALSE()))</f>
        <v/>
      </c>
      <c r="Z2102" s="67"/>
    </row>
    <row r="2103" customFormat="false" ht="14.4" hidden="false" customHeight="false" outlineLevel="0" collapsed="false">
      <c r="A2103" s="63"/>
      <c r="B2103" s="83"/>
      <c r="C2103" s="63"/>
      <c r="D2103" s="84"/>
      <c r="E2103" s="85"/>
      <c r="F2103" s="85"/>
      <c r="G2103" s="85"/>
      <c r="H2103" s="85"/>
      <c r="I2103" s="61"/>
      <c r="J2103" s="83"/>
      <c r="K2103" s="83"/>
      <c r="L2103" s="61"/>
      <c r="M2103" s="61"/>
      <c r="N2103" s="61"/>
      <c r="O2103" s="54"/>
      <c r="P2103" s="54"/>
      <c r="Q2103" s="60"/>
      <c r="R2103" s="63"/>
      <c r="S2103" s="64" t="str">
        <f aca="false">IF(ISBLANK(A2103),"",CONCATENATE($BC$5,"-",MID($BC$3,3,2),"-M_",A2103))</f>
        <v/>
      </c>
      <c r="T2103" s="65" t="str">
        <f aca="false">IF(ISBLANK(B2103),"",VLOOKUP(B2103,$BI$2:$BJ$5,2,FALSE()))</f>
        <v/>
      </c>
      <c r="U2103" s="66" t="str">
        <f aca="false">IF(ISBLANK(Q2103),"ES",Q2103)</f>
        <v>ES</v>
      </c>
      <c r="V2103" s="64" t="str">
        <f aca="false">IF(ISBLANK(K2103),"2",VLOOKUP(K2103,$BG$2:$BH$3,2,FALSE()))</f>
        <v>2</v>
      </c>
      <c r="W2103" s="66" t="str">
        <f aca="false">IF(ISBLANK(R2103),"Sin observaciones",R2103)</f>
        <v>Sin observaciones</v>
      </c>
      <c r="X2103" s="64" t="str">
        <f aca="false">IF(ISERROR(VLOOKUP(J2103,$BG$2:$BH$3,2,FALSE())),"",VLOOKUP(J2103,$BG$2:$BH$3,2,FALSE()))</f>
        <v/>
      </c>
      <c r="Z2103" s="67"/>
    </row>
    <row r="2104" customFormat="false" ht="14.4" hidden="false" customHeight="false" outlineLevel="0" collapsed="false">
      <c r="A2104" s="63"/>
      <c r="B2104" s="83"/>
      <c r="C2104" s="63"/>
      <c r="D2104" s="84"/>
      <c r="E2104" s="85"/>
      <c r="F2104" s="85"/>
      <c r="G2104" s="85"/>
      <c r="H2104" s="85"/>
      <c r="I2104" s="61"/>
      <c r="J2104" s="83"/>
      <c r="K2104" s="83"/>
      <c r="L2104" s="61"/>
      <c r="M2104" s="61"/>
      <c r="N2104" s="61"/>
      <c r="O2104" s="54"/>
      <c r="P2104" s="54"/>
      <c r="Q2104" s="60"/>
      <c r="R2104" s="63"/>
      <c r="S2104" s="64" t="str">
        <f aca="false">IF(ISBLANK(A2104),"",CONCATENATE($BC$5,"-",MID($BC$3,3,2),"-M_",A2104))</f>
        <v/>
      </c>
      <c r="T2104" s="65" t="str">
        <f aca="false">IF(ISBLANK(B2104),"",VLOOKUP(B2104,$BI$2:$BJ$5,2,FALSE()))</f>
        <v/>
      </c>
      <c r="U2104" s="66" t="str">
        <f aca="false">IF(ISBLANK(Q2104),"ES",Q2104)</f>
        <v>ES</v>
      </c>
      <c r="V2104" s="64" t="str">
        <f aca="false">IF(ISBLANK(K2104),"2",VLOOKUP(K2104,$BG$2:$BH$3,2,FALSE()))</f>
        <v>2</v>
      </c>
      <c r="W2104" s="66" t="str">
        <f aca="false">IF(ISBLANK(R2104),"Sin observaciones",R2104)</f>
        <v>Sin observaciones</v>
      </c>
      <c r="X2104" s="64" t="str">
        <f aca="false">IF(ISERROR(VLOOKUP(J2104,$BG$2:$BH$3,2,FALSE())),"",VLOOKUP(J2104,$BG$2:$BH$3,2,FALSE()))</f>
        <v/>
      </c>
      <c r="Z2104" s="67"/>
    </row>
    <row r="2105" customFormat="false" ht="14.4" hidden="false" customHeight="false" outlineLevel="0" collapsed="false">
      <c r="A2105" s="63"/>
      <c r="B2105" s="83"/>
      <c r="C2105" s="63"/>
      <c r="D2105" s="84"/>
      <c r="E2105" s="85"/>
      <c r="F2105" s="85"/>
      <c r="G2105" s="85"/>
      <c r="H2105" s="85"/>
      <c r="I2105" s="61"/>
      <c r="J2105" s="83"/>
      <c r="K2105" s="83"/>
      <c r="L2105" s="61"/>
      <c r="M2105" s="61"/>
      <c r="N2105" s="61"/>
      <c r="O2105" s="54"/>
      <c r="P2105" s="54"/>
      <c r="Q2105" s="60"/>
      <c r="R2105" s="63"/>
      <c r="S2105" s="64" t="str">
        <f aca="false">IF(ISBLANK(A2105),"",CONCATENATE($BC$5,"-",MID($BC$3,3,2),"-M_",A2105))</f>
        <v/>
      </c>
      <c r="T2105" s="65" t="str">
        <f aca="false">IF(ISBLANK(B2105),"",VLOOKUP(B2105,$BI$2:$BJ$5,2,FALSE()))</f>
        <v/>
      </c>
      <c r="U2105" s="66" t="str">
        <f aca="false">IF(ISBLANK(Q2105),"ES",Q2105)</f>
        <v>ES</v>
      </c>
      <c r="V2105" s="64" t="str">
        <f aca="false">IF(ISBLANK(K2105),"2",VLOOKUP(K2105,$BG$2:$BH$3,2,FALSE()))</f>
        <v>2</v>
      </c>
      <c r="W2105" s="66" t="str">
        <f aca="false">IF(ISBLANK(R2105),"Sin observaciones",R2105)</f>
        <v>Sin observaciones</v>
      </c>
      <c r="X2105" s="64" t="str">
        <f aca="false">IF(ISERROR(VLOOKUP(J2105,$BG$2:$BH$3,2,FALSE())),"",VLOOKUP(J2105,$BG$2:$BH$3,2,FALSE()))</f>
        <v/>
      </c>
      <c r="Z2105" s="67"/>
    </row>
    <row r="2106" customFormat="false" ht="14.4" hidden="false" customHeight="false" outlineLevel="0" collapsed="false">
      <c r="A2106" s="63"/>
      <c r="B2106" s="83"/>
      <c r="C2106" s="63"/>
      <c r="D2106" s="84"/>
      <c r="E2106" s="85"/>
      <c r="F2106" s="85"/>
      <c r="G2106" s="85"/>
      <c r="H2106" s="85"/>
      <c r="I2106" s="61"/>
      <c r="J2106" s="83"/>
      <c r="K2106" s="83"/>
      <c r="L2106" s="61"/>
      <c r="M2106" s="61"/>
      <c r="N2106" s="61"/>
      <c r="O2106" s="54"/>
      <c r="P2106" s="54"/>
      <c r="Q2106" s="60"/>
      <c r="R2106" s="63"/>
      <c r="S2106" s="64" t="str">
        <f aca="false">IF(ISBLANK(A2106),"",CONCATENATE($BC$5,"-",MID($BC$3,3,2),"-M_",A2106))</f>
        <v/>
      </c>
      <c r="T2106" s="65" t="str">
        <f aca="false">IF(ISBLANK(B2106),"",VLOOKUP(B2106,$BI$2:$BJ$5,2,FALSE()))</f>
        <v/>
      </c>
      <c r="U2106" s="66" t="str">
        <f aca="false">IF(ISBLANK(Q2106),"ES",Q2106)</f>
        <v>ES</v>
      </c>
      <c r="V2106" s="64" t="str">
        <f aca="false">IF(ISBLANK(K2106),"2",VLOOKUP(K2106,$BG$2:$BH$3,2,FALSE()))</f>
        <v>2</v>
      </c>
      <c r="W2106" s="66" t="str">
        <f aca="false">IF(ISBLANK(R2106),"Sin observaciones",R2106)</f>
        <v>Sin observaciones</v>
      </c>
      <c r="X2106" s="64" t="str">
        <f aca="false">IF(ISERROR(VLOOKUP(J2106,$BG$2:$BH$3,2,FALSE())),"",VLOOKUP(J2106,$BG$2:$BH$3,2,FALSE()))</f>
        <v/>
      </c>
      <c r="Z2106" s="67"/>
    </row>
    <row r="2107" customFormat="false" ht="14.4" hidden="false" customHeight="false" outlineLevel="0" collapsed="false">
      <c r="A2107" s="63"/>
      <c r="B2107" s="83"/>
      <c r="C2107" s="63"/>
      <c r="D2107" s="84"/>
      <c r="E2107" s="85"/>
      <c r="F2107" s="85"/>
      <c r="G2107" s="85"/>
      <c r="H2107" s="85"/>
      <c r="I2107" s="61"/>
      <c r="J2107" s="83"/>
      <c r="K2107" s="83"/>
      <c r="L2107" s="61"/>
      <c r="M2107" s="61"/>
      <c r="N2107" s="61"/>
      <c r="O2107" s="54"/>
      <c r="P2107" s="54"/>
      <c r="Q2107" s="60"/>
      <c r="R2107" s="63"/>
      <c r="S2107" s="64" t="str">
        <f aca="false">IF(ISBLANK(A2107),"",CONCATENATE($BC$5,"-",MID($BC$3,3,2),"-M_",A2107))</f>
        <v/>
      </c>
      <c r="T2107" s="65" t="str">
        <f aca="false">IF(ISBLANK(B2107),"",VLOOKUP(B2107,$BI$2:$BJ$5,2,FALSE()))</f>
        <v/>
      </c>
      <c r="U2107" s="66" t="str">
        <f aca="false">IF(ISBLANK(Q2107),"ES",Q2107)</f>
        <v>ES</v>
      </c>
      <c r="V2107" s="64" t="str">
        <f aca="false">IF(ISBLANK(K2107),"2",VLOOKUP(K2107,$BG$2:$BH$3,2,FALSE()))</f>
        <v>2</v>
      </c>
      <c r="W2107" s="66" t="str">
        <f aca="false">IF(ISBLANK(R2107),"Sin observaciones",R2107)</f>
        <v>Sin observaciones</v>
      </c>
      <c r="X2107" s="64" t="str">
        <f aca="false">IF(ISERROR(VLOOKUP(J2107,$BG$2:$BH$3,2,FALSE())),"",VLOOKUP(J2107,$BG$2:$BH$3,2,FALSE()))</f>
        <v/>
      </c>
      <c r="Z2107" s="67"/>
    </row>
    <row r="2108" customFormat="false" ht="14.4" hidden="false" customHeight="false" outlineLevel="0" collapsed="false">
      <c r="A2108" s="63"/>
      <c r="B2108" s="83"/>
      <c r="C2108" s="63"/>
      <c r="D2108" s="84"/>
      <c r="E2108" s="85"/>
      <c r="F2108" s="85"/>
      <c r="G2108" s="85"/>
      <c r="H2108" s="85"/>
      <c r="I2108" s="61"/>
      <c r="J2108" s="83"/>
      <c r="K2108" s="83"/>
      <c r="L2108" s="61"/>
      <c r="M2108" s="61"/>
      <c r="N2108" s="61"/>
      <c r="O2108" s="54"/>
      <c r="P2108" s="54"/>
      <c r="Q2108" s="60"/>
      <c r="R2108" s="63"/>
      <c r="S2108" s="64" t="str">
        <f aca="false">IF(ISBLANK(A2108),"",CONCATENATE($BC$5,"-",MID($BC$3,3,2),"-M_",A2108))</f>
        <v/>
      </c>
      <c r="T2108" s="65" t="str">
        <f aca="false">IF(ISBLANK(B2108),"",VLOOKUP(B2108,$BI$2:$BJ$5,2,FALSE()))</f>
        <v/>
      </c>
      <c r="U2108" s="66" t="str">
        <f aca="false">IF(ISBLANK(Q2108),"ES",Q2108)</f>
        <v>ES</v>
      </c>
      <c r="V2108" s="64" t="str">
        <f aca="false">IF(ISBLANK(K2108),"2",VLOOKUP(K2108,$BG$2:$BH$3,2,FALSE()))</f>
        <v>2</v>
      </c>
      <c r="W2108" s="66" t="str">
        <f aca="false">IF(ISBLANK(R2108),"Sin observaciones",R2108)</f>
        <v>Sin observaciones</v>
      </c>
      <c r="X2108" s="64" t="str">
        <f aca="false">IF(ISERROR(VLOOKUP(J2108,$BG$2:$BH$3,2,FALSE())),"",VLOOKUP(J2108,$BG$2:$BH$3,2,FALSE()))</f>
        <v/>
      </c>
      <c r="Z2108" s="67"/>
    </row>
    <row r="2109" customFormat="false" ht="14.4" hidden="false" customHeight="false" outlineLevel="0" collapsed="false">
      <c r="A2109" s="63"/>
      <c r="B2109" s="83"/>
      <c r="C2109" s="63"/>
      <c r="D2109" s="84"/>
      <c r="E2109" s="85"/>
      <c r="F2109" s="85"/>
      <c r="G2109" s="85"/>
      <c r="H2109" s="85"/>
      <c r="I2109" s="61"/>
      <c r="J2109" s="83"/>
      <c r="K2109" s="83"/>
      <c r="L2109" s="61"/>
      <c r="M2109" s="61"/>
      <c r="N2109" s="61"/>
      <c r="O2109" s="54"/>
      <c r="P2109" s="54"/>
      <c r="Q2109" s="60"/>
      <c r="R2109" s="63"/>
      <c r="S2109" s="64" t="str">
        <f aca="false">IF(ISBLANK(A2109),"",CONCATENATE($BC$5,"-",MID($BC$3,3,2),"-M_",A2109))</f>
        <v/>
      </c>
      <c r="T2109" s="65" t="str">
        <f aca="false">IF(ISBLANK(B2109),"",VLOOKUP(B2109,$BI$2:$BJ$5,2,FALSE()))</f>
        <v/>
      </c>
      <c r="U2109" s="66" t="str">
        <f aca="false">IF(ISBLANK(Q2109),"ES",Q2109)</f>
        <v>ES</v>
      </c>
      <c r="V2109" s="64" t="str">
        <f aca="false">IF(ISBLANK(K2109),"2",VLOOKUP(K2109,$BG$2:$BH$3,2,FALSE()))</f>
        <v>2</v>
      </c>
      <c r="W2109" s="66" t="str">
        <f aca="false">IF(ISBLANK(R2109),"Sin observaciones",R2109)</f>
        <v>Sin observaciones</v>
      </c>
      <c r="X2109" s="64" t="str">
        <f aca="false">IF(ISERROR(VLOOKUP(J2109,$BG$2:$BH$3,2,FALSE())),"",VLOOKUP(J2109,$BG$2:$BH$3,2,FALSE()))</f>
        <v/>
      </c>
      <c r="Z2109" s="67"/>
    </row>
    <row r="2110" customFormat="false" ht="14.4" hidden="false" customHeight="false" outlineLevel="0" collapsed="false">
      <c r="A2110" s="63"/>
      <c r="B2110" s="83"/>
      <c r="C2110" s="63"/>
      <c r="D2110" s="84"/>
      <c r="E2110" s="85"/>
      <c r="F2110" s="85"/>
      <c r="G2110" s="85"/>
      <c r="H2110" s="85"/>
      <c r="I2110" s="61"/>
      <c r="J2110" s="83"/>
      <c r="K2110" s="83"/>
      <c r="L2110" s="61"/>
      <c r="M2110" s="61"/>
      <c r="N2110" s="61"/>
      <c r="O2110" s="54"/>
      <c r="P2110" s="54"/>
      <c r="Q2110" s="60"/>
      <c r="R2110" s="63"/>
      <c r="S2110" s="64" t="str">
        <f aca="false">IF(ISBLANK(A2110),"",CONCATENATE($BC$5,"-",MID($BC$3,3,2),"-M_",A2110))</f>
        <v/>
      </c>
      <c r="T2110" s="65" t="str">
        <f aca="false">IF(ISBLANK(B2110),"",VLOOKUP(B2110,$BI$2:$BJ$5,2,FALSE()))</f>
        <v/>
      </c>
      <c r="U2110" s="66" t="str">
        <f aca="false">IF(ISBLANK(Q2110),"ES",Q2110)</f>
        <v>ES</v>
      </c>
      <c r="V2110" s="64" t="str">
        <f aca="false">IF(ISBLANK(K2110),"2",VLOOKUP(K2110,$BG$2:$BH$3,2,FALSE()))</f>
        <v>2</v>
      </c>
      <c r="W2110" s="66" t="str">
        <f aca="false">IF(ISBLANK(R2110),"Sin observaciones",R2110)</f>
        <v>Sin observaciones</v>
      </c>
      <c r="X2110" s="64" t="str">
        <f aca="false">IF(ISERROR(VLOOKUP(J2110,$BG$2:$BH$3,2,FALSE())),"",VLOOKUP(J2110,$BG$2:$BH$3,2,FALSE()))</f>
        <v/>
      </c>
      <c r="Z2110" s="67"/>
    </row>
    <row r="2111" customFormat="false" ht="14.4" hidden="false" customHeight="false" outlineLevel="0" collapsed="false">
      <c r="A2111" s="63"/>
      <c r="B2111" s="83"/>
      <c r="C2111" s="63"/>
      <c r="D2111" s="84"/>
      <c r="E2111" s="85"/>
      <c r="F2111" s="85"/>
      <c r="G2111" s="85"/>
      <c r="H2111" s="85"/>
      <c r="I2111" s="61"/>
      <c r="J2111" s="83"/>
      <c r="K2111" s="83"/>
      <c r="L2111" s="61"/>
      <c r="M2111" s="61"/>
      <c r="N2111" s="61"/>
      <c r="O2111" s="54"/>
      <c r="P2111" s="54"/>
      <c r="Q2111" s="60"/>
      <c r="R2111" s="63"/>
      <c r="S2111" s="64" t="str">
        <f aca="false">IF(ISBLANK(A2111),"",CONCATENATE($BC$5,"-",MID($BC$3,3,2),"-M_",A2111))</f>
        <v/>
      </c>
      <c r="T2111" s="65" t="str">
        <f aca="false">IF(ISBLANK(B2111),"",VLOOKUP(B2111,$BI$2:$BJ$5,2,FALSE()))</f>
        <v/>
      </c>
      <c r="U2111" s="66" t="str">
        <f aca="false">IF(ISBLANK(Q2111),"ES",Q2111)</f>
        <v>ES</v>
      </c>
      <c r="V2111" s="64" t="str">
        <f aca="false">IF(ISBLANK(K2111),"2",VLOOKUP(K2111,$BG$2:$BH$3,2,FALSE()))</f>
        <v>2</v>
      </c>
      <c r="W2111" s="66" t="str">
        <f aca="false">IF(ISBLANK(R2111),"Sin observaciones",R2111)</f>
        <v>Sin observaciones</v>
      </c>
      <c r="X2111" s="64" t="str">
        <f aca="false">IF(ISERROR(VLOOKUP(J2111,$BG$2:$BH$3,2,FALSE())),"",VLOOKUP(J2111,$BG$2:$BH$3,2,FALSE()))</f>
        <v/>
      </c>
      <c r="Z2111" s="67"/>
    </row>
    <row r="2112" customFormat="false" ht="14.4" hidden="false" customHeight="false" outlineLevel="0" collapsed="false">
      <c r="A2112" s="63"/>
      <c r="B2112" s="83"/>
      <c r="C2112" s="63"/>
      <c r="D2112" s="84"/>
      <c r="E2112" s="85"/>
      <c r="F2112" s="85"/>
      <c r="G2112" s="85"/>
      <c r="H2112" s="85"/>
      <c r="I2112" s="61"/>
      <c r="J2112" s="83"/>
      <c r="K2112" s="83"/>
      <c r="L2112" s="61"/>
      <c r="M2112" s="61"/>
      <c r="N2112" s="61"/>
      <c r="O2112" s="54"/>
      <c r="P2112" s="54"/>
      <c r="Q2112" s="60"/>
      <c r="R2112" s="63"/>
      <c r="S2112" s="64" t="str">
        <f aca="false">IF(ISBLANK(A2112),"",CONCATENATE($BC$5,"-",MID($BC$3,3,2),"-M_",A2112))</f>
        <v/>
      </c>
      <c r="T2112" s="65" t="str">
        <f aca="false">IF(ISBLANK(B2112),"",VLOOKUP(B2112,$BI$2:$BJ$5,2,FALSE()))</f>
        <v/>
      </c>
      <c r="U2112" s="66" t="str">
        <f aca="false">IF(ISBLANK(Q2112),"ES",Q2112)</f>
        <v>ES</v>
      </c>
      <c r="V2112" s="64" t="str">
        <f aca="false">IF(ISBLANK(K2112),"2",VLOOKUP(K2112,$BG$2:$BH$3,2,FALSE()))</f>
        <v>2</v>
      </c>
      <c r="W2112" s="66" t="str">
        <f aca="false">IF(ISBLANK(R2112),"Sin observaciones",R2112)</f>
        <v>Sin observaciones</v>
      </c>
      <c r="X2112" s="64" t="str">
        <f aca="false">IF(ISERROR(VLOOKUP(J2112,$BG$2:$BH$3,2,FALSE())),"",VLOOKUP(J2112,$BG$2:$BH$3,2,FALSE()))</f>
        <v/>
      </c>
      <c r="Z2112" s="67"/>
    </row>
    <row r="2113" customFormat="false" ht="14.4" hidden="false" customHeight="false" outlineLevel="0" collapsed="false">
      <c r="A2113" s="63"/>
      <c r="B2113" s="83"/>
      <c r="C2113" s="63"/>
      <c r="D2113" s="84"/>
      <c r="E2113" s="85"/>
      <c r="F2113" s="85"/>
      <c r="G2113" s="85"/>
      <c r="H2113" s="85"/>
      <c r="I2113" s="61"/>
      <c r="J2113" s="83"/>
      <c r="K2113" s="83"/>
      <c r="L2113" s="61"/>
      <c r="M2113" s="61"/>
      <c r="N2113" s="61"/>
      <c r="O2113" s="54"/>
      <c r="P2113" s="54"/>
      <c r="Q2113" s="60"/>
      <c r="R2113" s="63"/>
      <c r="S2113" s="64" t="str">
        <f aca="false">IF(ISBLANK(A2113),"",CONCATENATE($BC$5,"-",MID($BC$3,3,2),"-M_",A2113))</f>
        <v/>
      </c>
      <c r="T2113" s="65" t="str">
        <f aca="false">IF(ISBLANK(B2113),"",VLOOKUP(B2113,$BI$2:$BJ$5,2,FALSE()))</f>
        <v/>
      </c>
      <c r="U2113" s="66" t="str">
        <f aca="false">IF(ISBLANK(Q2113),"ES",Q2113)</f>
        <v>ES</v>
      </c>
      <c r="V2113" s="64" t="str">
        <f aca="false">IF(ISBLANK(K2113),"2",VLOOKUP(K2113,$BG$2:$BH$3,2,FALSE()))</f>
        <v>2</v>
      </c>
      <c r="W2113" s="66" t="str">
        <f aca="false">IF(ISBLANK(R2113),"Sin observaciones",R2113)</f>
        <v>Sin observaciones</v>
      </c>
      <c r="X2113" s="64" t="str">
        <f aca="false">IF(ISERROR(VLOOKUP(J2113,$BG$2:$BH$3,2,FALSE())),"",VLOOKUP(J2113,$BG$2:$BH$3,2,FALSE()))</f>
        <v/>
      </c>
      <c r="Z2113" s="67"/>
    </row>
    <row r="2114" customFormat="false" ht="14.4" hidden="false" customHeight="false" outlineLevel="0" collapsed="false">
      <c r="A2114" s="63"/>
      <c r="B2114" s="83"/>
      <c r="C2114" s="63"/>
      <c r="D2114" s="84"/>
      <c r="E2114" s="85"/>
      <c r="F2114" s="85"/>
      <c r="G2114" s="85"/>
      <c r="H2114" s="85"/>
      <c r="I2114" s="61"/>
      <c r="J2114" s="83"/>
      <c r="K2114" s="83"/>
      <c r="L2114" s="61"/>
      <c r="M2114" s="61"/>
      <c r="N2114" s="61"/>
      <c r="O2114" s="54"/>
      <c r="P2114" s="54"/>
      <c r="Q2114" s="60"/>
      <c r="R2114" s="63"/>
      <c r="S2114" s="64" t="str">
        <f aca="false">IF(ISBLANK(A2114),"",CONCATENATE($BC$5,"-",MID($BC$3,3,2),"-M_",A2114))</f>
        <v/>
      </c>
      <c r="T2114" s="65" t="str">
        <f aca="false">IF(ISBLANK(B2114),"",VLOOKUP(B2114,$BI$2:$BJ$5,2,FALSE()))</f>
        <v/>
      </c>
      <c r="U2114" s="66" t="str">
        <f aca="false">IF(ISBLANK(Q2114),"ES",Q2114)</f>
        <v>ES</v>
      </c>
      <c r="V2114" s="64" t="str">
        <f aca="false">IF(ISBLANK(K2114),"2",VLOOKUP(K2114,$BG$2:$BH$3,2,FALSE()))</f>
        <v>2</v>
      </c>
      <c r="W2114" s="66" t="str">
        <f aca="false">IF(ISBLANK(R2114),"Sin observaciones",R2114)</f>
        <v>Sin observaciones</v>
      </c>
      <c r="X2114" s="64" t="str">
        <f aca="false">IF(ISERROR(VLOOKUP(J2114,$BG$2:$BH$3,2,FALSE())),"",VLOOKUP(J2114,$BG$2:$BH$3,2,FALSE()))</f>
        <v/>
      </c>
      <c r="Z2114" s="67"/>
    </row>
    <row r="2115" customFormat="false" ht="14.4" hidden="false" customHeight="false" outlineLevel="0" collapsed="false">
      <c r="A2115" s="63"/>
      <c r="B2115" s="83"/>
      <c r="C2115" s="63"/>
      <c r="D2115" s="84"/>
      <c r="E2115" s="85"/>
      <c r="F2115" s="85"/>
      <c r="G2115" s="85"/>
      <c r="H2115" s="85"/>
      <c r="I2115" s="61"/>
      <c r="J2115" s="83"/>
      <c r="K2115" s="83"/>
      <c r="L2115" s="61"/>
      <c r="M2115" s="61"/>
      <c r="N2115" s="61"/>
      <c r="O2115" s="54"/>
      <c r="P2115" s="54"/>
      <c r="Q2115" s="60"/>
      <c r="R2115" s="63"/>
      <c r="S2115" s="64" t="str">
        <f aca="false">IF(ISBLANK(A2115),"",CONCATENATE($BC$5,"-",MID($BC$3,3,2),"-M_",A2115))</f>
        <v/>
      </c>
      <c r="T2115" s="65" t="str">
        <f aca="false">IF(ISBLANK(B2115),"",VLOOKUP(B2115,$BI$2:$BJ$5,2,FALSE()))</f>
        <v/>
      </c>
      <c r="U2115" s="66" t="str">
        <f aca="false">IF(ISBLANK(Q2115),"ES",Q2115)</f>
        <v>ES</v>
      </c>
      <c r="V2115" s="64" t="str">
        <f aca="false">IF(ISBLANK(K2115),"2",VLOOKUP(K2115,$BG$2:$BH$3,2,FALSE()))</f>
        <v>2</v>
      </c>
      <c r="W2115" s="66" t="str">
        <f aca="false">IF(ISBLANK(R2115),"Sin observaciones",R2115)</f>
        <v>Sin observaciones</v>
      </c>
      <c r="X2115" s="64" t="str">
        <f aca="false">IF(ISERROR(VLOOKUP(J2115,$BG$2:$BH$3,2,FALSE())),"",VLOOKUP(J2115,$BG$2:$BH$3,2,FALSE()))</f>
        <v/>
      </c>
      <c r="Z2115" s="67"/>
    </row>
    <row r="2116" customFormat="false" ht="14.4" hidden="false" customHeight="false" outlineLevel="0" collapsed="false">
      <c r="A2116" s="63"/>
      <c r="B2116" s="83"/>
      <c r="C2116" s="63"/>
      <c r="D2116" s="84"/>
      <c r="E2116" s="85"/>
      <c r="F2116" s="85"/>
      <c r="G2116" s="85"/>
      <c r="H2116" s="85"/>
      <c r="I2116" s="61"/>
      <c r="J2116" s="83"/>
      <c r="K2116" s="83"/>
      <c r="L2116" s="61"/>
      <c r="M2116" s="61"/>
      <c r="N2116" s="61"/>
      <c r="O2116" s="54"/>
      <c r="P2116" s="54"/>
      <c r="Q2116" s="60"/>
      <c r="R2116" s="63"/>
      <c r="S2116" s="64" t="str">
        <f aca="false">IF(ISBLANK(A2116),"",CONCATENATE($BC$5,"-",MID($BC$3,3,2),"-M_",A2116))</f>
        <v/>
      </c>
      <c r="T2116" s="65" t="str">
        <f aca="false">IF(ISBLANK(B2116),"",VLOOKUP(B2116,$BI$2:$BJ$5,2,FALSE()))</f>
        <v/>
      </c>
      <c r="U2116" s="66" t="str">
        <f aca="false">IF(ISBLANK(Q2116),"ES",Q2116)</f>
        <v>ES</v>
      </c>
      <c r="V2116" s="64" t="str">
        <f aca="false">IF(ISBLANK(K2116),"2",VLOOKUP(K2116,$BG$2:$BH$3,2,FALSE()))</f>
        <v>2</v>
      </c>
      <c r="W2116" s="66" t="str">
        <f aca="false">IF(ISBLANK(R2116),"Sin observaciones",R2116)</f>
        <v>Sin observaciones</v>
      </c>
      <c r="X2116" s="64" t="str">
        <f aca="false">IF(ISERROR(VLOOKUP(J2116,$BG$2:$BH$3,2,FALSE())),"",VLOOKUP(J2116,$BG$2:$BH$3,2,FALSE()))</f>
        <v/>
      </c>
      <c r="Z2116" s="67"/>
    </row>
    <row r="2117" customFormat="false" ht="14.4" hidden="false" customHeight="false" outlineLevel="0" collapsed="false">
      <c r="A2117" s="63"/>
      <c r="B2117" s="83"/>
      <c r="C2117" s="63"/>
      <c r="D2117" s="84"/>
      <c r="E2117" s="85"/>
      <c r="F2117" s="85"/>
      <c r="G2117" s="85"/>
      <c r="H2117" s="85"/>
      <c r="I2117" s="61"/>
      <c r="J2117" s="83"/>
      <c r="K2117" s="83"/>
      <c r="L2117" s="61"/>
      <c r="M2117" s="61"/>
      <c r="N2117" s="61"/>
      <c r="O2117" s="54"/>
      <c r="P2117" s="54"/>
      <c r="Q2117" s="60"/>
      <c r="R2117" s="63"/>
      <c r="S2117" s="64" t="str">
        <f aca="false">IF(ISBLANK(A2117),"",CONCATENATE($BC$5,"-",MID($BC$3,3,2),"-M_",A2117))</f>
        <v/>
      </c>
      <c r="T2117" s="65" t="str">
        <f aca="false">IF(ISBLANK(B2117),"",VLOOKUP(B2117,$BI$2:$BJ$5,2,FALSE()))</f>
        <v/>
      </c>
      <c r="U2117" s="66" t="str">
        <f aca="false">IF(ISBLANK(Q2117),"ES",Q2117)</f>
        <v>ES</v>
      </c>
      <c r="V2117" s="64" t="str">
        <f aca="false">IF(ISBLANK(K2117),"2",VLOOKUP(K2117,$BG$2:$BH$3,2,FALSE()))</f>
        <v>2</v>
      </c>
      <c r="W2117" s="66" t="str">
        <f aca="false">IF(ISBLANK(R2117),"Sin observaciones",R2117)</f>
        <v>Sin observaciones</v>
      </c>
      <c r="X2117" s="64" t="str">
        <f aca="false">IF(ISERROR(VLOOKUP(J2117,$BG$2:$BH$3,2,FALSE())),"",VLOOKUP(J2117,$BG$2:$BH$3,2,FALSE()))</f>
        <v/>
      </c>
      <c r="Z2117" s="67"/>
    </row>
    <row r="2118" customFormat="false" ht="14.4" hidden="false" customHeight="false" outlineLevel="0" collapsed="false">
      <c r="A2118" s="63"/>
      <c r="B2118" s="83"/>
      <c r="C2118" s="63"/>
      <c r="D2118" s="84"/>
      <c r="E2118" s="85"/>
      <c r="F2118" s="85"/>
      <c r="G2118" s="85"/>
      <c r="H2118" s="85"/>
      <c r="I2118" s="61"/>
      <c r="J2118" s="83"/>
      <c r="K2118" s="83"/>
      <c r="L2118" s="61"/>
      <c r="M2118" s="61"/>
      <c r="N2118" s="61"/>
      <c r="O2118" s="54"/>
      <c r="P2118" s="54"/>
      <c r="Q2118" s="60"/>
      <c r="R2118" s="63"/>
      <c r="S2118" s="64" t="str">
        <f aca="false">IF(ISBLANK(A2118),"",CONCATENATE($BC$5,"-",MID($BC$3,3,2),"-M_",A2118))</f>
        <v/>
      </c>
      <c r="T2118" s="65" t="str">
        <f aca="false">IF(ISBLANK(B2118),"",VLOOKUP(B2118,$BI$2:$BJ$5,2,FALSE()))</f>
        <v/>
      </c>
      <c r="U2118" s="66" t="str">
        <f aca="false">IF(ISBLANK(Q2118),"ES",Q2118)</f>
        <v>ES</v>
      </c>
      <c r="V2118" s="64" t="str">
        <f aca="false">IF(ISBLANK(K2118),"2",VLOOKUP(K2118,$BG$2:$BH$3,2,FALSE()))</f>
        <v>2</v>
      </c>
      <c r="W2118" s="66" t="str">
        <f aca="false">IF(ISBLANK(R2118),"Sin observaciones",R2118)</f>
        <v>Sin observaciones</v>
      </c>
      <c r="X2118" s="64" t="str">
        <f aca="false">IF(ISERROR(VLOOKUP(J2118,$BG$2:$BH$3,2,FALSE())),"",VLOOKUP(J2118,$BG$2:$BH$3,2,FALSE()))</f>
        <v/>
      </c>
      <c r="Z2118" s="67"/>
    </row>
    <row r="2119" customFormat="false" ht="14.4" hidden="false" customHeight="false" outlineLevel="0" collapsed="false">
      <c r="A2119" s="63"/>
      <c r="B2119" s="83"/>
      <c r="C2119" s="63"/>
      <c r="D2119" s="84"/>
      <c r="E2119" s="85"/>
      <c r="F2119" s="85"/>
      <c r="G2119" s="85"/>
      <c r="H2119" s="85"/>
      <c r="I2119" s="61"/>
      <c r="J2119" s="83"/>
      <c r="K2119" s="83"/>
      <c r="L2119" s="61"/>
      <c r="M2119" s="61"/>
      <c r="N2119" s="61"/>
      <c r="O2119" s="54"/>
      <c r="P2119" s="54"/>
      <c r="Q2119" s="60"/>
      <c r="R2119" s="63"/>
      <c r="S2119" s="64" t="str">
        <f aca="false">IF(ISBLANK(A2119),"",CONCATENATE($BC$5,"-",MID($BC$3,3,2),"-M_",A2119))</f>
        <v/>
      </c>
      <c r="T2119" s="65" t="str">
        <f aca="false">IF(ISBLANK(B2119),"",VLOOKUP(B2119,$BI$2:$BJ$5,2,FALSE()))</f>
        <v/>
      </c>
      <c r="U2119" s="66" t="str">
        <f aca="false">IF(ISBLANK(Q2119),"ES",Q2119)</f>
        <v>ES</v>
      </c>
      <c r="V2119" s="64" t="str">
        <f aca="false">IF(ISBLANK(K2119),"2",VLOOKUP(K2119,$BG$2:$BH$3,2,FALSE()))</f>
        <v>2</v>
      </c>
      <c r="W2119" s="66" t="str">
        <f aca="false">IF(ISBLANK(R2119),"Sin observaciones",R2119)</f>
        <v>Sin observaciones</v>
      </c>
      <c r="X2119" s="64" t="str">
        <f aca="false">IF(ISERROR(VLOOKUP(J2119,$BG$2:$BH$3,2,FALSE())),"",VLOOKUP(J2119,$BG$2:$BH$3,2,FALSE()))</f>
        <v/>
      </c>
      <c r="Z2119" s="67"/>
    </row>
    <row r="2120" customFormat="false" ht="14.4" hidden="false" customHeight="false" outlineLevel="0" collapsed="false">
      <c r="A2120" s="63"/>
      <c r="B2120" s="83"/>
      <c r="C2120" s="63"/>
      <c r="D2120" s="84"/>
      <c r="E2120" s="85"/>
      <c r="F2120" s="85"/>
      <c r="G2120" s="85"/>
      <c r="H2120" s="85"/>
      <c r="I2120" s="61"/>
      <c r="J2120" s="83"/>
      <c r="K2120" s="83"/>
      <c r="L2120" s="61"/>
      <c r="M2120" s="61"/>
      <c r="N2120" s="61"/>
      <c r="O2120" s="54"/>
      <c r="P2120" s="54"/>
      <c r="Q2120" s="60"/>
      <c r="R2120" s="63"/>
      <c r="S2120" s="64" t="str">
        <f aca="false">IF(ISBLANK(A2120),"",CONCATENATE($BC$5,"-",MID($BC$3,3,2),"-M_",A2120))</f>
        <v/>
      </c>
      <c r="T2120" s="65" t="str">
        <f aca="false">IF(ISBLANK(B2120),"",VLOOKUP(B2120,$BI$2:$BJ$5,2,FALSE()))</f>
        <v/>
      </c>
      <c r="U2120" s="66" t="str">
        <f aca="false">IF(ISBLANK(Q2120),"ES",Q2120)</f>
        <v>ES</v>
      </c>
      <c r="V2120" s="64" t="str">
        <f aca="false">IF(ISBLANK(K2120),"2",VLOOKUP(K2120,$BG$2:$BH$3,2,FALSE()))</f>
        <v>2</v>
      </c>
      <c r="W2120" s="66" t="str">
        <f aca="false">IF(ISBLANK(R2120),"Sin observaciones",R2120)</f>
        <v>Sin observaciones</v>
      </c>
      <c r="X2120" s="64" t="str">
        <f aca="false">IF(ISERROR(VLOOKUP(J2120,$BG$2:$BH$3,2,FALSE())),"",VLOOKUP(J2120,$BG$2:$BH$3,2,FALSE()))</f>
        <v/>
      </c>
      <c r="Z2120" s="67"/>
    </row>
    <row r="2121" customFormat="false" ht="14.4" hidden="false" customHeight="false" outlineLevel="0" collapsed="false">
      <c r="A2121" s="63"/>
      <c r="B2121" s="83"/>
      <c r="C2121" s="63"/>
      <c r="D2121" s="84"/>
      <c r="E2121" s="85"/>
      <c r="F2121" s="85"/>
      <c r="G2121" s="85"/>
      <c r="H2121" s="85"/>
      <c r="I2121" s="61"/>
      <c r="J2121" s="83"/>
      <c r="K2121" s="83"/>
      <c r="L2121" s="61"/>
      <c r="M2121" s="61"/>
      <c r="N2121" s="61"/>
      <c r="O2121" s="54"/>
      <c r="P2121" s="54"/>
      <c r="Q2121" s="60"/>
      <c r="R2121" s="63"/>
      <c r="S2121" s="64" t="str">
        <f aca="false">IF(ISBLANK(A2121),"",CONCATENATE($BC$5,"-",MID($BC$3,3,2),"-M_",A2121))</f>
        <v/>
      </c>
      <c r="T2121" s="65" t="str">
        <f aca="false">IF(ISBLANK(B2121),"",VLOOKUP(B2121,$BI$2:$BJ$5,2,FALSE()))</f>
        <v/>
      </c>
      <c r="U2121" s="66" t="str">
        <f aca="false">IF(ISBLANK(Q2121),"ES",Q2121)</f>
        <v>ES</v>
      </c>
      <c r="V2121" s="64" t="str">
        <f aca="false">IF(ISBLANK(K2121),"2",VLOOKUP(K2121,$BG$2:$BH$3,2,FALSE()))</f>
        <v>2</v>
      </c>
      <c r="W2121" s="66" t="str">
        <f aca="false">IF(ISBLANK(R2121),"Sin observaciones",R2121)</f>
        <v>Sin observaciones</v>
      </c>
      <c r="X2121" s="64" t="str">
        <f aca="false">IF(ISERROR(VLOOKUP(J2121,$BG$2:$BH$3,2,FALSE())),"",VLOOKUP(J2121,$BG$2:$BH$3,2,FALSE()))</f>
        <v/>
      </c>
      <c r="Z2121" s="67"/>
    </row>
    <row r="2122" customFormat="false" ht="14.4" hidden="false" customHeight="false" outlineLevel="0" collapsed="false">
      <c r="A2122" s="63"/>
      <c r="B2122" s="83"/>
      <c r="C2122" s="63"/>
      <c r="D2122" s="84"/>
      <c r="E2122" s="85"/>
      <c r="F2122" s="85"/>
      <c r="G2122" s="85"/>
      <c r="H2122" s="85"/>
      <c r="I2122" s="61"/>
      <c r="J2122" s="83"/>
      <c r="K2122" s="83"/>
      <c r="L2122" s="61"/>
      <c r="M2122" s="61"/>
      <c r="N2122" s="61"/>
      <c r="O2122" s="54"/>
      <c r="P2122" s="54"/>
      <c r="Q2122" s="60"/>
      <c r="R2122" s="63"/>
      <c r="S2122" s="64" t="str">
        <f aca="false">IF(ISBLANK(A2122),"",CONCATENATE($BC$5,"-",MID($BC$3,3,2),"-M_",A2122))</f>
        <v/>
      </c>
      <c r="T2122" s="65" t="str">
        <f aca="false">IF(ISBLANK(B2122),"",VLOOKUP(B2122,$BI$2:$BJ$5,2,FALSE()))</f>
        <v/>
      </c>
      <c r="U2122" s="66" t="str">
        <f aca="false">IF(ISBLANK(Q2122),"ES",Q2122)</f>
        <v>ES</v>
      </c>
      <c r="V2122" s="64" t="str">
        <f aca="false">IF(ISBLANK(K2122),"2",VLOOKUP(K2122,$BG$2:$BH$3,2,FALSE()))</f>
        <v>2</v>
      </c>
      <c r="W2122" s="66" t="str">
        <f aca="false">IF(ISBLANK(R2122),"Sin observaciones",R2122)</f>
        <v>Sin observaciones</v>
      </c>
      <c r="X2122" s="64" t="str">
        <f aca="false">IF(ISERROR(VLOOKUP(J2122,$BG$2:$BH$3,2,FALSE())),"",VLOOKUP(J2122,$BG$2:$BH$3,2,FALSE()))</f>
        <v/>
      </c>
      <c r="Z2122" s="67"/>
    </row>
    <row r="2123" customFormat="false" ht="14.4" hidden="false" customHeight="false" outlineLevel="0" collapsed="false">
      <c r="A2123" s="63"/>
      <c r="B2123" s="83"/>
      <c r="C2123" s="63"/>
      <c r="D2123" s="84"/>
      <c r="E2123" s="85"/>
      <c r="F2123" s="85"/>
      <c r="G2123" s="85"/>
      <c r="H2123" s="85"/>
      <c r="I2123" s="61"/>
      <c r="J2123" s="83"/>
      <c r="K2123" s="83"/>
      <c r="L2123" s="61"/>
      <c r="M2123" s="61"/>
      <c r="N2123" s="61"/>
      <c r="O2123" s="54"/>
      <c r="P2123" s="54"/>
      <c r="Q2123" s="60"/>
      <c r="R2123" s="63"/>
      <c r="S2123" s="64" t="str">
        <f aca="false">IF(ISBLANK(A2123),"",CONCATENATE($BC$5,"-",MID($BC$3,3,2),"-M_",A2123))</f>
        <v/>
      </c>
      <c r="T2123" s="65" t="str">
        <f aca="false">IF(ISBLANK(B2123),"",VLOOKUP(B2123,$BI$2:$BJ$5,2,FALSE()))</f>
        <v/>
      </c>
      <c r="U2123" s="66" t="str">
        <f aca="false">IF(ISBLANK(Q2123),"ES",Q2123)</f>
        <v>ES</v>
      </c>
      <c r="V2123" s="64" t="str">
        <f aca="false">IF(ISBLANK(K2123),"2",VLOOKUP(K2123,$BG$2:$BH$3,2,FALSE()))</f>
        <v>2</v>
      </c>
      <c r="W2123" s="66" t="str">
        <f aca="false">IF(ISBLANK(R2123),"Sin observaciones",R2123)</f>
        <v>Sin observaciones</v>
      </c>
      <c r="X2123" s="64" t="str">
        <f aca="false">IF(ISERROR(VLOOKUP(J2123,$BG$2:$BH$3,2,FALSE())),"",VLOOKUP(J2123,$BG$2:$BH$3,2,FALSE()))</f>
        <v/>
      </c>
      <c r="Z2123" s="67"/>
    </row>
    <row r="2124" customFormat="false" ht="14.4" hidden="false" customHeight="false" outlineLevel="0" collapsed="false">
      <c r="A2124" s="63"/>
      <c r="B2124" s="83"/>
      <c r="C2124" s="63"/>
      <c r="D2124" s="84"/>
      <c r="E2124" s="85"/>
      <c r="F2124" s="85"/>
      <c r="G2124" s="85"/>
      <c r="H2124" s="85"/>
      <c r="I2124" s="61"/>
      <c r="J2124" s="83"/>
      <c r="K2124" s="83"/>
      <c r="L2124" s="61"/>
      <c r="M2124" s="61"/>
      <c r="N2124" s="61"/>
      <c r="O2124" s="54"/>
      <c r="P2124" s="54"/>
      <c r="Q2124" s="60"/>
      <c r="R2124" s="63"/>
      <c r="S2124" s="64" t="str">
        <f aca="false">IF(ISBLANK(A2124),"",CONCATENATE($BC$5,"-",MID($BC$3,3,2),"-M_",A2124))</f>
        <v/>
      </c>
      <c r="T2124" s="65" t="str">
        <f aca="false">IF(ISBLANK(B2124),"",VLOOKUP(B2124,$BI$2:$BJ$5,2,FALSE()))</f>
        <v/>
      </c>
      <c r="U2124" s="66" t="str">
        <f aca="false">IF(ISBLANK(Q2124),"ES",Q2124)</f>
        <v>ES</v>
      </c>
      <c r="V2124" s="64" t="str">
        <f aca="false">IF(ISBLANK(K2124),"2",VLOOKUP(K2124,$BG$2:$BH$3,2,FALSE()))</f>
        <v>2</v>
      </c>
      <c r="W2124" s="66" t="str">
        <f aca="false">IF(ISBLANK(R2124),"Sin observaciones",R2124)</f>
        <v>Sin observaciones</v>
      </c>
      <c r="X2124" s="64" t="str">
        <f aca="false">IF(ISERROR(VLOOKUP(J2124,$BG$2:$BH$3,2,FALSE())),"",VLOOKUP(J2124,$BG$2:$BH$3,2,FALSE()))</f>
        <v/>
      </c>
      <c r="Z2124" s="67"/>
    </row>
    <row r="2125" customFormat="false" ht="14.4" hidden="false" customHeight="false" outlineLevel="0" collapsed="false">
      <c r="A2125" s="63"/>
      <c r="B2125" s="83"/>
      <c r="C2125" s="63"/>
      <c r="D2125" s="84"/>
      <c r="E2125" s="85"/>
      <c r="F2125" s="85"/>
      <c r="G2125" s="85"/>
      <c r="H2125" s="85"/>
      <c r="I2125" s="61"/>
      <c r="J2125" s="83"/>
      <c r="K2125" s="83"/>
      <c r="L2125" s="61"/>
      <c r="M2125" s="61"/>
      <c r="N2125" s="61"/>
      <c r="O2125" s="54"/>
      <c r="P2125" s="54"/>
      <c r="Q2125" s="60"/>
      <c r="R2125" s="63"/>
      <c r="S2125" s="64" t="str">
        <f aca="false">IF(ISBLANK(A2125),"",CONCATENATE($BC$5,"-",MID($BC$3,3,2),"-M_",A2125))</f>
        <v/>
      </c>
      <c r="T2125" s="65" t="str">
        <f aca="false">IF(ISBLANK(B2125),"",VLOOKUP(B2125,$BI$2:$BJ$5,2,FALSE()))</f>
        <v/>
      </c>
      <c r="U2125" s="66" t="str">
        <f aca="false">IF(ISBLANK(Q2125),"ES",Q2125)</f>
        <v>ES</v>
      </c>
      <c r="V2125" s="64" t="str">
        <f aca="false">IF(ISBLANK(K2125),"2",VLOOKUP(K2125,$BG$2:$BH$3,2,FALSE()))</f>
        <v>2</v>
      </c>
      <c r="W2125" s="66" t="str">
        <f aca="false">IF(ISBLANK(R2125),"Sin observaciones",R2125)</f>
        <v>Sin observaciones</v>
      </c>
      <c r="X2125" s="64" t="str">
        <f aca="false">IF(ISERROR(VLOOKUP(J2125,$BG$2:$BH$3,2,FALSE())),"",VLOOKUP(J2125,$BG$2:$BH$3,2,FALSE()))</f>
        <v/>
      </c>
      <c r="Z2125" s="67"/>
    </row>
    <row r="2126" customFormat="false" ht="14.4" hidden="false" customHeight="false" outlineLevel="0" collapsed="false">
      <c r="A2126" s="63"/>
      <c r="B2126" s="83"/>
      <c r="C2126" s="63"/>
      <c r="D2126" s="84"/>
      <c r="E2126" s="85"/>
      <c r="F2126" s="85"/>
      <c r="G2126" s="85"/>
      <c r="H2126" s="85"/>
      <c r="I2126" s="61"/>
      <c r="J2126" s="83"/>
      <c r="K2126" s="83"/>
      <c r="L2126" s="61"/>
      <c r="M2126" s="61"/>
      <c r="N2126" s="61"/>
      <c r="O2126" s="54"/>
      <c r="P2126" s="54"/>
      <c r="Q2126" s="60"/>
      <c r="R2126" s="63"/>
      <c r="S2126" s="64" t="str">
        <f aca="false">IF(ISBLANK(A2126),"",CONCATENATE($BC$5,"-",MID($BC$3,3,2),"-M_",A2126))</f>
        <v/>
      </c>
      <c r="T2126" s="65" t="str">
        <f aca="false">IF(ISBLANK(B2126),"",VLOOKUP(B2126,$BI$2:$BJ$5,2,FALSE()))</f>
        <v/>
      </c>
      <c r="U2126" s="66" t="str">
        <f aca="false">IF(ISBLANK(Q2126),"ES",Q2126)</f>
        <v>ES</v>
      </c>
      <c r="V2126" s="64" t="str">
        <f aca="false">IF(ISBLANK(K2126),"2",VLOOKUP(K2126,$BG$2:$BH$3,2,FALSE()))</f>
        <v>2</v>
      </c>
      <c r="W2126" s="66" t="str">
        <f aca="false">IF(ISBLANK(R2126),"Sin observaciones",R2126)</f>
        <v>Sin observaciones</v>
      </c>
      <c r="X2126" s="64" t="str">
        <f aca="false">IF(ISERROR(VLOOKUP(J2126,$BG$2:$BH$3,2,FALSE())),"",VLOOKUP(J2126,$BG$2:$BH$3,2,FALSE()))</f>
        <v/>
      </c>
      <c r="Z2126" s="67"/>
    </row>
    <row r="2127" customFormat="false" ht="14.4" hidden="false" customHeight="false" outlineLevel="0" collapsed="false">
      <c r="A2127" s="63"/>
      <c r="B2127" s="83"/>
      <c r="C2127" s="63"/>
      <c r="D2127" s="84"/>
      <c r="E2127" s="85"/>
      <c r="F2127" s="85"/>
      <c r="G2127" s="85"/>
      <c r="H2127" s="85"/>
      <c r="I2127" s="61"/>
      <c r="J2127" s="83"/>
      <c r="K2127" s="83"/>
      <c r="L2127" s="61"/>
      <c r="M2127" s="61"/>
      <c r="N2127" s="61"/>
      <c r="O2127" s="54"/>
      <c r="P2127" s="54"/>
      <c r="Q2127" s="60"/>
      <c r="R2127" s="63"/>
      <c r="S2127" s="64" t="str">
        <f aca="false">IF(ISBLANK(A2127),"",CONCATENATE($BC$5,"-",MID($BC$3,3,2),"-M_",A2127))</f>
        <v/>
      </c>
      <c r="T2127" s="65" t="str">
        <f aca="false">IF(ISBLANK(B2127),"",VLOOKUP(B2127,$BI$2:$BJ$5,2,FALSE()))</f>
        <v/>
      </c>
      <c r="U2127" s="66" t="str">
        <f aca="false">IF(ISBLANK(Q2127),"ES",Q2127)</f>
        <v>ES</v>
      </c>
      <c r="V2127" s="64" t="str">
        <f aca="false">IF(ISBLANK(K2127),"2",VLOOKUP(K2127,$BG$2:$BH$3,2,FALSE()))</f>
        <v>2</v>
      </c>
      <c r="W2127" s="66" t="str">
        <f aca="false">IF(ISBLANK(R2127),"Sin observaciones",R2127)</f>
        <v>Sin observaciones</v>
      </c>
      <c r="X2127" s="64" t="str">
        <f aca="false">IF(ISERROR(VLOOKUP(J2127,$BG$2:$BH$3,2,FALSE())),"",VLOOKUP(J2127,$BG$2:$BH$3,2,FALSE()))</f>
        <v/>
      </c>
      <c r="Z2127" s="67"/>
    </row>
    <row r="2128" customFormat="false" ht="14.4" hidden="false" customHeight="false" outlineLevel="0" collapsed="false">
      <c r="A2128" s="63"/>
      <c r="B2128" s="83"/>
      <c r="C2128" s="63"/>
      <c r="D2128" s="84"/>
      <c r="E2128" s="85"/>
      <c r="F2128" s="85"/>
      <c r="G2128" s="85"/>
      <c r="H2128" s="85"/>
      <c r="I2128" s="61"/>
      <c r="J2128" s="83"/>
      <c r="K2128" s="83"/>
      <c r="L2128" s="61"/>
      <c r="M2128" s="61"/>
      <c r="N2128" s="61"/>
      <c r="O2128" s="54"/>
      <c r="P2128" s="54"/>
      <c r="Q2128" s="60"/>
      <c r="R2128" s="63"/>
      <c r="S2128" s="64" t="str">
        <f aca="false">IF(ISBLANK(A2128),"",CONCATENATE($BC$5,"-",MID($BC$3,3,2),"-M_",A2128))</f>
        <v/>
      </c>
      <c r="T2128" s="65" t="str">
        <f aca="false">IF(ISBLANK(B2128),"",VLOOKUP(B2128,$BI$2:$BJ$5,2,FALSE()))</f>
        <v/>
      </c>
      <c r="U2128" s="66" t="str">
        <f aca="false">IF(ISBLANK(Q2128),"ES",Q2128)</f>
        <v>ES</v>
      </c>
      <c r="V2128" s="64" t="str">
        <f aca="false">IF(ISBLANK(K2128),"2",VLOOKUP(K2128,$BG$2:$BH$3,2,FALSE()))</f>
        <v>2</v>
      </c>
      <c r="W2128" s="66" t="str">
        <f aca="false">IF(ISBLANK(R2128),"Sin observaciones",R2128)</f>
        <v>Sin observaciones</v>
      </c>
      <c r="X2128" s="64" t="str">
        <f aca="false">IF(ISERROR(VLOOKUP(J2128,$BG$2:$BH$3,2,FALSE())),"",VLOOKUP(J2128,$BG$2:$BH$3,2,FALSE()))</f>
        <v/>
      </c>
      <c r="Z2128" s="67"/>
    </row>
    <row r="2129" customFormat="false" ht="14.4" hidden="false" customHeight="false" outlineLevel="0" collapsed="false">
      <c r="A2129" s="63"/>
      <c r="B2129" s="83"/>
      <c r="C2129" s="63"/>
      <c r="D2129" s="84"/>
      <c r="E2129" s="85"/>
      <c r="F2129" s="85"/>
      <c r="G2129" s="85"/>
      <c r="H2129" s="85"/>
      <c r="I2129" s="61"/>
      <c r="J2129" s="83"/>
      <c r="K2129" s="83"/>
      <c r="L2129" s="61"/>
      <c r="M2129" s="61"/>
      <c r="N2129" s="61"/>
      <c r="O2129" s="54"/>
      <c r="P2129" s="54"/>
      <c r="Q2129" s="60"/>
      <c r="R2129" s="63"/>
      <c r="S2129" s="64" t="str">
        <f aca="false">IF(ISBLANK(A2129),"",CONCATENATE($BC$5,"-",MID($BC$3,3,2),"-M_",A2129))</f>
        <v/>
      </c>
      <c r="T2129" s="65" t="str">
        <f aca="false">IF(ISBLANK(B2129),"",VLOOKUP(B2129,$BI$2:$BJ$5,2,FALSE()))</f>
        <v/>
      </c>
      <c r="U2129" s="66" t="str">
        <f aca="false">IF(ISBLANK(Q2129),"ES",Q2129)</f>
        <v>ES</v>
      </c>
      <c r="V2129" s="64" t="str">
        <f aca="false">IF(ISBLANK(K2129),"2",VLOOKUP(K2129,$BG$2:$BH$3,2,FALSE()))</f>
        <v>2</v>
      </c>
      <c r="W2129" s="66" t="str">
        <f aca="false">IF(ISBLANK(R2129),"Sin observaciones",R2129)</f>
        <v>Sin observaciones</v>
      </c>
      <c r="X2129" s="64" t="str">
        <f aca="false">IF(ISERROR(VLOOKUP(J2129,$BG$2:$BH$3,2,FALSE())),"",VLOOKUP(J2129,$BG$2:$BH$3,2,FALSE()))</f>
        <v/>
      </c>
      <c r="Z2129" s="67"/>
    </row>
    <row r="2130" customFormat="false" ht="14.4" hidden="false" customHeight="false" outlineLevel="0" collapsed="false">
      <c r="A2130" s="63"/>
      <c r="B2130" s="83"/>
      <c r="C2130" s="63"/>
      <c r="D2130" s="84"/>
      <c r="E2130" s="85"/>
      <c r="F2130" s="85"/>
      <c r="G2130" s="85"/>
      <c r="H2130" s="85"/>
      <c r="I2130" s="61"/>
      <c r="J2130" s="83"/>
      <c r="K2130" s="83"/>
      <c r="L2130" s="61"/>
      <c r="M2130" s="61"/>
      <c r="N2130" s="61"/>
      <c r="O2130" s="54"/>
      <c r="P2130" s="54"/>
      <c r="Q2130" s="60"/>
      <c r="R2130" s="63"/>
      <c r="S2130" s="64" t="str">
        <f aca="false">IF(ISBLANK(A2130),"",CONCATENATE($BC$5,"-",MID($BC$3,3,2),"-M_",A2130))</f>
        <v/>
      </c>
      <c r="T2130" s="65" t="str">
        <f aca="false">IF(ISBLANK(B2130),"",VLOOKUP(B2130,$BI$2:$BJ$5,2,FALSE()))</f>
        <v/>
      </c>
      <c r="U2130" s="66" t="str">
        <f aca="false">IF(ISBLANK(Q2130),"ES",Q2130)</f>
        <v>ES</v>
      </c>
      <c r="V2130" s="64" t="str">
        <f aca="false">IF(ISBLANK(K2130),"2",VLOOKUP(K2130,$BG$2:$BH$3,2,FALSE()))</f>
        <v>2</v>
      </c>
      <c r="W2130" s="66" t="str">
        <f aca="false">IF(ISBLANK(R2130),"Sin observaciones",R2130)</f>
        <v>Sin observaciones</v>
      </c>
      <c r="X2130" s="64" t="str">
        <f aca="false">IF(ISERROR(VLOOKUP(J2130,$BG$2:$BH$3,2,FALSE())),"",VLOOKUP(J2130,$BG$2:$BH$3,2,FALSE()))</f>
        <v/>
      </c>
      <c r="Z2130" s="67"/>
    </row>
    <row r="2131" customFormat="false" ht="14.4" hidden="false" customHeight="false" outlineLevel="0" collapsed="false">
      <c r="A2131" s="63"/>
      <c r="B2131" s="83"/>
      <c r="C2131" s="63"/>
      <c r="D2131" s="84"/>
      <c r="E2131" s="85"/>
      <c r="F2131" s="85"/>
      <c r="G2131" s="85"/>
      <c r="H2131" s="85"/>
      <c r="I2131" s="61"/>
      <c r="J2131" s="83"/>
      <c r="K2131" s="83"/>
      <c r="L2131" s="61"/>
      <c r="M2131" s="61"/>
      <c r="N2131" s="61"/>
      <c r="O2131" s="54"/>
      <c r="P2131" s="54"/>
      <c r="Q2131" s="60"/>
      <c r="R2131" s="63"/>
      <c r="S2131" s="64" t="str">
        <f aca="false">IF(ISBLANK(A2131),"",CONCATENATE($BC$5,"-",MID($BC$3,3,2),"-M_",A2131))</f>
        <v/>
      </c>
      <c r="T2131" s="65" t="str">
        <f aca="false">IF(ISBLANK(B2131),"",VLOOKUP(B2131,$BI$2:$BJ$5,2,FALSE()))</f>
        <v/>
      </c>
      <c r="U2131" s="66" t="str">
        <f aca="false">IF(ISBLANK(Q2131),"ES",Q2131)</f>
        <v>ES</v>
      </c>
      <c r="V2131" s="64" t="str">
        <f aca="false">IF(ISBLANK(K2131),"2",VLOOKUP(K2131,$BG$2:$BH$3,2,FALSE()))</f>
        <v>2</v>
      </c>
      <c r="W2131" s="66" t="str">
        <f aca="false">IF(ISBLANK(R2131),"Sin observaciones",R2131)</f>
        <v>Sin observaciones</v>
      </c>
      <c r="X2131" s="64" t="str">
        <f aca="false">IF(ISERROR(VLOOKUP(J2131,$BG$2:$BH$3,2,FALSE())),"",VLOOKUP(J2131,$BG$2:$BH$3,2,FALSE()))</f>
        <v/>
      </c>
      <c r="Z2131" s="67"/>
    </row>
    <row r="2132" customFormat="false" ht="14.4" hidden="false" customHeight="false" outlineLevel="0" collapsed="false">
      <c r="A2132" s="63"/>
      <c r="B2132" s="83"/>
      <c r="C2132" s="63"/>
      <c r="D2132" s="84"/>
      <c r="E2132" s="85"/>
      <c r="F2132" s="85"/>
      <c r="G2132" s="85"/>
      <c r="H2132" s="85"/>
      <c r="I2132" s="61"/>
      <c r="J2132" s="83"/>
      <c r="K2132" s="83"/>
      <c r="L2132" s="61"/>
      <c r="M2132" s="61"/>
      <c r="N2132" s="61"/>
      <c r="O2132" s="54"/>
      <c r="P2132" s="54"/>
      <c r="Q2132" s="60"/>
      <c r="R2132" s="63"/>
      <c r="S2132" s="64" t="str">
        <f aca="false">IF(ISBLANK(A2132),"",CONCATENATE($BC$5,"-",MID($BC$3,3,2),"-M_",A2132))</f>
        <v/>
      </c>
      <c r="T2132" s="65" t="str">
        <f aca="false">IF(ISBLANK(B2132),"",VLOOKUP(B2132,$BI$2:$BJ$5,2,FALSE()))</f>
        <v/>
      </c>
      <c r="U2132" s="66" t="str">
        <f aca="false">IF(ISBLANK(Q2132),"ES",Q2132)</f>
        <v>ES</v>
      </c>
      <c r="V2132" s="64" t="str">
        <f aca="false">IF(ISBLANK(K2132),"2",VLOOKUP(K2132,$BG$2:$BH$3,2,FALSE()))</f>
        <v>2</v>
      </c>
      <c r="W2132" s="66" t="str">
        <f aca="false">IF(ISBLANK(R2132),"Sin observaciones",R2132)</f>
        <v>Sin observaciones</v>
      </c>
      <c r="X2132" s="64" t="str">
        <f aca="false">IF(ISERROR(VLOOKUP(J2132,$BG$2:$BH$3,2,FALSE())),"",VLOOKUP(J2132,$BG$2:$BH$3,2,FALSE()))</f>
        <v/>
      </c>
      <c r="Z2132" s="67"/>
    </row>
    <row r="2133" customFormat="false" ht="14.4" hidden="false" customHeight="false" outlineLevel="0" collapsed="false">
      <c r="A2133" s="63"/>
      <c r="B2133" s="83"/>
      <c r="C2133" s="63"/>
      <c r="D2133" s="84"/>
      <c r="E2133" s="85"/>
      <c r="F2133" s="85"/>
      <c r="G2133" s="85"/>
      <c r="H2133" s="85"/>
      <c r="I2133" s="61"/>
      <c r="J2133" s="83"/>
      <c r="K2133" s="83"/>
      <c r="L2133" s="61"/>
      <c r="M2133" s="61"/>
      <c r="N2133" s="61"/>
      <c r="O2133" s="54"/>
      <c r="P2133" s="54"/>
      <c r="Q2133" s="60"/>
      <c r="R2133" s="63"/>
      <c r="S2133" s="64" t="str">
        <f aca="false">IF(ISBLANK(A2133),"",CONCATENATE($BC$5,"-",MID($BC$3,3,2),"-M_",A2133))</f>
        <v/>
      </c>
      <c r="T2133" s="65" t="str">
        <f aca="false">IF(ISBLANK(B2133),"",VLOOKUP(B2133,$BI$2:$BJ$5,2,FALSE()))</f>
        <v/>
      </c>
      <c r="U2133" s="66" t="str">
        <f aca="false">IF(ISBLANK(Q2133),"ES",Q2133)</f>
        <v>ES</v>
      </c>
      <c r="V2133" s="64" t="str">
        <f aca="false">IF(ISBLANK(K2133),"2",VLOOKUP(K2133,$BG$2:$BH$3,2,FALSE()))</f>
        <v>2</v>
      </c>
      <c r="W2133" s="66" t="str">
        <f aca="false">IF(ISBLANK(R2133),"Sin observaciones",R2133)</f>
        <v>Sin observaciones</v>
      </c>
      <c r="X2133" s="64" t="str">
        <f aca="false">IF(ISERROR(VLOOKUP(J2133,$BG$2:$BH$3,2,FALSE())),"",VLOOKUP(J2133,$BG$2:$BH$3,2,FALSE()))</f>
        <v/>
      </c>
      <c r="Z2133" s="67"/>
    </row>
    <row r="2134" customFormat="false" ht="14.4" hidden="false" customHeight="false" outlineLevel="0" collapsed="false">
      <c r="A2134" s="63"/>
      <c r="B2134" s="83"/>
      <c r="C2134" s="63"/>
      <c r="D2134" s="84"/>
      <c r="E2134" s="85"/>
      <c r="F2134" s="85"/>
      <c r="G2134" s="85"/>
      <c r="H2134" s="85"/>
      <c r="I2134" s="61"/>
      <c r="J2134" s="83"/>
      <c r="K2134" s="83"/>
      <c r="L2134" s="61"/>
      <c r="M2134" s="61"/>
      <c r="N2134" s="61"/>
      <c r="O2134" s="54"/>
      <c r="P2134" s="54"/>
      <c r="Q2134" s="60"/>
      <c r="R2134" s="63"/>
      <c r="S2134" s="64" t="str">
        <f aca="false">IF(ISBLANK(A2134),"",CONCATENATE($BC$5,"-",MID($BC$3,3,2),"-M_",A2134))</f>
        <v/>
      </c>
      <c r="T2134" s="65" t="str">
        <f aca="false">IF(ISBLANK(B2134),"",VLOOKUP(B2134,$BI$2:$BJ$5,2,FALSE()))</f>
        <v/>
      </c>
      <c r="U2134" s="66" t="str">
        <f aca="false">IF(ISBLANK(Q2134),"ES",Q2134)</f>
        <v>ES</v>
      </c>
      <c r="V2134" s="64" t="str">
        <f aca="false">IF(ISBLANK(K2134),"2",VLOOKUP(K2134,$BG$2:$BH$3,2,FALSE()))</f>
        <v>2</v>
      </c>
      <c r="W2134" s="66" t="str">
        <f aca="false">IF(ISBLANK(R2134),"Sin observaciones",R2134)</f>
        <v>Sin observaciones</v>
      </c>
      <c r="X2134" s="64" t="str">
        <f aca="false">IF(ISERROR(VLOOKUP(J2134,$BG$2:$BH$3,2,FALSE())),"",VLOOKUP(J2134,$BG$2:$BH$3,2,FALSE()))</f>
        <v/>
      </c>
      <c r="Z2134" s="67"/>
    </row>
    <row r="2135" customFormat="false" ht="14.4" hidden="false" customHeight="false" outlineLevel="0" collapsed="false">
      <c r="A2135" s="63"/>
      <c r="B2135" s="83"/>
      <c r="C2135" s="63"/>
      <c r="D2135" s="84"/>
      <c r="E2135" s="85"/>
      <c r="F2135" s="85"/>
      <c r="G2135" s="85"/>
      <c r="H2135" s="85"/>
      <c r="I2135" s="61"/>
      <c r="J2135" s="83"/>
      <c r="K2135" s="83"/>
      <c r="L2135" s="61"/>
      <c r="M2135" s="61"/>
      <c r="N2135" s="61"/>
      <c r="O2135" s="54"/>
      <c r="P2135" s="54"/>
      <c r="Q2135" s="60"/>
      <c r="R2135" s="63"/>
      <c r="S2135" s="64" t="str">
        <f aca="false">IF(ISBLANK(A2135),"",CONCATENATE($BC$5,"-",MID($BC$3,3,2),"-M_",A2135))</f>
        <v/>
      </c>
      <c r="T2135" s="65" t="str">
        <f aca="false">IF(ISBLANK(B2135),"",VLOOKUP(B2135,$BI$2:$BJ$5,2,FALSE()))</f>
        <v/>
      </c>
      <c r="U2135" s="66" t="str">
        <f aca="false">IF(ISBLANK(Q2135),"ES",Q2135)</f>
        <v>ES</v>
      </c>
      <c r="V2135" s="64" t="str">
        <f aca="false">IF(ISBLANK(K2135),"2",VLOOKUP(K2135,$BG$2:$BH$3,2,FALSE()))</f>
        <v>2</v>
      </c>
      <c r="W2135" s="66" t="str">
        <f aca="false">IF(ISBLANK(R2135),"Sin observaciones",R2135)</f>
        <v>Sin observaciones</v>
      </c>
      <c r="X2135" s="64" t="str">
        <f aca="false">IF(ISERROR(VLOOKUP(J2135,$BG$2:$BH$3,2,FALSE())),"",VLOOKUP(J2135,$BG$2:$BH$3,2,FALSE()))</f>
        <v/>
      </c>
      <c r="Z2135" s="67"/>
    </row>
    <row r="2136" customFormat="false" ht="14.4" hidden="false" customHeight="false" outlineLevel="0" collapsed="false">
      <c r="A2136" s="63"/>
      <c r="B2136" s="83"/>
      <c r="C2136" s="63"/>
      <c r="D2136" s="84"/>
      <c r="E2136" s="85"/>
      <c r="F2136" s="85"/>
      <c r="G2136" s="85"/>
      <c r="H2136" s="85"/>
      <c r="I2136" s="61"/>
      <c r="J2136" s="83"/>
      <c r="K2136" s="83"/>
      <c r="L2136" s="61"/>
      <c r="M2136" s="61"/>
      <c r="N2136" s="61"/>
      <c r="O2136" s="54"/>
      <c r="P2136" s="54"/>
      <c r="Q2136" s="60"/>
      <c r="R2136" s="63"/>
      <c r="S2136" s="64" t="str">
        <f aca="false">IF(ISBLANK(A2136),"",CONCATENATE($BC$5,"-",MID($BC$3,3,2),"-M_",A2136))</f>
        <v/>
      </c>
      <c r="T2136" s="65" t="str">
        <f aca="false">IF(ISBLANK(B2136),"",VLOOKUP(B2136,$BI$2:$BJ$5,2,FALSE()))</f>
        <v/>
      </c>
      <c r="U2136" s="66" t="str">
        <f aca="false">IF(ISBLANK(Q2136),"ES",Q2136)</f>
        <v>ES</v>
      </c>
      <c r="V2136" s="64" t="str">
        <f aca="false">IF(ISBLANK(K2136),"2",VLOOKUP(K2136,$BG$2:$BH$3,2,FALSE()))</f>
        <v>2</v>
      </c>
      <c r="W2136" s="66" t="str">
        <f aca="false">IF(ISBLANK(R2136),"Sin observaciones",R2136)</f>
        <v>Sin observaciones</v>
      </c>
      <c r="X2136" s="64" t="str">
        <f aca="false">IF(ISERROR(VLOOKUP(J2136,$BG$2:$BH$3,2,FALSE())),"",VLOOKUP(J2136,$BG$2:$BH$3,2,FALSE()))</f>
        <v/>
      </c>
      <c r="Z2136" s="67"/>
    </row>
    <row r="2137" customFormat="false" ht="14.4" hidden="false" customHeight="false" outlineLevel="0" collapsed="false">
      <c r="A2137" s="63"/>
      <c r="B2137" s="83"/>
      <c r="C2137" s="63"/>
      <c r="D2137" s="84"/>
      <c r="E2137" s="85"/>
      <c r="F2137" s="85"/>
      <c r="G2137" s="85"/>
      <c r="H2137" s="85"/>
      <c r="I2137" s="61"/>
      <c r="J2137" s="83"/>
      <c r="K2137" s="83"/>
      <c r="L2137" s="61"/>
      <c r="M2137" s="61"/>
      <c r="N2137" s="61"/>
      <c r="O2137" s="54"/>
      <c r="P2137" s="54"/>
      <c r="Q2137" s="60"/>
      <c r="R2137" s="63"/>
      <c r="S2137" s="64" t="str">
        <f aca="false">IF(ISBLANK(A2137),"",CONCATENATE($BC$5,"-",MID($BC$3,3,2),"-M_",A2137))</f>
        <v/>
      </c>
      <c r="T2137" s="65" t="str">
        <f aca="false">IF(ISBLANK(B2137),"",VLOOKUP(B2137,$BI$2:$BJ$5,2,FALSE()))</f>
        <v/>
      </c>
      <c r="U2137" s="66" t="str">
        <f aca="false">IF(ISBLANK(Q2137),"ES",Q2137)</f>
        <v>ES</v>
      </c>
      <c r="V2137" s="64" t="str">
        <f aca="false">IF(ISBLANK(K2137),"2",VLOOKUP(K2137,$BG$2:$BH$3,2,FALSE()))</f>
        <v>2</v>
      </c>
      <c r="W2137" s="66" t="str">
        <f aca="false">IF(ISBLANK(R2137),"Sin observaciones",R2137)</f>
        <v>Sin observaciones</v>
      </c>
      <c r="X2137" s="64" t="str">
        <f aca="false">IF(ISERROR(VLOOKUP(J2137,$BG$2:$BH$3,2,FALSE())),"",VLOOKUP(J2137,$BG$2:$BH$3,2,FALSE()))</f>
        <v/>
      </c>
      <c r="Z2137" s="67"/>
    </row>
    <row r="2138" customFormat="false" ht="14.4" hidden="false" customHeight="false" outlineLevel="0" collapsed="false">
      <c r="A2138" s="63"/>
      <c r="B2138" s="83"/>
      <c r="C2138" s="63"/>
      <c r="D2138" s="84"/>
      <c r="E2138" s="85"/>
      <c r="F2138" s="85"/>
      <c r="G2138" s="85"/>
      <c r="H2138" s="85"/>
      <c r="I2138" s="61"/>
      <c r="J2138" s="83"/>
      <c r="K2138" s="83"/>
      <c r="L2138" s="61"/>
      <c r="M2138" s="61"/>
      <c r="N2138" s="61"/>
      <c r="O2138" s="54"/>
      <c r="P2138" s="54"/>
      <c r="Q2138" s="60"/>
      <c r="R2138" s="63"/>
      <c r="S2138" s="64" t="str">
        <f aca="false">IF(ISBLANK(A2138),"",CONCATENATE($BC$5,"-",MID($BC$3,3,2),"-M_",A2138))</f>
        <v/>
      </c>
      <c r="T2138" s="65" t="str">
        <f aca="false">IF(ISBLANK(B2138),"",VLOOKUP(B2138,$BI$2:$BJ$5,2,FALSE()))</f>
        <v/>
      </c>
      <c r="U2138" s="66" t="str">
        <f aca="false">IF(ISBLANK(Q2138),"ES",Q2138)</f>
        <v>ES</v>
      </c>
      <c r="V2138" s="64" t="str">
        <f aca="false">IF(ISBLANK(K2138),"2",VLOOKUP(K2138,$BG$2:$BH$3,2,FALSE()))</f>
        <v>2</v>
      </c>
      <c r="W2138" s="66" t="str">
        <f aca="false">IF(ISBLANK(R2138),"Sin observaciones",R2138)</f>
        <v>Sin observaciones</v>
      </c>
      <c r="X2138" s="64" t="str">
        <f aca="false">IF(ISERROR(VLOOKUP(J2138,$BG$2:$BH$3,2,FALSE())),"",VLOOKUP(J2138,$BG$2:$BH$3,2,FALSE()))</f>
        <v/>
      </c>
      <c r="Z2138" s="67"/>
    </row>
    <row r="2139" customFormat="false" ht="14.4" hidden="false" customHeight="false" outlineLevel="0" collapsed="false">
      <c r="A2139" s="63"/>
      <c r="B2139" s="83"/>
      <c r="C2139" s="63"/>
      <c r="D2139" s="84"/>
      <c r="E2139" s="85"/>
      <c r="F2139" s="85"/>
      <c r="G2139" s="85"/>
      <c r="H2139" s="85"/>
      <c r="I2139" s="61"/>
      <c r="J2139" s="83"/>
      <c r="K2139" s="83"/>
      <c r="L2139" s="61"/>
      <c r="M2139" s="61"/>
      <c r="N2139" s="61"/>
      <c r="O2139" s="54"/>
      <c r="P2139" s="54"/>
      <c r="Q2139" s="60"/>
      <c r="R2139" s="63"/>
      <c r="S2139" s="64" t="str">
        <f aca="false">IF(ISBLANK(A2139),"",CONCATENATE($BC$5,"-",MID($BC$3,3,2),"-M_",A2139))</f>
        <v/>
      </c>
      <c r="T2139" s="65" t="str">
        <f aca="false">IF(ISBLANK(B2139),"",VLOOKUP(B2139,$BI$2:$BJ$5,2,FALSE()))</f>
        <v/>
      </c>
      <c r="U2139" s="66" t="str">
        <f aca="false">IF(ISBLANK(Q2139),"ES",Q2139)</f>
        <v>ES</v>
      </c>
      <c r="V2139" s="64" t="str">
        <f aca="false">IF(ISBLANK(K2139),"2",VLOOKUP(K2139,$BG$2:$BH$3,2,FALSE()))</f>
        <v>2</v>
      </c>
      <c r="W2139" s="66" t="str">
        <f aca="false">IF(ISBLANK(R2139),"Sin observaciones",R2139)</f>
        <v>Sin observaciones</v>
      </c>
      <c r="X2139" s="64" t="str">
        <f aca="false">IF(ISERROR(VLOOKUP(J2139,$BG$2:$BH$3,2,FALSE())),"",VLOOKUP(J2139,$BG$2:$BH$3,2,FALSE()))</f>
        <v/>
      </c>
      <c r="Z2139" s="67"/>
    </row>
    <row r="2140" customFormat="false" ht="14.4" hidden="false" customHeight="false" outlineLevel="0" collapsed="false">
      <c r="A2140" s="63"/>
      <c r="B2140" s="83"/>
      <c r="C2140" s="63"/>
      <c r="D2140" s="84"/>
      <c r="E2140" s="85"/>
      <c r="F2140" s="85"/>
      <c r="G2140" s="85"/>
      <c r="H2140" s="85"/>
      <c r="I2140" s="61"/>
      <c r="J2140" s="83"/>
      <c r="K2140" s="83"/>
      <c r="L2140" s="61"/>
      <c r="M2140" s="61"/>
      <c r="N2140" s="61"/>
      <c r="O2140" s="54"/>
      <c r="P2140" s="54"/>
      <c r="Q2140" s="60"/>
      <c r="R2140" s="63"/>
      <c r="S2140" s="64" t="str">
        <f aca="false">IF(ISBLANK(A2140),"",CONCATENATE($BC$5,"-",MID($BC$3,3,2),"-M_",A2140))</f>
        <v/>
      </c>
      <c r="T2140" s="65" t="str">
        <f aca="false">IF(ISBLANK(B2140),"",VLOOKUP(B2140,$BI$2:$BJ$5,2,FALSE()))</f>
        <v/>
      </c>
      <c r="U2140" s="66" t="str">
        <f aca="false">IF(ISBLANK(Q2140),"ES",Q2140)</f>
        <v>ES</v>
      </c>
      <c r="V2140" s="64" t="str">
        <f aca="false">IF(ISBLANK(K2140),"2",VLOOKUP(K2140,$BG$2:$BH$3,2,FALSE()))</f>
        <v>2</v>
      </c>
      <c r="W2140" s="66" t="str">
        <f aca="false">IF(ISBLANK(R2140),"Sin observaciones",R2140)</f>
        <v>Sin observaciones</v>
      </c>
      <c r="X2140" s="64" t="str">
        <f aca="false">IF(ISERROR(VLOOKUP(J2140,$BG$2:$BH$3,2,FALSE())),"",VLOOKUP(J2140,$BG$2:$BH$3,2,FALSE()))</f>
        <v/>
      </c>
      <c r="Z2140" s="67"/>
    </row>
    <row r="2141" customFormat="false" ht="14.4" hidden="false" customHeight="false" outlineLevel="0" collapsed="false">
      <c r="A2141" s="63"/>
      <c r="B2141" s="83"/>
      <c r="C2141" s="63"/>
      <c r="D2141" s="84"/>
      <c r="E2141" s="85"/>
      <c r="F2141" s="85"/>
      <c r="G2141" s="85"/>
      <c r="H2141" s="85"/>
      <c r="I2141" s="61"/>
      <c r="J2141" s="83"/>
      <c r="K2141" s="83"/>
      <c r="L2141" s="61"/>
      <c r="M2141" s="61"/>
      <c r="N2141" s="61"/>
      <c r="O2141" s="54"/>
      <c r="P2141" s="54"/>
      <c r="Q2141" s="60"/>
      <c r="R2141" s="63"/>
      <c r="S2141" s="64" t="str">
        <f aca="false">IF(ISBLANK(A2141),"",CONCATENATE($BC$5,"-",MID($BC$3,3,2),"-M_",A2141))</f>
        <v/>
      </c>
      <c r="T2141" s="65" t="str">
        <f aca="false">IF(ISBLANK(B2141),"",VLOOKUP(B2141,$BI$2:$BJ$5,2,FALSE()))</f>
        <v/>
      </c>
      <c r="U2141" s="66" t="str">
        <f aca="false">IF(ISBLANK(Q2141),"ES",Q2141)</f>
        <v>ES</v>
      </c>
      <c r="V2141" s="64" t="str">
        <f aca="false">IF(ISBLANK(K2141),"2",VLOOKUP(K2141,$BG$2:$BH$3,2,FALSE()))</f>
        <v>2</v>
      </c>
      <c r="W2141" s="66" t="str">
        <f aca="false">IF(ISBLANK(R2141),"Sin observaciones",R2141)</f>
        <v>Sin observaciones</v>
      </c>
      <c r="X2141" s="64" t="str">
        <f aca="false">IF(ISERROR(VLOOKUP(J2141,$BG$2:$BH$3,2,FALSE())),"",VLOOKUP(J2141,$BG$2:$BH$3,2,FALSE()))</f>
        <v/>
      </c>
      <c r="Z2141" s="67"/>
    </row>
    <row r="2142" customFormat="false" ht="14.4" hidden="false" customHeight="false" outlineLevel="0" collapsed="false">
      <c r="A2142" s="63"/>
      <c r="B2142" s="83"/>
      <c r="C2142" s="63"/>
      <c r="D2142" s="84"/>
      <c r="E2142" s="85"/>
      <c r="F2142" s="85"/>
      <c r="G2142" s="85"/>
      <c r="H2142" s="85"/>
      <c r="I2142" s="61"/>
      <c r="J2142" s="83"/>
      <c r="K2142" s="83"/>
      <c r="L2142" s="61"/>
      <c r="M2142" s="61"/>
      <c r="N2142" s="61"/>
      <c r="O2142" s="54"/>
      <c r="P2142" s="54"/>
      <c r="Q2142" s="60"/>
      <c r="R2142" s="63"/>
      <c r="S2142" s="64" t="str">
        <f aca="false">IF(ISBLANK(A2142),"",CONCATENATE($BC$5,"-",MID($BC$3,3,2),"-M_",A2142))</f>
        <v/>
      </c>
      <c r="T2142" s="65" t="str">
        <f aca="false">IF(ISBLANK(B2142),"",VLOOKUP(B2142,$BI$2:$BJ$5,2,FALSE()))</f>
        <v/>
      </c>
      <c r="U2142" s="66" t="str">
        <f aca="false">IF(ISBLANK(Q2142),"ES",Q2142)</f>
        <v>ES</v>
      </c>
      <c r="V2142" s="64" t="str">
        <f aca="false">IF(ISBLANK(K2142),"2",VLOOKUP(K2142,$BG$2:$BH$3,2,FALSE()))</f>
        <v>2</v>
      </c>
      <c r="W2142" s="66" t="str">
        <f aca="false">IF(ISBLANK(R2142),"Sin observaciones",R2142)</f>
        <v>Sin observaciones</v>
      </c>
      <c r="X2142" s="64" t="str">
        <f aca="false">IF(ISERROR(VLOOKUP(J2142,$BG$2:$BH$3,2,FALSE())),"",VLOOKUP(J2142,$BG$2:$BH$3,2,FALSE()))</f>
        <v/>
      </c>
      <c r="Z2142" s="67"/>
    </row>
    <row r="2143" customFormat="false" ht="14.4" hidden="false" customHeight="false" outlineLevel="0" collapsed="false">
      <c r="A2143" s="63"/>
      <c r="B2143" s="83"/>
      <c r="C2143" s="63"/>
      <c r="D2143" s="84"/>
      <c r="E2143" s="85"/>
      <c r="F2143" s="85"/>
      <c r="G2143" s="85"/>
      <c r="H2143" s="85"/>
      <c r="I2143" s="61"/>
      <c r="J2143" s="83"/>
      <c r="K2143" s="83"/>
      <c r="L2143" s="61"/>
      <c r="M2143" s="61"/>
      <c r="N2143" s="61"/>
      <c r="O2143" s="54"/>
      <c r="P2143" s="54"/>
      <c r="Q2143" s="60"/>
      <c r="R2143" s="63"/>
      <c r="S2143" s="64" t="str">
        <f aca="false">IF(ISBLANK(A2143),"",CONCATENATE($BC$5,"-",MID($BC$3,3,2),"-M_",A2143))</f>
        <v/>
      </c>
      <c r="T2143" s="65" t="str">
        <f aca="false">IF(ISBLANK(B2143),"",VLOOKUP(B2143,$BI$2:$BJ$5,2,FALSE()))</f>
        <v/>
      </c>
      <c r="U2143" s="66" t="str">
        <f aca="false">IF(ISBLANK(Q2143),"ES",Q2143)</f>
        <v>ES</v>
      </c>
      <c r="V2143" s="64" t="str">
        <f aca="false">IF(ISBLANK(K2143),"2",VLOOKUP(K2143,$BG$2:$BH$3,2,FALSE()))</f>
        <v>2</v>
      </c>
      <c r="W2143" s="66" t="str">
        <f aca="false">IF(ISBLANK(R2143),"Sin observaciones",R2143)</f>
        <v>Sin observaciones</v>
      </c>
      <c r="X2143" s="64" t="str">
        <f aca="false">IF(ISERROR(VLOOKUP(J2143,$BG$2:$BH$3,2,FALSE())),"",VLOOKUP(J2143,$BG$2:$BH$3,2,FALSE()))</f>
        <v/>
      </c>
      <c r="Z2143" s="67"/>
    </row>
    <row r="2144" customFormat="false" ht="14.4" hidden="false" customHeight="false" outlineLevel="0" collapsed="false">
      <c r="A2144" s="63"/>
      <c r="B2144" s="83"/>
      <c r="C2144" s="63"/>
      <c r="D2144" s="84"/>
      <c r="E2144" s="85"/>
      <c r="F2144" s="85"/>
      <c r="G2144" s="85"/>
      <c r="H2144" s="85"/>
      <c r="I2144" s="61"/>
      <c r="J2144" s="83"/>
      <c r="K2144" s="83"/>
      <c r="L2144" s="61"/>
      <c r="M2144" s="61"/>
      <c r="N2144" s="61"/>
      <c r="O2144" s="54"/>
      <c r="P2144" s="54"/>
      <c r="Q2144" s="60"/>
      <c r="R2144" s="63"/>
      <c r="S2144" s="64" t="str">
        <f aca="false">IF(ISBLANK(A2144),"",CONCATENATE($BC$5,"-",MID($BC$3,3,2),"-M_",A2144))</f>
        <v/>
      </c>
      <c r="T2144" s="65" t="str">
        <f aca="false">IF(ISBLANK(B2144),"",VLOOKUP(B2144,$BI$2:$BJ$5,2,FALSE()))</f>
        <v/>
      </c>
      <c r="U2144" s="66" t="str">
        <f aca="false">IF(ISBLANK(Q2144),"ES",Q2144)</f>
        <v>ES</v>
      </c>
      <c r="V2144" s="64" t="str">
        <f aca="false">IF(ISBLANK(K2144),"2",VLOOKUP(K2144,$BG$2:$BH$3,2,FALSE()))</f>
        <v>2</v>
      </c>
      <c r="W2144" s="66" t="str">
        <f aca="false">IF(ISBLANK(R2144),"Sin observaciones",R2144)</f>
        <v>Sin observaciones</v>
      </c>
      <c r="X2144" s="64" t="str">
        <f aca="false">IF(ISERROR(VLOOKUP(J2144,$BG$2:$BH$3,2,FALSE())),"",VLOOKUP(J2144,$BG$2:$BH$3,2,FALSE()))</f>
        <v/>
      </c>
      <c r="Z2144" s="67"/>
    </row>
    <row r="2145" customFormat="false" ht="14.4" hidden="false" customHeight="false" outlineLevel="0" collapsed="false">
      <c r="A2145" s="63"/>
      <c r="B2145" s="83"/>
      <c r="C2145" s="63"/>
      <c r="D2145" s="84"/>
      <c r="E2145" s="85"/>
      <c r="F2145" s="85"/>
      <c r="G2145" s="85"/>
      <c r="H2145" s="85"/>
      <c r="I2145" s="61"/>
      <c r="J2145" s="83"/>
      <c r="K2145" s="83"/>
      <c r="L2145" s="61"/>
      <c r="M2145" s="61"/>
      <c r="N2145" s="61"/>
      <c r="O2145" s="54"/>
      <c r="P2145" s="54"/>
      <c r="Q2145" s="60"/>
      <c r="R2145" s="63"/>
      <c r="S2145" s="64" t="str">
        <f aca="false">IF(ISBLANK(A2145),"",CONCATENATE($BC$5,"-",MID($BC$3,3,2),"-M_",A2145))</f>
        <v/>
      </c>
      <c r="T2145" s="65" t="str">
        <f aca="false">IF(ISBLANK(B2145),"",VLOOKUP(B2145,$BI$2:$BJ$5,2,FALSE()))</f>
        <v/>
      </c>
      <c r="U2145" s="66" t="str">
        <f aca="false">IF(ISBLANK(Q2145),"ES",Q2145)</f>
        <v>ES</v>
      </c>
      <c r="V2145" s="64" t="str">
        <f aca="false">IF(ISBLANK(K2145),"2",VLOOKUP(K2145,$BG$2:$BH$3,2,FALSE()))</f>
        <v>2</v>
      </c>
      <c r="W2145" s="66" t="str">
        <f aca="false">IF(ISBLANK(R2145),"Sin observaciones",R2145)</f>
        <v>Sin observaciones</v>
      </c>
      <c r="X2145" s="64" t="str">
        <f aca="false">IF(ISERROR(VLOOKUP(J2145,$BG$2:$BH$3,2,FALSE())),"",VLOOKUP(J2145,$BG$2:$BH$3,2,FALSE()))</f>
        <v/>
      </c>
      <c r="Z2145" s="67"/>
    </row>
    <row r="2146" customFormat="false" ht="14.4" hidden="false" customHeight="false" outlineLevel="0" collapsed="false">
      <c r="A2146" s="63"/>
      <c r="B2146" s="83"/>
      <c r="C2146" s="63"/>
      <c r="D2146" s="84"/>
      <c r="E2146" s="85"/>
      <c r="F2146" s="85"/>
      <c r="G2146" s="85"/>
      <c r="H2146" s="85"/>
      <c r="I2146" s="61"/>
      <c r="J2146" s="83"/>
      <c r="K2146" s="83"/>
      <c r="L2146" s="61"/>
      <c r="M2146" s="61"/>
      <c r="N2146" s="61"/>
      <c r="O2146" s="54"/>
      <c r="P2146" s="54"/>
      <c r="Q2146" s="60"/>
      <c r="R2146" s="63"/>
      <c r="S2146" s="64" t="str">
        <f aca="false">IF(ISBLANK(A2146),"",CONCATENATE($BC$5,"-",MID($BC$3,3,2),"-M_",A2146))</f>
        <v/>
      </c>
      <c r="T2146" s="65" t="str">
        <f aca="false">IF(ISBLANK(B2146),"",VLOOKUP(B2146,$BI$2:$BJ$5,2,FALSE()))</f>
        <v/>
      </c>
      <c r="U2146" s="66" t="str">
        <f aca="false">IF(ISBLANK(Q2146),"ES",Q2146)</f>
        <v>ES</v>
      </c>
      <c r="V2146" s="64" t="str">
        <f aca="false">IF(ISBLANK(K2146),"2",VLOOKUP(K2146,$BG$2:$BH$3,2,FALSE()))</f>
        <v>2</v>
      </c>
      <c r="W2146" s="66" t="str">
        <f aca="false">IF(ISBLANK(R2146),"Sin observaciones",R2146)</f>
        <v>Sin observaciones</v>
      </c>
      <c r="X2146" s="64" t="str">
        <f aca="false">IF(ISERROR(VLOOKUP(J2146,$BG$2:$BH$3,2,FALSE())),"",VLOOKUP(J2146,$BG$2:$BH$3,2,FALSE()))</f>
        <v/>
      </c>
      <c r="Z2146" s="67"/>
    </row>
    <row r="2147" customFormat="false" ht="14.4" hidden="false" customHeight="false" outlineLevel="0" collapsed="false">
      <c r="A2147" s="63"/>
      <c r="B2147" s="83"/>
      <c r="C2147" s="63"/>
      <c r="D2147" s="84"/>
      <c r="E2147" s="85"/>
      <c r="F2147" s="85"/>
      <c r="G2147" s="85"/>
      <c r="H2147" s="85"/>
      <c r="I2147" s="61"/>
      <c r="J2147" s="83"/>
      <c r="K2147" s="83"/>
      <c r="L2147" s="61"/>
      <c r="M2147" s="61"/>
      <c r="N2147" s="61"/>
      <c r="O2147" s="54"/>
      <c r="P2147" s="54"/>
      <c r="Q2147" s="60"/>
      <c r="R2147" s="63"/>
      <c r="S2147" s="64" t="str">
        <f aca="false">IF(ISBLANK(A2147),"",CONCATENATE($BC$5,"-",MID($BC$3,3,2),"-M_",A2147))</f>
        <v/>
      </c>
      <c r="T2147" s="65" t="str">
        <f aca="false">IF(ISBLANK(B2147),"",VLOOKUP(B2147,$BI$2:$BJ$5,2,FALSE()))</f>
        <v/>
      </c>
      <c r="U2147" s="66" t="str">
        <f aca="false">IF(ISBLANK(Q2147),"ES",Q2147)</f>
        <v>ES</v>
      </c>
      <c r="V2147" s="64" t="str">
        <f aca="false">IF(ISBLANK(K2147),"2",VLOOKUP(K2147,$BG$2:$BH$3,2,FALSE()))</f>
        <v>2</v>
      </c>
      <c r="W2147" s="66" t="str">
        <f aca="false">IF(ISBLANK(R2147),"Sin observaciones",R2147)</f>
        <v>Sin observaciones</v>
      </c>
      <c r="X2147" s="64" t="str">
        <f aca="false">IF(ISERROR(VLOOKUP(J2147,$BG$2:$BH$3,2,FALSE())),"",VLOOKUP(J2147,$BG$2:$BH$3,2,FALSE()))</f>
        <v/>
      </c>
      <c r="Z2147" s="67"/>
    </row>
    <row r="2148" customFormat="false" ht="14.4" hidden="false" customHeight="false" outlineLevel="0" collapsed="false">
      <c r="A2148" s="63"/>
      <c r="B2148" s="83"/>
      <c r="C2148" s="63"/>
      <c r="D2148" s="84"/>
      <c r="E2148" s="85"/>
      <c r="F2148" s="85"/>
      <c r="G2148" s="85"/>
      <c r="H2148" s="85"/>
      <c r="I2148" s="61"/>
      <c r="J2148" s="83"/>
      <c r="K2148" s="83"/>
      <c r="L2148" s="61"/>
      <c r="M2148" s="61"/>
      <c r="N2148" s="61"/>
      <c r="O2148" s="54"/>
      <c r="P2148" s="54"/>
      <c r="Q2148" s="60"/>
      <c r="R2148" s="63"/>
      <c r="S2148" s="64" t="str">
        <f aca="false">IF(ISBLANK(A2148),"",CONCATENATE($BC$5,"-",MID($BC$3,3,2),"-M_",A2148))</f>
        <v/>
      </c>
      <c r="T2148" s="65" t="str">
        <f aca="false">IF(ISBLANK(B2148),"",VLOOKUP(B2148,$BI$2:$BJ$5,2,FALSE()))</f>
        <v/>
      </c>
      <c r="U2148" s="66" t="str">
        <f aca="false">IF(ISBLANK(Q2148),"ES",Q2148)</f>
        <v>ES</v>
      </c>
      <c r="V2148" s="64" t="str">
        <f aca="false">IF(ISBLANK(K2148),"2",VLOOKUP(K2148,$BG$2:$BH$3,2,FALSE()))</f>
        <v>2</v>
      </c>
      <c r="W2148" s="66" t="str">
        <f aca="false">IF(ISBLANK(R2148),"Sin observaciones",R2148)</f>
        <v>Sin observaciones</v>
      </c>
      <c r="X2148" s="64" t="str">
        <f aca="false">IF(ISERROR(VLOOKUP(J2148,$BG$2:$BH$3,2,FALSE())),"",VLOOKUP(J2148,$BG$2:$BH$3,2,FALSE()))</f>
        <v/>
      </c>
      <c r="Z2148" s="67"/>
    </row>
    <row r="2149" customFormat="false" ht="14.4" hidden="false" customHeight="false" outlineLevel="0" collapsed="false">
      <c r="A2149" s="63"/>
      <c r="B2149" s="83"/>
      <c r="C2149" s="63"/>
      <c r="D2149" s="84"/>
      <c r="E2149" s="85"/>
      <c r="F2149" s="85"/>
      <c r="G2149" s="85"/>
      <c r="H2149" s="85"/>
      <c r="I2149" s="61"/>
      <c r="J2149" s="83"/>
      <c r="K2149" s="83"/>
      <c r="L2149" s="61"/>
      <c r="M2149" s="61"/>
      <c r="N2149" s="61"/>
      <c r="O2149" s="54"/>
      <c r="P2149" s="54"/>
      <c r="Q2149" s="60"/>
      <c r="R2149" s="63"/>
      <c r="S2149" s="64" t="str">
        <f aca="false">IF(ISBLANK(A2149),"",CONCATENATE($BC$5,"-",MID($BC$3,3,2),"-M_",A2149))</f>
        <v/>
      </c>
      <c r="T2149" s="65" t="str">
        <f aca="false">IF(ISBLANK(B2149),"",VLOOKUP(B2149,$BI$2:$BJ$5,2,FALSE()))</f>
        <v/>
      </c>
      <c r="U2149" s="66" t="str">
        <f aca="false">IF(ISBLANK(Q2149),"ES",Q2149)</f>
        <v>ES</v>
      </c>
      <c r="V2149" s="64" t="str">
        <f aca="false">IF(ISBLANK(K2149),"2",VLOOKUP(K2149,$BG$2:$BH$3,2,FALSE()))</f>
        <v>2</v>
      </c>
      <c r="W2149" s="66" t="str">
        <f aca="false">IF(ISBLANK(R2149),"Sin observaciones",R2149)</f>
        <v>Sin observaciones</v>
      </c>
      <c r="X2149" s="64" t="str">
        <f aca="false">IF(ISERROR(VLOOKUP(J2149,$BG$2:$BH$3,2,FALSE())),"",VLOOKUP(J2149,$BG$2:$BH$3,2,FALSE()))</f>
        <v/>
      </c>
      <c r="Z2149" s="67"/>
    </row>
    <row r="2150" customFormat="false" ht="14.4" hidden="false" customHeight="false" outlineLevel="0" collapsed="false">
      <c r="A2150" s="63"/>
      <c r="B2150" s="83"/>
      <c r="C2150" s="63"/>
      <c r="D2150" s="84"/>
      <c r="E2150" s="85"/>
      <c r="F2150" s="85"/>
      <c r="G2150" s="85"/>
      <c r="H2150" s="85"/>
      <c r="I2150" s="61"/>
      <c r="J2150" s="83"/>
      <c r="K2150" s="83"/>
      <c r="L2150" s="61"/>
      <c r="M2150" s="61"/>
      <c r="N2150" s="61"/>
      <c r="O2150" s="54"/>
      <c r="P2150" s="54"/>
      <c r="Q2150" s="60"/>
      <c r="R2150" s="63"/>
      <c r="S2150" s="64" t="str">
        <f aca="false">IF(ISBLANK(A2150),"",CONCATENATE($BC$5,"-",MID($BC$3,3,2),"-M_",A2150))</f>
        <v/>
      </c>
      <c r="T2150" s="65" t="str">
        <f aca="false">IF(ISBLANK(B2150),"",VLOOKUP(B2150,$BI$2:$BJ$5,2,FALSE()))</f>
        <v/>
      </c>
      <c r="U2150" s="66" t="str">
        <f aca="false">IF(ISBLANK(Q2150),"ES",Q2150)</f>
        <v>ES</v>
      </c>
      <c r="V2150" s="64" t="str">
        <f aca="false">IF(ISBLANK(K2150),"2",VLOOKUP(K2150,$BG$2:$BH$3,2,FALSE()))</f>
        <v>2</v>
      </c>
      <c r="W2150" s="66" t="str">
        <f aca="false">IF(ISBLANK(R2150),"Sin observaciones",R2150)</f>
        <v>Sin observaciones</v>
      </c>
      <c r="X2150" s="64" t="str">
        <f aca="false">IF(ISERROR(VLOOKUP(J2150,$BG$2:$BH$3,2,FALSE())),"",VLOOKUP(J2150,$BG$2:$BH$3,2,FALSE()))</f>
        <v/>
      </c>
      <c r="Z2150" s="67"/>
    </row>
    <row r="2151" customFormat="false" ht="14.4" hidden="false" customHeight="false" outlineLevel="0" collapsed="false">
      <c r="A2151" s="63"/>
      <c r="B2151" s="83"/>
      <c r="C2151" s="63"/>
      <c r="D2151" s="84"/>
      <c r="E2151" s="85"/>
      <c r="F2151" s="85"/>
      <c r="G2151" s="85"/>
      <c r="H2151" s="85"/>
      <c r="I2151" s="61"/>
      <c r="J2151" s="83"/>
      <c r="K2151" s="83"/>
      <c r="L2151" s="61"/>
      <c r="M2151" s="61"/>
      <c r="N2151" s="61"/>
      <c r="O2151" s="54"/>
      <c r="P2151" s="54"/>
      <c r="Q2151" s="60"/>
      <c r="R2151" s="63"/>
      <c r="S2151" s="64" t="str">
        <f aca="false">IF(ISBLANK(A2151),"",CONCATENATE($BC$5,"-",MID($BC$3,3,2),"-M_",A2151))</f>
        <v/>
      </c>
      <c r="T2151" s="65" t="str">
        <f aca="false">IF(ISBLANK(B2151),"",VLOOKUP(B2151,$BI$2:$BJ$5,2,FALSE()))</f>
        <v/>
      </c>
      <c r="U2151" s="66" t="str">
        <f aca="false">IF(ISBLANK(Q2151),"ES",Q2151)</f>
        <v>ES</v>
      </c>
      <c r="V2151" s="64" t="str">
        <f aca="false">IF(ISBLANK(K2151),"2",VLOOKUP(K2151,$BG$2:$BH$3,2,FALSE()))</f>
        <v>2</v>
      </c>
      <c r="W2151" s="66" t="str">
        <f aca="false">IF(ISBLANK(R2151),"Sin observaciones",R2151)</f>
        <v>Sin observaciones</v>
      </c>
      <c r="X2151" s="64" t="str">
        <f aca="false">IF(ISERROR(VLOOKUP(J2151,$BG$2:$BH$3,2,FALSE())),"",VLOOKUP(J2151,$BG$2:$BH$3,2,FALSE()))</f>
        <v/>
      </c>
      <c r="Z2151" s="67"/>
    </row>
    <row r="2152" customFormat="false" ht="14.4" hidden="false" customHeight="false" outlineLevel="0" collapsed="false">
      <c r="A2152" s="63"/>
      <c r="B2152" s="83"/>
      <c r="C2152" s="63"/>
      <c r="D2152" s="84"/>
      <c r="E2152" s="85"/>
      <c r="F2152" s="85"/>
      <c r="G2152" s="85"/>
      <c r="H2152" s="85"/>
      <c r="I2152" s="61"/>
      <c r="J2152" s="83"/>
      <c r="K2152" s="83"/>
      <c r="L2152" s="61"/>
      <c r="M2152" s="61"/>
      <c r="N2152" s="61"/>
      <c r="O2152" s="54"/>
      <c r="P2152" s="54"/>
      <c r="Q2152" s="60"/>
      <c r="R2152" s="63"/>
      <c r="S2152" s="64" t="str">
        <f aca="false">IF(ISBLANK(A2152),"",CONCATENATE($BC$5,"-",MID($BC$3,3,2),"-M_",A2152))</f>
        <v/>
      </c>
      <c r="T2152" s="65" t="str">
        <f aca="false">IF(ISBLANK(B2152),"",VLOOKUP(B2152,$BI$2:$BJ$5,2,FALSE()))</f>
        <v/>
      </c>
      <c r="U2152" s="66" t="str">
        <f aca="false">IF(ISBLANK(Q2152),"ES",Q2152)</f>
        <v>ES</v>
      </c>
      <c r="V2152" s="64" t="str">
        <f aca="false">IF(ISBLANK(K2152),"2",VLOOKUP(K2152,$BG$2:$BH$3,2,FALSE()))</f>
        <v>2</v>
      </c>
      <c r="W2152" s="66" t="str">
        <f aca="false">IF(ISBLANK(R2152),"Sin observaciones",R2152)</f>
        <v>Sin observaciones</v>
      </c>
      <c r="X2152" s="64" t="str">
        <f aca="false">IF(ISERROR(VLOOKUP(J2152,$BG$2:$BH$3,2,FALSE())),"",VLOOKUP(J2152,$BG$2:$BH$3,2,FALSE()))</f>
        <v/>
      </c>
      <c r="Z2152" s="67"/>
    </row>
    <row r="2153" customFormat="false" ht="14.4" hidden="false" customHeight="false" outlineLevel="0" collapsed="false">
      <c r="A2153" s="63"/>
      <c r="B2153" s="83"/>
      <c r="C2153" s="63"/>
      <c r="D2153" s="84"/>
      <c r="E2153" s="85"/>
      <c r="F2153" s="85"/>
      <c r="G2153" s="85"/>
      <c r="H2153" s="85"/>
      <c r="I2153" s="61"/>
      <c r="J2153" s="83"/>
      <c r="K2153" s="83"/>
      <c r="L2153" s="61"/>
      <c r="M2153" s="61"/>
      <c r="N2153" s="61"/>
      <c r="O2153" s="54"/>
      <c r="P2153" s="54"/>
      <c r="Q2153" s="60"/>
      <c r="R2153" s="63"/>
      <c r="S2153" s="64" t="str">
        <f aca="false">IF(ISBLANK(A2153),"",CONCATENATE($BC$5,"-",MID($BC$3,3,2),"-M_",A2153))</f>
        <v/>
      </c>
      <c r="T2153" s="65" t="str">
        <f aca="false">IF(ISBLANK(B2153),"",VLOOKUP(B2153,$BI$2:$BJ$5,2,FALSE()))</f>
        <v/>
      </c>
      <c r="U2153" s="66" t="str">
        <f aca="false">IF(ISBLANK(Q2153),"ES",Q2153)</f>
        <v>ES</v>
      </c>
      <c r="V2153" s="64" t="str">
        <f aca="false">IF(ISBLANK(K2153),"2",VLOOKUP(K2153,$BG$2:$BH$3,2,FALSE()))</f>
        <v>2</v>
      </c>
      <c r="W2153" s="66" t="str">
        <f aca="false">IF(ISBLANK(R2153),"Sin observaciones",R2153)</f>
        <v>Sin observaciones</v>
      </c>
      <c r="X2153" s="64" t="str">
        <f aca="false">IF(ISERROR(VLOOKUP(J2153,$BG$2:$BH$3,2,FALSE())),"",VLOOKUP(J2153,$BG$2:$BH$3,2,FALSE()))</f>
        <v/>
      </c>
      <c r="Z2153" s="67"/>
    </row>
    <row r="2154" customFormat="false" ht="14.4" hidden="false" customHeight="false" outlineLevel="0" collapsed="false">
      <c r="A2154" s="63"/>
      <c r="B2154" s="83"/>
      <c r="C2154" s="63"/>
      <c r="D2154" s="84"/>
      <c r="E2154" s="85"/>
      <c r="F2154" s="85"/>
      <c r="G2154" s="85"/>
      <c r="H2154" s="85"/>
      <c r="I2154" s="61"/>
      <c r="J2154" s="83"/>
      <c r="K2154" s="83"/>
      <c r="L2154" s="61"/>
      <c r="M2154" s="61"/>
      <c r="N2154" s="61"/>
      <c r="O2154" s="54"/>
      <c r="P2154" s="54"/>
      <c r="Q2154" s="60"/>
      <c r="R2154" s="63"/>
      <c r="S2154" s="64" t="str">
        <f aca="false">IF(ISBLANK(A2154),"",CONCATENATE($BC$5,"-",MID($BC$3,3,2),"-M_",A2154))</f>
        <v/>
      </c>
      <c r="T2154" s="65" t="str">
        <f aca="false">IF(ISBLANK(B2154),"",VLOOKUP(B2154,$BI$2:$BJ$5,2,FALSE()))</f>
        <v/>
      </c>
      <c r="U2154" s="66" t="str">
        <f aca="false">IF(ISBLANK(Q2154),"ES",Q2154)</f>
        <v>ES</v>
      </c>
      <c r="V2154" s="64" t="str">
        <f aca="false">IF(ISBLANK(K2154),"2",VLOOKUP(K2154,$BG$2:$BH$3,2,FALSE()))</f>
        <v>2</v>
      </c>
      <c r="W2154" s="66" t="str">
        <f aca="false">IF(ISBLANK(R2154),"Sin observaciones",R2154)</f>
        <v>Sin observaciones</v>
      </c>
      <c r="X2154" s="64" t="str">
        <f aca="false">IF(ISERROR(VLOOKUP(J2154,$BG$2:$BH$3,2,FALSE())),"",VLOOKUP(J2154,$BG$2:$BH$3,2,FALSE()))</f>
        <v/>
      </c>
      <c r="Z2154" s="67"/>
    </row>
    <row r="2155" customFormat="false" ht="14.4" hidden="false" customHeight="false" outlineLevel="0" collapsed="false">
      <c r="A2155" s="63"/>
      <c r="B2155" s="83"/>
      <c r="C2155" s="63"/>
      <c r="D2155" s="84"/>
      <c r="E2155" s="85"/>
      <c r="F2155" s="85"/>
      <c r="G2155" s="85"/>
      <c r="H2155" s="85"/>
      <c r="I2155" s="61"/>
      <c r="J2155" s="83"/>
      <c r="K2155" s="83"/>
      <c r="L2155" s="61"/>
      <c r="M2155" s="61"/>
      <c r="N2155" s="61"/>
      <c r="O2155" s="54"/>
      <c r="P2155" s="54"/>
      <c r="Q2155" s="60"/>
      <c r="R2155" s="63"/>
      <c r="S2155" s="64" t="str">
        <f aca="false">IF(ISBLANK(A2155),"",CONCATENATE($BC$5,"-",MID($BC$3,3,2),"-M_",A2155))</f>
        <v/>
      </c>
      <c r="T2155" s="65" t="str">
        <f aca="false">IF(ISBLANK(B2155),"",VLOOKUP(B2155,$BI$2:$BJ$5,2,FALSE()))</f>
        <v/>
      </c>
      <c r="U2155" s="66" t="str">
        <f aca="false">IF(ISBLANK(Q2155),"ES",Q2155)</f>
        <v>ES</v>
      </c>
      <c r="V2155" s="64" t="str">
        <f aca="false">IF(ISBLANK(K2155),"2",VLOOKUP(K2155,$BG$2:$BH$3,2,FALSE()))</f>
        <v>2</v>
      </c>
      <c r="W2155" s="66" t="str">
        <f aca="false">IF(ISBLANK(R2155),"Sin observaciones",R2155)</f>
        <v>Sin observaciones</v>
      </c>
      <c r="X2155" s="64" t="str">
        <f aca="false">IF(ISERROR(VLOOKUP(J2155,$BG$2:$BH$3,2,FALSE())),"",VLOOKUP(J2155,$BG$2:$BH$3,2,FALSE()))</f>
        <v/>
      </c>
      <c r="Z2155" s="67"/>
    </row>
    <row r="2156" customFormat="false" ht="14.4" hidden="false" customHeight="false" outlineLevel="0" collapsed="false">
      <c r="A2156" s="63"/>
      <c r="B2156" s="83"/>
      <c r="C2156" s="63"/>
      <c r="D2156" s="84"/>
      <c r="E2156" s="85"/>
      <c r="F2156" s="85"/>
      <c r="G2156" s="85"/>
      <c r="H2156" s="85"/>
      <c r="I2156" s="61"/>
      <c r="J2156" s="83"/>
      <c r="K2156" s="83"/>
      <c r="L2156" s="61"/>
      <c r="M2156" s="61"/>
      <c r="N2156" s="61"/>
      <c r="O2156" s="54"/>
      <c r="P2156" s="54"/>
      <c r="Q2156" s="60"/>
      <c r="R2156" s="63"/>
      <c r="S2156" s="64" t="str">
        <f aca="false">IF(ISBLANK(A2156),"",CONCATENATE($BC$5,"-",MID($BC$3,3,2),"-M_",A2156))</f>
        <v/>
      </c>
      <c r="T2156" s="65" t="str">
        <f aca="false">IF(ISBLANK(B2156),"",VLOOKUP(B2156,$BI$2:$BJ$5,2,FALSE()))</f>
        <v/>
      </c>
      <c r="U2156" s="66" t="str">
        <f aca="false">IF(ISBLANK(Q2156),"ES",Q2156)</f>
        <v>ES</v>
      </c>
      <c r="V2156" s="64" t="str">
        <f aca="false">IF(ISBLANK(K2156),"2",VLOOKUP(K2156,$BG$2:$BH$3,2,FALSE()))</f>
        <v>2</v>
      </c>
      <c r="W2156" s="66" t="str">
        <f aca="false">IF(ISBLANK(R2156),"Sin observaciones",R2156)</f>
        <v>Sin observaciones</v>
      </c>
      <c r="X2156" s="64" t="str">
        <f aca="false">IF(ISERROR(VLOOKUP(J2156,$BG$2:$BH$3,2,FALSE())),"",VLOOKUP(J2156,$BG$2:$BH$3,2,FALSE()))</f>
        <v/>
      </c>
      <c r="Z2156" s="67"/>
    </row>
    <row r="2157" customFormat="false" ht="14.4" hidden="false" customHeight="false" outlineLevel="0" collapsed="false">
      <c r="A2157" s="63"/>
      <c r="B2157" s="83"/>
      <c r="C2157" s="63"/>
      <c r="D2157" s="84"/>
      <c r="E2157" s="85"/>
      <c r="F2157" s="85"/>
      <c r="G2157" s="85"/>
      <c r="H2157" s="85"/>
      <c r="I2157" s="61"/>
      <c r="J2157" s="83"/>
      <c r="K2157" s="83"/>
      <c r="L2157" s="61"/>
      <c r="M2157" s="61"/>
      <c r="N2157" s="61"/>
      <c r="O2157" s="54"/>
      <c r="P2157" s="54"/>
      <c r="Q2157" s="60"/>
      <c r="R2157" s="63"/>
      <c r="S2157" s="64" t="str">
        <f aca="false">IF(ISBLANK(A2157),"",CONCATENATE($BC$5,"-",MID($BC$3,3,2),"-M_",A2157))</f>
        <v/>
      </c>
      <c r="T2157" s="65" t="str">
        <f aca="false">IF(ISBLANK(B2157),"",VLOOKUP(B2157,$BI$2:$BJ$5,2,FALSE()))</f>
        <v/>
      </c>
      <c r="U2157" s="66" t="str">
        <f aca="false">IF(ISBLANK(Q2157),"ES",Q2157)</f>
        <v>ES</v>
      </c>
      <c r="V2157" s="64" t="str">
        <f aca="false">IF(ISBLANK(K2157),"2",VLOOKUP(K2157,$BG$2:$BH$3,2,FALSE()))</f>
        <v>2</v>
      </c>
      <c r="W2157" s="66" t="str">
        <f aca="false">IF(ISBLANK(R2157),"Sin observaciones",R2157)</f>
        <v>Sin observaciones</v>
      </c>
      <c r="X2157" s="64" t="str">
        <f aca="false">IF(ISERROR(VLOOKUP(J2157,$BG$2:$BH$3,2,FALSE())),"",VLOOKUP(J2157,$BG$2:$BH$3,2,FALSE()))</f>
        <v/>
      </c>
      <c r="Z2157" s="67"/>
    </row>
    <row r="2158" customFormat="false" ht="14.4" hidden="false" customHeight="false" outlineLevel="0" collapsed="false">
      <c r="A2158" s="63"/>
      <c r="B2158" s="83"/>
      <c r="C2158" s="63"/>
      <c r="D2158" s="84"/>
      <c r="E2158" s="85"/>
      <c r="F2158" s="85"/>
      <c r="G2158" s="85"/>
      <c r="H2158" s="85"/>
      <c r="I2158" s="61"/>
      <c r="J2158" s="83"/>
      <c r="K2158" s="83"/>
      <c r="L2158" s="61"/>
      <c r="M2158" s="61"/>
      <c r="N2158" s="61"/>
      <c r="O2158" s="54"/>
      <c r="P2158" s="54"/>
      <c r="Q2158" s="60"/>
      <c r="R2158" s="63"/>
      <c r="S2158" s="64" t="str">
        <f aca="false">IF(ISBLANK(A2158),"",CONCATENATE($BC$5,"-",MID($BC$3,3,2),"-M_",A2158))</f>
        <v/>
      </c>
      <c r="T2158" s="65" t="str">
        <f aca="false">IF(ISBLANK(B2158),"",VLOOKUP(B2158,$BI$2:$BJ$5,2,FALSE()))</f>
        <v/>
      </c>
      <c r="U2158" s="66" t="str">
        <f aca="false">IF(ISBLANK(Q2158),"ES",Q2158)</f>
        <v>ES</v>
      </c>
      <c r="V2158" s="64" t="str">
        <f aca="false">IF(ISBLANK(K2158),"2",VLOOKUP(K2158,$BG$2:$BH$3,2,FALSE()))</f>
        <v>2</v>
      </c>
      <c r="W2158" s="66" t="str">
        <f aca="false">IF(ISBLANK(R2158),"Sin observaciones",R2158)</f>
        <v>Sin observaciones</v>
      </c>
      <c r="X2158" s="64" t="str">
        <f aca="false">IF(ISERROR(VLOOKUP(J2158,$BG$2:$BH$3,2,FALSE())),"",VLOOKUP(J2158,$BG$2:$BH$3,2,FALSE()))</f>
        <v/>
      </c>
      <c r="Z2158" s="67"/>
    </row>
    <row r="2159" customFormat="false" ht="14.4" hidden="false" customHeight="false" outlineLevel="0" collapsed="false">
      <c r="A2159" s="63"/>
      <c r="B2159" s="83"/>
      <c r="C2159" s="63"/>
      <c r="D2159" s="84"/>
      <c r="E2159" s="85"/>
      <c r="F2159" s="85"/>
      <c r="G2159" s="85"/>
      <c r="H2159" s="85"/>
      <c r="I2159" s="61"/>
      <c r="J2159" s="83"/>
      <c r="K2159" s="83"/>
      <c r="L2159" s="61"/>
      <c r="M2159" s="61"/>
      <c r="N2159" s="61"/>
      <c r="O2159" s="54"/>
      <c r="P2159" s="54"/>
      <c r="Q2159" s="60"/>
      <c r="R2159" s="63"/>
      <c r="S2159" s="64" t="str">
        <f aca="false">IF(ISBLANK(A2159),"",CONCATENATE($BC$5,"-",MID($BC$3,3,2),"-M_",A2159))</f>
        <v/>
      </c>
      <c r="T2159" s="65" t="str">
        <f aca="false">IF(ISBLANK(B2159),"",VLOOKUP(B2159,$BI$2:$BJ$5,2,FALSE()))</f>
        <v/>
      </c>
      <c r="U2159" s="66" t="str">
        <f aca="false">IF(ISBLANK(Q2159),"ES",Q2159)</f>
        <v>ES</v>
      </c>
      <c r="V2159" s="64" t="str">
        <f aca="false">IF(ISBLANK(K2159),"2",VLOOKUP(K2159,$BG$2:$BH$3,2,FALSE()))</f>
        <v>2</v>
      </c>
      <c r="W2159" s="66" t="str">
        <f aca="false">IF(ISBLANK(R2159),"Sin observaciones",R2159)</f>
        <v>Sin observaciones</v>
      </c>
      <c r="X2159" s="64" t="str">
        <f aca="false">IF(ISERROR(VLOOKUP(J2159,$BG$2:$BH$3,2,FALSE())),"",VLOOKUP(J2159,$BG$2:$BH$3,2,FALSE()))</f>
        <v/>
      </c>
      <c r="Z2159" s="67"/>
    </row>
    <row r="2160" customFormat="false" ht="14.4" hidden="false" customHeight="false" outlineLevel="0" collapsed="false">
      <c r="A2160" s="63"/>
      <c r="B2160" s="83"/>
      <c r="C2160" s="63"/>
      <c r="D2160" s="84"/>
      <c r="E2160" s="85"/>
      <c r="F2160" s="85"/>
      <c r="G2160" s="85"/>
      <c r="H2160" s="85"/>
      <c r="I2160" s="61"/>
      <c r="J2160" s="83"/>
      <c r="K2160" s="83"/>
      <c r="L2160" s="61"/>
      <c r="M2160" s="61"/>
      <c r="N2160" s="61"/>
      <c r="O2160" s="54"/>
      <c r="P2160" s="54"/>
      <c r="Q2160" s="60"/>
      <c r="R2160" s="63"/>
      <c r="S2160" s="64" t="str">
        <f aca="false">IF(ISBLANK(A2160),"",CONCATENATE($BC$5,"-",MID($BC$3,3,2),"-M_",A2160))</f>
        <v/>
      </c>
      <c r="T2160" s="65" t="str">
        <f aca="false">IF(ISBLANK(B2160),"",VLOOKUP(B2160,$BI$2:$BJ$5,2,FALSE()))</f>
        <v/>
      </c>
      <c r="U2160" s="66" t="str">
        <f aca="false">IF(ISBLANK(Q2160),"ES",Q2160)</f>
        <v>ES</v>
      </c>
      <c r="V2160" s="64" t="str">
        <f aca="false">IF(ISBLANK(K2160),"2",VLOOKUP(K2160,$BG$2:$BH$3,2,FALSE()))</f>
        <v>2</v>
      </c>
      <c r="W2160" s="66" t="str">
        <f aca="false">IF(ISBLANK(R2160),"Sin observaciones",R2160)</f>
        <v>Sin observaciones</v>
      </c>
      <c r="X2160" s="64" t="str">
        <f aca="false">IF(ISERROR(VLOOKUP(J2160,$BG$2:$BH$3,2,FALSE())),"",VLOOKUP(J2160,$BG$2:$BH$3,2,FALSE()))</f>
        <v/>
      </c>
      <c r="Z2160" s="67"/>
    </row>
    <row r="2161" customFormat="false" ht="14.4" hidden="false" customHeight="false" outlineLevel="0" collapsed="false">
      <c r="A2161" s="63"/>
      <c r="B2161" s="83"/>
      <c r="C2161" s="63"/>
      <c r="D2161" s="84"/>
      <c r="E2161" s="85"/>
      <c r="F2161" s="85"/>
      <c r="G2161" s="85"/>
      <c r="H2161" s="85"/>
      <c r="I2161" s="61"/>
      <c r="J2161" s="83"/>
      <c r="K2161" s="83"/>
      <c r="L2161" s="61"/>
      <c r="M2161" s="61"/>
      <c r="N2161" s="61"/>
      <c r="O2161" s="54"/>
      <c r="P2161" s="54"/>
      <c r="Q2161" s="60"/>
      <c r="R2161" s="63"/>
      <c r="S2161" s="64" t="str">
        <f aca="false">IF(ISBLANK(A2161),"",CONCATENATE($BC$5,"-",MID($BC$3,3,2),"-M_",A2161))</f>
        <v/>
      </c>
      <c r="T2161" s="65" t="str">
        <f aca="false">IF(ISBLANK(B2161),"",VLOOKUP(B2161,$BI$2:$BJ$5,2,FALSE()))</f>
        <v/>
      </c>
      <c r="U2161" s="66" t="str">
        <f aca="false">IF(ISBLANK(Q2161),"ES",Q2161)</f>
        <v>ES</v>
      </c>
      <c r="V2161" s="64" t="str">
        <f aca="false">IF(ISBLANK(K2161),"2",VLOOKUP(K2161,$BG$2:$BH$3,2,FALSE()))</f>
        <v>2</v>
      </c>
      <c r="W2161" s="66" t="str">
        <f aca="false">IF(ISBLANK(R2161),"Sin observaciones",R2161)</f>
        <v>Sin observaciones</v>
      </c>
      <c r="X2161" s="64" t="str">
        <f aca="false">IF(ISERROR(VLOOKUP(J2161,$BG$2:$BH$3,2,FALSE())),"",VLOOKUP(J2161,$BG$2:$BH$3,2,FALSE()))</f>
        <v/>
      </c>
      <c r="Z2161" s="67"/>
    </row>
    <row r="2162" customFormat="false" ht="14.4" hidden="false" customHeight="false" outlineLevel="0" collapsed="false">
      <c r="A2162" s="63"/>
      <c r="B2162" s="83"/>
      <c r="C2162" s="63"/>
      <c r="D2162" s="84"/>
      <c r="E2162" s="85"/>
      <c r="F2162" s="85"/>
      <c r="G2162" s="85"/>
      <c r="H2162" s="85"/>
      <c r="I2162" s="61"/>
      <c r="J2162" s="83"/>
      <c r="K2162" s="83"/>
      <c r="L2162" s="61"/>
      <c r="M2162" s="61"/>
      <c r="N2162" s="61"/>
      <c r="O2162" s="54"/>
      <c r="P2162" s="54"/>
      <c r="Q2162" s="60"/>
      <c r="R2162" s="63"/>
      <c r="S2162" s="64" t="str">
        <f aca="false">IF(ISBLANK(A2162),"",CONCATENATE($BC$5,"-",MID($BC$3,3,2),"-M_",A2162))</f>
        <v/>
      </c>
      <c r="T2162" s="65" t="str">
        <f aca="false">IF(ISBLANK(B2162),"",VLOOKUP(B2162,$BI$2:$BJ$5,2,FALSE()))</f>
        <v/>
      </c>
      <c r="U2162" s="66" t="str">
        <f aca="false">IF(ISBLANK(Q2162),"ES",Q2162)</f>
        <v>ES</v>
      </c>
      <c r="V2162" s="64" t="str">
        <f aca="false">IF(ISBLANK(K2162),"2",VLOOKUP(K2162,$BG$2:$BH$3,2,FALSE()))</f>
        <v>2</v>
      </c>
      <c r="W2162" s="66" t="str">
        <f aca="false">IF(ISBLANK(R2162),"Sin observaciones",R2162)</f>
        <v>Sin observaciones</v>
      </c>
      <c r="X2162" s="64" t="str">
        <f aca="false">IF(ISERROR(VLOOKUP(J2162,$BG$2:$BH$3,2,FALSE())),"",VLOOKUP(J2162,$BG$2:$BH$3,2,FALSE()))</f>
        <v/>
      </c>
      <c r="Z2162" s="67"/>
    </row>
    <row r="2163" customFormat="false" ht="14.4" hidden="false" customHeight="false" outlineLevel="0" collapsed="false">
      <c r="A2163" s="63"/>
      <c r="B2163" s="83"/>
      <c r="C2163" s="63"/>
      <c r="D2163" s="84"/>
      <c r="E2163" s="85"/>
      <c r="F2163" s="85"/>
      <c r="G2163" s="85"/>
      <c r="H2163" s="85"/>
      <c r="I2163" s="61"/>
      <c r="J2163" s="83"/>
      <c r="K2163" s="83"/>
      <c r="L2163" s="61"/>
      <c r="M2163" s="61"/>
      <c r="N2163" s="61"/>
      <c r="O2163" s="54"/>
      <c r="P2163" s="54"/>
      <c r="Q2163" s="60"/>
      <c r="R2163" s="63"/>
      <c r="S2163" s="64" t="str">
        <f aca="false">IF(ISBLANK(A2163),"",CONCATENATE($BC$5,"-",MID($BC$3,3,2),"-M_",A2163))</f>
        <v/>
      </c>
      <c r="T2163" s="65" t="str">
        <f aca="false">IF(ISBLANK(B2163),"",VLOOKUP(B2163,$BI$2:$BJ$5,2,FALSE()))</f>
        <v/>
      </c>
      <c r="U2163" s="66" t="str">
        <f aca="false">IF(ISBLANK(Q2163),"ES",Q2163)</f>
        <v>ES</v>
      </c>
      <c r="V2163" s="64" t="str">
        <f aca="false">IF(ISBLANK(K2163),"2",VLOOKUP(K2163,$BG$2:$BH$3,2,FALSE()))</f>
        <v>2</v>
      </c>
      <c r="W2163" s="66" t="str">
        <f aca="false">IF(ISBLANK(R2163),"Sin observaciones",R2163)</f>
        <v>Sin observaciones</v>
      </c>
      <c r="X2163" s="64" t="str">
        <f aca="false">IF(ISERROR(VLOOKUP(J2163,$BG$2:$BH$3,2,FALSE())),"",VLOOKUP(J2163,$BG$2:$BH$3,2,FALSE()))</f>
        <v/>
      </c>
      <c r="Z2163" s="67"/>
    </row>
    <row r="2164" customFormat="false" ht="14.4" hidden="false" customHeight="false" outlineLevel="0" collapsed="false">
      <c r="A2164" s="63"/>
      <c r="B2164" s="83"/>
      <c r="C2164" s="63"/>
      <c r="D2164" s="84"/>
      <c r="E2164" s="85"/>
      <c r="F2164" s="85"/>
      <c r="G2164" s="85"/>
      <c r="H2164" s="85"/>
      <c r="I2164" s="61"/>
      <c r="J2164" s="83"/>
      <c r="K2164" s="83"/>
      <c r="L2164" s="61"/>
      <c r="M2164" s="61"/>
      <c r="N2164" s="61"/>
      <c r="O2164" s="54"/>
      <c r="P2164" s="54"/>
      <c r="Q2164" s="60"/>
      <c r="R2164" s="63"/>
      <c r="S2164" s="64" t="str">
        <f aca="false">IF(ISBLANK(A2164),"",CONCATENATE($BC$5,"-",MID($BC$3,3,2),"-M_",A2164))</f>
        <v/>
      </c>
      <c r="T2164" s="65" t="str">
        <f aca="false">IF(ISBLANK(B2164),"",VLOOKUP(B2164,$BI$2:$BJ$5,2,FALSE()))</f>
        <v/>
      </c>
      <c r="U2164" s="66" t="str">
        <f aca="false">IF(ISBLANK(Q2164),"ES",Q2164)</f>
        <v>ES</v>
      </c>
      <c r="V2164" s="64" t="str">
        <f aca="false">IF(ISBLANK(K2164),"2",VLOOKUP(K2164,$BG$2:$BH$3,2,FALSE()))</f>
        <v>2</v>
      </c>
      <c r="W2164" s="66" t="str">
        <f aca="false">IF(ISBLANK(R2164),"Sin observaciones",R2164)</f>
        <v>Sin observaciones</v>
      </c>
      <c r="X2164" s="64" t="str">
        <f aca="false">IF(ISERROR(VLOOKUP(J2164,$BG$2:$BH$3,2,FALSE())),"",VLOOKUP(J2164,$BG$2:$BH$3,2,FALSE()))</f>
        <v/>
      </c>
      <c r="Z2164" s="67"/>
    </row>
    <row r="2165" customFormat="false" ht="14.4" hidden="false" customHeight="false" outlineLevel="0" collapsed="false">
      <c r="A2165" s="63"/>
      <c r="B2165" s="83"/>
      <c r="C2165" s="63"/>
      <c r="D2165" s="84"/>
      <c r="E2165" s="85"/>
      <c r="F2165" s="85"/>
      <c r="G2165" s="85"/>
      <c r="H2165" s="85"/>
      <c r="I2165" s="61"/>
      <c r="J2165" s="83"/>
      <c r="K2165" s="83"/>
      <c r="L2165" s="61"/>
      <c r="M2165" s="61"/>
      <c r="N2165" s="61"/>
      <c r="O2165" s="54"/>
      <c r="P2165" s="54"/>
      <c r="Q2165" s="60"/>
      <c r="R2165" s="63"/>
      <c r="S2165" s="64" t="str">
        <f aca="false">IF(ISBLANK(A2165),"",CONCATENATE($BC$5,"-",MID($BC$3,3,2),"-M_",A2165))</f>
        <v/>
      </c>
      <c r="T2165" s="65" t="str">
        <f aca="false">IF(ISBLANK(B2165),"",VLOOKUP(B2165,$BI$2:$BJ$5,2,FALSE()))</f>
        <v/>
      </c>
      <c r="U2165" s="66" t="str">
        <f aca="false">IF(ISBLANK(Q2165),"ES",Q2165)</f>
        <v>ES</v>
      </c>
      <c r="V2165" s="64" t="str">
        <f aca="false">IF(ISBLANK(K2165),"2",VLOOKUP(K2165,$BG$2:$BH$3,2,FALSE()))</f>
        <v>2</v>
      </c>
      <c r="W2165" s="66" t="str">
        <f aca="false">IF(ISBLANK(R2165),"Sin observaciones",R2165)</f>
        <v>Sin observaciones</v>
      </c>
      <c r="X2165" s="64" t="str">
        <f aca="false">IF(ISERROR(VLOOKUP(J2165,$BG$2:$BH$3,2,FALSE())),"",VLOOKUP(J2165,$BG$2:$BH$3,2,FALSE()))</f>
        <v/>
      </c>
      <c r="Z2165" s="67"/>
    </row>
    <row r="2166" customFormat="false" ht="14.4" hidden="false" customHeight="false" outlineLevel="0" collapsed="false">
      <c r="A2166" s="63"/>
      <c r="B2166" s="83"/>
      <c r="C2166" s="63"/>
      <c r="D2166" s="84"/>
      <c r="E2166" s="85"/>
      <c r="F2166" s="85"/>
      <c r="G2166" s="85"/>
      <c r="H2166" s="85"/>
      <c r="I2166" s="61"/>
      <c r="J2166" s="83"/>
      <c r="K2166" s="83"/>
      <c r="L2166" s="61"/>
      <c r="M2166" s="61"/>
      <c r="N2166" s="61"/>
      <c r="O2166" s="54"/>
      <c r="P2166" s="54"/>
      <c r="Q2166" s="60"/>
      <c r="R2166" s="63"/>
      <c r="S2166" s="64" t="str">
        <f aca="false">IF(ISBLANK(A2166),"",CONCATENATE($BC$5,"-",MID($BC$3,3,2),"-M_",A2166))</f>
        <v/>
      </c>
      <c r="T2166" s="65" t="str">
        <f aca="false">IF(ISBLANK(B2166),"",VLOOKUP(B2166,$BI$2:$BJ$5,2,FALSE()))</f>
        <v/>
      </c>
      <c r="U2166" s="66" t="str">
        <f aca="false">IF(ISBLANK(Q2166),"ES",Q2166)</f>
        <v>ES</v>
      </c>
      <c r="V2166" s="64" t="str">
        <f aca="false">IF(ISBLANK(K2166),"2",VLOOKUP(K2166,$BG$2:$BH$3,2,FALSE()))</f>
        <v>2</v>
      </c>
      <c r="W2166" s="66" t="str">
        <f aca="false">IF(ISBLANK(R2166),"Sin observaciones",R2166)</f>
        <v>Sin observaciones</v>
      </c>
      <c r="X2166" s="64" t="str">
        <f aca="false">IF(ISERROR(VLOOKUP(J2166,$BG$2:$BH$3,2,FALSE())),"",VLOOKUP(J2166,$BG$2:$BH$3,2,FALSE()))</f>
        <v/>
      </c>
      <c r="Z2166" s="67"/>
    </row>
    <row r="2167" customFormat="false" ht="14.4" hidden="false" customHeight="false" outlineLevel="0" collapsed="false">
      <c r="A2167" s="63"/>
      <c r="B2167" s="83"/>
      <c r="C2167" s="63"/>
      <c r="D2167" s="84"/>
      <c r="E2167" s="85"/>
      <c r="F2167" s="85"/>
      <c r="G2167" s="85"/>
      <c r="H2167" s="85"/>
      <c r="I2167" s="61"/>
      <c r="J2167" s="83"/>
      <c r="K2167" s="83"/>
      <c r="L2167" s="61"/>
      <c r="M2167" s="61"/>
      <c r="N2167" s="61"/>
      <c r="O2167" s="54"/>
      <c r="P2167" s="54"/>
      <c r="Q2167" s="60"/>
      <c r="R2167" s="63"/>
      <c r="S2167" s="64" t="str">
        <f aca="false">IF(ISBLANK(A2167),"",CONCATENATE($BC$5,"-",MID($BC$3,3,2),"-M_",A2167))</f>
        <v/>
      </c>
      <c r="T2167" s="65" t="str">
        <f aca="false">IF(ISBLANK(B2167),"",VLOOKUP(B2167,$BI$2:$BJ$5,2,FALSE()))</f>
        <v/>
      </c>
      <c r="U2167" s="66" t="str">
        <f aca="false">IF(ISBLANK(Q2167),"ES",Q2167)</f>
        <v>ES</v>
      </c>
      <c r="V2167" s="64" t="str">
        <f aca="false">IF(ISBLANK(K2167),"2",VLOOKUP(K2167,$BG$2:$BH$3,2,FALSE()))</f>
        <v>2</v>
      </c>
      <c r="W2167" s="66" t="str">
        <f aca="false">IF(ISBLANK(R2167),"Sin observaciones",R2167)</f>
        <v>Sin observaciones</v>
      </c>
      <c r="X2167" s="64" t="str">
        <f aca="false">IF(ISERROR(VLOOKUP(J2167,$BG$2:$BH$3,2,FALSE())),"",VLOOKUP(J2167,$BG$2:$BH$3,2,FALSE()))</f>
        <v/>
      </c>
      <c r="Z2167" s="67"/>
    </row>
    <row r="2168" customFormat="false" ht="14.4" hidden="false" customHeight="false" outlineLevel="0" collapsed="false">
      <c r="A2168" s="63"/>
      <c r="B2168" s="83"/>
      <c r="C2168" s="63"/>
      <c r="D2168" s="84"/>
      <c r="E2168" s="85"/>
      <c r="F2168" s="85"/>
      <c r="G2168" s="85"/>
      <c r="H2168" s="85"/>
      <c r="I2168" s="61"/>
      <c r="J2168" s="83"/>
      <c r="K2168" s="83"/>
      <c r="L2168" s="61"/>
      <c r="M2168" s="61"/>
      <c r="N2168" s="61"/>
      <c r="O2168" s="54"/>
      <c r="P2168" s="54"/>
      <c r="Q2168" s="60"/>
      <c r="R2168" s="63"/>
      <c r="S2168" s="64" t="str">
        <f aca="false">IF(ISBLANK(A2168),"",CONCATENATE($BC$5,"-",MID($BC$3,3,2),"-M_",A2168))</f>
        <v/>
      </c>
      <c r="T2168" s="65" t="str">
        <f aca="false">IF(ISBLANK(B2168),"",VLOOKUP(B2168,$BI$2:$BJ$5,2,FALSE()))</f>
        <v/>
      </c>
      <c r="U2168" s="66" t="str">
        <f aca="false">IF(ISBLANK(Q2168),"ES",Q2168)</f>
        <v>ES</v>
      </c>
      <c r="V2168" s="64" t="str">
        <f aca="false">IF(ISBLANK(K2168),"2",VLOOKUP(K2168,$BG$2:$BH$3,2,FALSE()))</f>
        <v>2</v>
      </c>
      <c r="W2168" s="66" t="str">
        <f aca="false">IF(ISBLANK(R2168),"Sin observaciones",R2168)</f>
        <v>Sin observaciones</v>
      </c>
      <c r="X2168" s="64" t="str">
        <f aca="false">IF(ISERROR(VLOOKUP(J2168,$BG$2:$BH$3,2,FALSE())),"",VLOOKUP(J2168,$BG$2:$BH$3,2,FALSE()))</f>
        <v/>
      </c>
      <c r="Z2168" s="67"/>
    </row>
    <row r="2169" customFormat="false" ht="14.4" hidden="false" customHeight="false" outlineLevel="0" collapsed="false">
      <c r="A2169" s="63"/>
      <c r="B2169" s="83"/>
      <c r="C2169" s="63"/>
      <c r="D2169" s="84"/>
      <c r="E2169" s="85"/>
      <c r="F2169" s="85"/>
      <c r="G2169" s="85"/>
      <c r="H2169" s="85"/>
      <c r="I2169" s="61"/>
      <c r="J2169" s="83"/>
      <c r="K2169" s="83"/>
      <c r="L2169" s="61"/>
      <c r="M2169" s="61"/>
      <c r="N2169" s="61"/>
      <c r="O2169" s="54"/>
      <c r="P2169" s="54"/>
      <c r="Q2169" s="60"/>
      <c r="R2169" s="63"/>
      <c r="S2169" s="64" t="str">
        <f aca="false">IF(ISBLANK(A2169),"",CONCATENATE($BC$5,"-",MID($BC$3,3,2),"-M_",A2169))</f>
        <v/>
      </c>
      <c r="T2169" s="65" t="str">
        <f aca="false">IF(ISBLANK(B2169),"",VLOOKUP(B2169,$BI$2:$BJ$5,2,FALSE()))</f>
        <v/>
      </c>
      <c r="U2169" s="66" t="str">
        <f aca="false">IF(ISBLANK(Q2169),"ES",Q2169)</f>
        <v>ES</v>
      </c>
      <c r="V2169" s="64" t="str">
        <f aca="false">IF(ISBLANK(K2169),"2",VLOOKUP(K2169,$BG$2:$BH$3,2,FALSE()))</f>
        <v>2</v>
      </c>
      <c r="W2169" s="66" t="str">
        <f aca="false">IF(ISBLANK(R2169),"Sin observaciones",R2169)</f>
        <v>Sin observaciones</v>
      </c>
      <c r="X2169" s="64" t="str">
        <f aca="false">IF(ISERROR(VLOOKUP(J2169,$BG$2:$BH$3,2,FALSE())),"",VLOOKUP(J2169,$BG$2:$BH$3,2,FALSE()))</f>
        <v/>
      </c>
      <c r="Z2169" s="67"/>
    </row>
    <row r="2170" customFormat="false" ht="14.4" hidden="false" customHeight="false" outlineLevel="0" collapsed="false">
      <c r="A2170" s="63"/>
      <c r="B2170" s="83"/>
      <c r="C2170" s="63"/>
      <c r="D2170" s="84"/>
      <c r="E2170" s="85"/>
      <c r="F2170" s="85"/>
      <c r="G2170" s="85"/>
      <c r="H2170" s="85"/>
      <c r="I2170" s="61"/>
      <c r="J2170" s="83"/>
      <c r="K2170" s="83"/>
      <c r="L2170" s="61"/>
      <c r="M2170" s="61"/>
      <c r="N2170" s="61"/>
      <c r="O2170" s="54"/>
      <c r="P2170" s="54"/>
      <c r="Q2170" s="60"/>
      <c r="R2170" s="63"/>
      <c r="S2170" s="64" t="str">
        <f aca="false">IF(ISBLANK(A2170),"",CONCATENATE($BC$5,"-",MID($BC$3,3,2),"-M_",A2170))</f>
        <v/>
      </c>
      <c r="T2170" s="65" t="str">
        <f aca="false">IF(ISBLANK(B2170),"",VLOOKUP(B2170,$BI$2:$BJ$5,2,FALSE()))</f>
        <v/>
      </c>
      <c r="U2170" s="66" t="str">
        <f aca="false">IF(ISBLANK(Q2170),"ES",Q2170)</f>
        <v>ES</v>
      </c>
      <c r="V2170" s="64" t="str">
        <f aca="false">IF(ISBLANK(K2170),"2",VLOOKUP(K2170,$BG$2:$BH$3,2,FALSE()))</f>
        <v>2</v>
      </c>
      <c r="W2170" s="66" t="str">
        <f aca="false">IF(ISBLANK(R2170),"Sin observaciones",R2170)</f>
        <v>Sin observaciones</v>
      </c>
      <c r="X2170" s="64" t="str">
        <f aca="false">IF(ISERROR(VLOOKUP(J2170,$BG$2:$BH$3,2,FALSE())),"",VLOOKUP(J2170,$BG$2:$BH$3,2,FALSE()))</f>
        <v/>
      </c>
      <c r="Z2170" s="67"/>
    </row>
    <row r="2171" customFormat="false" ht="14.4" hidden="false" customHeight="false" outlineLevel="0" collapsed="false">
      <c r="A2171" s="63"/>
      <c r="B2171" s="83"/>
      <c r="C2171" s="63"/>
      <c r="D2171" s="84"/>
      <c r="E2171" s="85"/>
      <c r="F2171" s="85"/>
      <c r="G2171" s="85"/>
      <c r="H2171" s="85"/>
      <c r="I2171" s="61"/>
      <c r="J2171" s="83"/>
      <c r="K2171" s="83"/>
      <c r="L2171" s="61"/>
      <c r="M2171" s="61"/>
      <c r="N2171" s="61"/>
      <c r="O2171" s="54"/>
      <c r="P2171" s="54"/>
      <c r="Q2171" s="60"/>
      <c r="R2171" s="63"/>
      <c r="S2171" s="64" t="str">
        <f aca="false">IF(ISBLANK(A2171),"",CONCATENATE($BC$5,"-",MID($BC$3,3,2),"-M_",A2171))</f>
        <v/>
      </c>
      <c r="T2171" s="65" t="str">
        <f aca="false">IF(ISBLANK(B2171),"",VLOOKUP(B2171,$BI$2:$BJ$5,2,FALSE()))</f>
        <v/>
      </c>
      <c r="U2171" s="66" t="str">
        <f aca="false">IF(ISBLANK(Q2171),"ES",Q2171)</f>
        <v>ES</v>
      </c>
      <c r="V2171" s="64" t="str">
        <f aca="false">IF(ISBLANK(K2171),"2",VLOOKUP(K2171,$BG$2:$BH$3,2,FALSE()))</f>
        <v>2</v>
      </c>
      <c r="W2171" s="66" t="str">
        <f aca="false">IF(ISBLANK(R2171),"Sin observaciones",R2171)</f>
        <v>Sin observaciones</v>
      </c>
      <c r="X2171" s="64" t="str">
        <f aca="false">IF(ISERROR(VLOOKUP(J2171,$BG$2:$BH$3,2,FALSE())),"",VLOOKUP(J2171,$BG$2:$BH$3,2,FALSE()))</f>
        <v/>
      </c>
      <c r="Z2171" s="67"/>
    </row>
    <row r="2172" customFormat="false" ht="14.4" hidden="false" customHeight="false" outlineLevel="0" collapsed="false">
      <c r="A2172" s="63"/>
      <c r="B2172" s="83"/>
      <c r="C2172" s="63"/>
      <c r="D2172" s="84"/>
      <c r="E2172" s="85"/>
      <c r="F2172" s="85"/>
      <c r="G2172" s="85"/>
      <c r="H2172" s="85"/>
      <c r="I2172" s="61"/>
      <c r="J2172" s="83"/>
      <c r="K2172" s="83"/>
      <c r="L2172" s="61"/>
      <c r="M2172" s="61"/>
      <c r="N2172" s="61"/>
      <c r="O2172" s="54"/>
      <c r="P2172" s="54"/>
      <c r="Q2172" s="60"/>
      <c r="R2172" s="63"/>
      <c r="S2172" s="64" t="str">
        <f aca="false">IF(ISBLANK(A2172),"",CONCATENATE($BC$5,"-",MID($BC$3,3,2),"-M_",A2172))</f>
        <v/>
      </c>
      <c r="T2172" s="65" t="str">
        <f aca="false">IF(ISBLANK(B2172),"",VLOOKUP(B2172,$BI$2:$BJ$5,2,FALSE()))</f>
        <v/>
      </c>
      <c r="U2172" s="66" t="str">
        <f aca="false">IF(ISBLANK(Q2172),"ES",Q2172)</f>
        <v>ES</v>
      </c>
      <c r="V2172" s="64" t="str">
        <f aca="false">IF(ISBLANK(K2172),"2",VLOOKUP(K2172,$BG$2:$BH$3,2,FALSE()))</f>
        <v>2</v>
      </c>
      <c r="W2172" s="66" t="str">
        <f aca="false">IF(ISBLANK(R2172),"Sin observaciones",R2172)</f>
        <v>Sin observaciones</v>
      </c>
      <c r="X2172" s="64" t="str">
        <f aca="false">IF(ISERROR(VLOOKUP(J2172,$BG$2:$BH$3,2,FALSE())),"",VLOOKUP(J2172,$BG$2:$BH$3,2,FALSE()))</f>
        <v/>
      </c>
      <c r="Z2172" s="67"/>
    </row>
    <row r="2173" customFormat="false" ht="14.4" hidden="false" customHeight="false" outlineLevel="0" collapsed="false">
      <c r="A2173" s="63"/>
      <c r="B2173" s="83"/>
      <c r="C2173" s="63"/>
      <c r="D2173" s="84"/>
      <c r="E2173" s="85"/>
      <c r="F2173" s="85"/>
      <c r="G2173" s="85"/>
      <c r="H2173" s="85"/>
      <c r="I2173" s="61"/>
      <c r="J2173" s="83"/>
      <c r="K2173" s="83"/>
      <c r="L2173" s="61"/>
      <c r="M2173" s="61"/>
      <c r="N2173" s="61"/>
      <c r="O2173" s="54"/>
      <c r="P2173" s="54"/>
      <c r="Q2173" s="60"/>
      <c r="R2173" s="63"/>
      <c r="S2173" s="64" t="str">
        <f aca="false">IF(ISBLANK(A2173),"",CONCATENATE($BC$5,"-",MID($BC$3,3,2),"-M_",A2173))</f>
        <v/>
      </c>
      <c r="T2173" s="65" t="str">
        <f aca="false">IF(ISBLANK(B2173),"",VLOOKUP(B2173,$BI$2:$BJ$5,2,FALSE()))</f>
        <v/>
      </c>
      <c r="U2173" s="66" t="str">
        <f aca="false">IF(ISBLANK(Q2173),"ES",Q2173)</f>
        <v>ES</v>
      </c>
      <c r="V2173" s="64" t="str">
        <f aca="false">IF(ISBLANK(K2173),"2",VLOOKUP(K2173,$BG$2:$BH$3,2,FALSE()))</f>
        <v>2</v>
      </c>
      <c r="W2173" s="66" t="str">
        <f aca="false">IF(ISBLANK(R2173),"Sin observaciones",R2173)</f>
        <v>Sin observaciones</v>
      </c>
      <c r="X2173" s="64" t="str">
        <f aca="false">IF(ISERROR(VLOOKUP(J2173,$BG$2:$BH$3,2,FALSE())),"",VLOOKUP(J2173,$BG$2:$BH$3,2,FALSE()))</f>
        <v/>
      </c>
      <c r="Z2173" s="67"/>
    </row>
    <row r="2174" customFormat="false" ht="14.4" hidden="false" customHeight="false" outlineLevel="0" collapsed="false">
      <c r="A2174" s="63"/>
      <c r="B2174" s="83"/>
      <c r="C2174" s="63"/>
      <c r="D2174" s="84"/>
      <c r="E2174" s="85"/>
      <c r="F2174" s="85"/>
      <c r="G2174" s="85"/>
      <c r="H2174" s="85"/>
      <c r="I2174" s="61"/>
      <c r="J2174" s="83"/>
      <c r="K2174" s="83"/>
      <c r="L2174" s="61"/>
      <c r="M2174" s="61"/>
      <c r="N2174" s="61"/>
      <c r="O2174" s="54"/>
      <c r="P2174" s="54"/>
      <c r="Q2174" s="60"/>
      <c r="R2174" s="63"/>
      <c r="S2174" s="64" t="str">
        <f aca="false">IF(ISBLANK(A2174),"",CONCATENATE($BC$5,"-",MID($BC$3,3,2),"-M_",A2174))</f>
        <v/>
      </c>
      <c r="T2174" s="65" t="str">
        <f aca="false">IF(ISBLANK(B2174),"",VLOOKUP(B2174,$BI$2:$BJ$5,2,FALSE()))</f>
        <v/>
      </c>
      <c r="U2174" s="66" t="str">
        <f aca="false">IF(ISBLANK(Q2174),"ES",Q2174)</f>
        <v>ES</v>
      </c>
      <c r="V2174" s="64" t="str">
        <f aca="false">IF(ISBLANK(K2174),"2",VLOOKUP(K2174,$BG$2:$BH$3,2,FALSE()))</f>
        <v>2</v>
      </c>
      <c r="W2174" s="66" t="str">
        <f aca="false">IF(ISBLANK(R2174),"Sin observaciones",R2174)</f>
        <v>Sin observaciones</v>
      </c>
      <c r="X2174" s="64" t="str">
        <f aca="false">IF(ISERROR(VLOOKUP(J2174,$BG$2:$BH$3,2,FALSE())),"",VLOOKUP(J2174,$BG$2:$BH$3,2,FALSE()))</f>
        <v/>
      </c>
      <c r="Z2174" s="67"/>
    </row>
    <row r="2175" customFormat="false" ht="14.4" hidden="false" customHeight="false" outlineLevel="0" collapsed="false">
      <c r="A2175" s="63"/>
      <c r="B2175" s="83"/>
      <c r="C2175" s="63"/>
      <c r="D2175" s="84"/>
      <c r="E2175" s="85"/>
      <c r="F2175" s="85"/>
      <c r="G2175" s="85"/>
      <c r="H2175" s="85"/>
      <c r="I2175" s="61"/>
      <c r="J2175" s="83"/>
      <c r="K2175" s="83"/>
      <c r="L2175" s="61"/>
      <c r="M2175" s="61"/>
      <c r="N2175" s="61"/>
      <c r="O2175" s="54"/>
      <c r="P2175" s="54"/>
      <c r="Q2175" s="60"/>
      <c r="R2175" s="63"/>
      <c r="S2175" s="64" t="str">
        <f aca="false">IF(ISBLANK(A2175),"",CONCATENATE($BC$5,"-",MID($BC$3,3,2),"-M_",A2175))</f>
        <v/>
      </c>
      <c r="T2175" s="65" t="str">
        <f aca="false">IF(ISBLANK(B2175),"",VLOOKUP(B2175,$BI$2:$BJ$5,2,FALSE()))</f>
        <v/>
      </c>
      <c r="U2175" s="66" t="str">
        <f aca="false">IF(ISBLANK(Q2175),"ES",Q2175)</f>
        <v>ES</v>
      </c>
      <c r="V2175" s="64" t="str">
        <f aca="false">IF(ISBLANK(K2175),"2",VLOOKUP(K2175,$BG$2:$BH$3,2,FALSE()))</f>
        <v>2</v>
      </c>
      <c r="W2175" s="66" t="str">
        <f aca="false">IF(ISBLANK(R2175),"Sin observaciones",R2175)</f>
        <v>Sin observaciones</v>
      </c>
      <c r="X2175" s="64" t="str">
        <f aca="false">IF(ISERROR(VLOOKUP(J2175,$BG$2:$BH$3,2,FALSE())),"",VLOOKUP(J2175,$BG$2:$BH$3,2,FALSE()))</f>
        <v/>
      </c>
      <c r="Z2175" s="67"/>
    </row>
    <row r="2176" customFormat="false" ht="14.4" hidden="false" customHeight="false" outlineLevel="0" collapsed="false">
      <c r="A2176" s="63"/>
      <c r="B2176" s="83"/>
      <c r="C2176" s="63"/>
      <c r="D2176" s="84"/>
      <c r="E2176" s="85"/>
      <c r="F2176" s="85"/>
      <c r="G2176" s="85"/>
      <c r="H2176" s="85"/>
      <c r="I2176" s="61"/>
      <c r="J2176" s="83"/>
      <c r="K2176" s="83"/>
      <c r="L2176" s="61"/>
      <c r="M2176" s="61"/>
      <c r="N2176" s="61"/>
      <c r="O2176" s="54"/>
      <c r="P2176" s="54"/>
      <c r="Q2176" s="60"/>
      <c r="R2176" s="63"/>
      <c r="S2176" s="64" t="str">
        <f aca="false">IF(ISBLANK(A2176),"",CONCATENATE($BC$5,"-",MID($BC$3,3,2),"-M_",A2176))</f>
        <v/>
      </c>
      <c r="T2176" s="65" t="str">
        <f aca="false">IF(ISBLANK(B2176),"",VLOOKUP(B2176,$BI$2:$BJ$5,2,FALSE()))</f>
        <v/>
      </c>
      <c r="U2176" s="66" t="str">
        <f aca="false">IF(ISBLANK(Q2176),"ES",Q2176)</f>
        <v>ES</v>
      </c>
      <c r="V2176" s="64" t="str">
        <f aca="false">IF(ISBLANK(K2176),"2",VLOOKUP(K2176,$BG$2:$BH$3,2,FALSE()))</f>
        <v>2</v>
      </c>
      <c r="W2176" s="66" t="str">
        <f aca="false">IF(ISBLANK(R2176),"Sin observaciones",R2176)</f>
        <v>Sin observaciones</v>
      </c>
      <c r="X2176" s="64" t="str">
        <f aca="false">IF(ISERROR(VLOOKUP(J2176,$BG$2:$BH$3,2,FALSE())),"",VLOOKUP(J2176,$BG$2:$BH$3,2,FALSE()))</f>
        <v/>
      </c>
      <c r="Z2176" s="67"/>
    </row>
    <row r="2177" customFormat="false" ht="14.4" hidden="false" customHeight="false" outlineLevel="0" collapsed="false">
      <c r="A2177" s="63"/>
      <c r="B2177" s="83"/>
      <c r="C2177" s="63"/>
      <c r="D2177" s="84"/>
      <c r="E2177" s="85"/>
      <c r="F2177" s="85"/>
      <c r="G2177" s="85"/>
      <c r="H2177" s="85"/>
      <c r="I2177" s="61"/>
      <c r="J2177" s="83"/>
      <c r="K2177" s="83"/>
      <c r="L2177" s="61"/>
      <c r="M2177" s="61"/>
      <c r="N2177" s="61"/>
      <c r="O2177" s="54"/>
      <c r="P2177" s="54"/>
      <c r="Q2177" s="60"/>
      <c r="R2177" s="63"/>
      <c r="S2177" s="64" t="str">
        <f aca="false">IF(ISBLANK(A2177),"",CONCATENATE($BC$5,"-",MID($BC$3,3,2),"-M_",A2177))</f>
        <v/>
      </c>
      <c r="T2177" s="65" t="str">
        <f aca="false">IF(ISBLANK(B2177),"",VLOOKUP(B2177,$BI$2:$BJ$5,2,FALSE()))</f>
        <v/>
      </c>
      <c r="U2177" s="66" t="str">
        <f aca="false">IF(ISBLANK(Q2177),"ES",Q2177)</f>
        <v>ES</v>
      </c>
      <c r="V2177" s="64" t="str">
        <f aca="false">IF(ISBLANK(K2177),"2",VLOOKUP(K2177,$BG$2:$BH$3,2,FALSE()))</f>
        <v>2</v>
      </c>
      <c r="W2177" s="66" t="str">
        <f aca="false">IF(ISBLANK(R2177),"Sin observaciones",R2177)</f>
        <v>Sin observaciones</v>
      </c>
      <c r="X2177" s="64" t="str">
        <f aca="false">IF(ISERROR(VLOOKUP(J2177,$BG$2:$BH$3,2,FALSE())),"",VLOOKUP(J2177,$BG$2:$BH$3,2,FALSE()))</f>
        <v/>
      </c>
      <c r="Z2177" s="67"/>
    </row>
    <row r="2178" customFormat="false" ht="14.4" hidden="false" customHeight="false" outlineLevel="0" collapsed="false">
      <c r="A2178" s="63"/>
      <c r="B2178" s="83"/>
      <c r="C2178" s="63"/>
      <c r="D2178" s="84"/>
      <c r="E2178" s="85"/>
      <c r="F2178" s="85"/>
      <c r="G2178" s="85"/>
      <c r="H2178" s="85"/>
      <c r="I2178" s="61"/>
      <c r="J2178" s="83"/>
      <c r="K2178" s="83"/>
      <c r="L2178" s="61"/>
      <c r="M2178" s="61"/>
      <c r="N2178" s="61"/>
      <c r="O2178" s="54"/>
      <c r="P2178" s="54"/>
      <c r="Q2178" s="60"/>
      <c r="R2178" s="63"/>
      <c r="S2178" s="64" t="str">
        <f aca="false">IF(ISBLANK(A2178),"",CONCATENATE($BC$5,"-",MID($BC$3,3,2),"-M_",A2178))</f>
        <v/>
      </c>
      <c r="T2178" s="65" t="str">
        <f aca="false">IF(ISBLANK(B2178),"",VLOOKUP(B2178,$BI$2:$BJ$5,2,FALSE()))</f>
        <v/>
      </c>
      <c r="U2178" s="66" t="str">
        <f aca="false">IF(ISBLANK(Q2178),"ES",Q2178)</f>
        <v>ES</v>
      </c>
      <c r="V2178" s="64" t="str">
        <f aca="false">IF(ISBLANK(K2178),"2",VLOOKUP(K2178,$BG$2:$BH$3,2,FALSE()))</f>
        <v>2</v>
      </c>
      <c r="W2178" s="66" t="str">
        <f aca="false">IF(ISBLANK(R2178),"Sin observaciones",R2178)</f>
        <v>Sin observaciones</v>
      </c>
      <c r="X2178" s="64" t="str">
        <f aca="false">IF(ISERROR(VLOOKUP(J2178,$BG$2:$BH$3,2,FALSE())),"",VLOOKUP(J2178,$BG$2:$BH$3,2,FALSE()))</f>
        <v/>
      </c>
      <c r="Z2178" s="67"/>
    </row>
    <row r="2179" customFormat="false" ht="14.4" hidden="false" customHeight="false" outlineLevel="0" collapsed="false">
      <c r="A2179" s="63"/>
      <c r="B2179" s="83"/>
      <c r="C2179" s="63"/>
      <c r="D2179" s="84"/>
      <c r="E2179" s="85"/>
      <c r="F2179" s="85"/>
      <c r="G2179" s="85"/>
      <c r="H2179" s="85"/>
      <c r="I2179" s="61"/>
      <c r="J2179" s="83"/>
      <c r="K2179" s="83"/>
      <c r="L2179" s="61"/>
      <c r="M2179" s="61"/>
      <c r="N2179" s="61"/>
      <c r="O2179" s="54"/>
      <c r="P2179" s="54"/>
      <c r="Q2179" s="60"/>
      <c r="R2179" s="63"/>
      <c r="S2179" s="64" t="str">
        <f aca="false">IF(ISBLANK(A2179),"",CONCATENATE($BC$5,"-",MID($BC$3,3,2),"-M_",A2179))</f>
        <v/>
      </c>
      <c r="T2179" s="65" t="str">
        <f aca="false">IF(ISBLANK(B2179),"",VLOOKUP(B2179,$BI$2:$BJ$5,2,FALSE()))</f>
        <v/>
      </c>
      <c r="U2179" s="66" t="str">
        <f aca="false">IF(ISBLANK(Q2179),"ES",Q2179)</f>
        <v>ES</v>
      </c>
      <c r="V2179" s="64" t="str">
        <f aca="false">IF(ISBLANK(K2179),"2",VLOOKUP(K2179,$BG$2:$BH$3,2,FALSE()))</f>
        <v>2</v>
      </c>
      <c r="W2179" s="66" t="str">
        <f aca="false">IF(ISBLANK(R2179),"Sin observaciones",R2179)</f>
        <v>Sin observaciones</v>
      </c>
      <c r="X2179" s="64" t="str">
        <f aca="false">IF(ISERROR(VLOOKUP(J2179,$BG$2:$BH$3,2,FALSE())),"",VLOOKUP(J2179,$BG$2:$BH$3,2,FALSE()))</f>
        <v/>
      </c>
      <c r="Z2179" s="67"/>
    </row>
    <row r="2180" customFormat="false" ht="14.4" hidden="false" customHeight="false" outlineLevel="0" collapsed="false">
      <c r="A2180" s="63"/>
      <c r="B2180" s="83"/>
      <c r="C2180" s="63"/>
      <c r="D2180" s="84"/>
      <c r="E2180" s="85"/>
      <c r="F2180" s="85"/>
      <c r="G2180" s="85"/>
      <c r="H2180" s="85"/>
      <c r="I2180" s="61"/>
      <c r="J2180" s="83"/>
      <c r="K2180" s="83"/>
      <c r="L2180" s="61"/>
      <c r="M2180" s="61"/>
      <c r="N2180" s="61"/>
      <c r="O2180" s="54"/>
      <c r="P2180" s="54"/>
      <c r="Q2180" s="60"/>
      <c r="R2180" s="63"/>
      <c r="S2180" s="64" t="str">
        <f aca="false">IF(ISBLANK(A2180),"",CONCATENATE($BC$5,"-",MID($BC$3,3,2),"-M_",A2180))</f>
        <v/>
      </c>
      <c r="T2180" s="65" t="str">
        <f aca="false">IF(ISBLANK(B2180),"",VLOOKUP(B2180,$BI$2:$BJ$5,2,FALSE()))</f>
        <v/>
      </c>
      <c r="U2180" s="66" t="str">
        <f aca="false">IF(ISBLANK(Q2180),"ES",Q2180)</f>
        <v>ES</v>
      </c>
      <c r="V2180" s="64" t="str">
        <f aca="false">IF(ISBLANK(K2180),"2",VLOOKUP(K2180,$BG$2:$BH$3,2,FALSE()))</f>
        <v>2</v>
      </c>
      <c r="W2180" s="66" t="str">
        <f aca="false">IF(ISBLANK(R2180),"Sin observaciones",R2180)</f>
        <v>Sin observaciones</v>
      </c>
      <c r="X2180" s="64" t="str">
        <f aca="false">IF(ISERROR(VLOOKUP(J2180,$BG$2:$BH$3,2,FALSE())),"",VLOOKUP(J2180,$BG$2:$BH$3,2,FALSE()))</f>
        <v/>
      </c>
      <c r="Z2180" s="67"/>
    </row>
    <row r="2181" customFormat="false" ht="14.4" hidden="false" customHeight="false" outlineLevel="0" collapsed="false">
      <c r="A2181" s="63"/>
      <c r="B2181" s="83"/>
      <c r="C2181" s="63"/>
      <c r="D2181" s="84"/>
      <c r="E2181" s="85"/>
      <c r="F2181" s="85"/>
      <c r="G2181" s="85"/>
      <c r="H2181" s="85"/>
      <c r="I2181" s="61"/>
      <c r="J2181" s="83"/>
      <c r="K2181" s="83"/>
      <c r="L2181" s="61"/>
      <c r="M2181" s="61"/>
      <c r="N2181" s="61"/>
      <c r="O2181" s="54"/>
      <c r="P2181" s="54"/>
      <c r="Q2181" s="60"/>
      <c r="R2181" s="63"/>
      <c r="S2181" s="64" t="str">
        <f aca="false">IF(ISBLANK(A2181),"",CONCATENATE($BC$5,"-",MID($BC$3,3,2),"-M_",A2181))</f>
        <v/>
      </c>
      <c r="T2181" s="65" t="str">
        <f aca="false">IF(ISBLANK(B2181),"",VLOOKUP(B2181,$BI$2:$BJ$5,2,FALSE()))</f>
        <v/>
      </c>
      <c r="U2181" s="66" t="str">
        <f aca="false">IF(ISBLANK(Q2181),"ES",Q2181)</f>
        <v>ES</v>
      </c>
      <c r="V2181" s="64" t="str">
        <f aca="false">IF(ISBLANK(K2181),"2",VLOOKUP(K2181,$BG$2:$BH$3,2,FALSE()))</f>
        <v>2</v>
      </c>
      <c r="W2181" s="66" t="str">
        <f aca="false">IF(ISBLANK(R2181),"Sin observaciones",R2181)</f>
        <v>Sin observaciones</v>
      </c>
      <c r="X2181" s="64" t="str">
        <f aca="false">IF(ISERROR(VLOOKUP(J2181,$BG$2:$BH$3,2,FALSE())),"",VLOOKUP(J2181,$BG$2:$BH$3,2,FALSE()))</f>
        <v/>
      </c>
      <c r="Z2181" s="67"/>
    </row>
    <row r="2182" customFormat="false" ht="14.4" hidden="false" customHeight="false" outlineLevel="0" collapsed="false">
      <c r="A2182" s="63"/>
      <c r="B2182" s="83"/>
      <c r="C2182" s="63"/>
      <c r="D2182" s="84"/>
      <c r="E2182" s="85"/>
      <c r="F2182" s="85"/>
      <c r="G2182" s="85"/>
      <c r="H2182" s="85"/>
      <c r="I2182" s="61"/>
      <c r="J2182" s="83"/>
      <c r="K2182" s="83"/>
      <c r="L2182" s="61"/>
      <c r="M2182" s="61"/>
      <c r="N2182" s="61"/>
      <c r="O2182" s="54"/>
      <c r="P2182" s="54"/>
      <c r="Q2182" s="60"/>
      <c r="R2182" s="63"/>
      <c r="S2182" s="64" t="str">
        <f aca="false">IF(ISBLANK(A2182),"",CONCATENATE($BC$5,"-",MID($BC$3,3,2),"-M_",A2182))</f>
        <v/>
      </c>
      <c r="T2182" s="65" t="str">
        <f aca="false">IF(ISBLANK(B2182),"",VLOOKUP(B2182,$BI$2:$BJ$5,2,FALSE()))</f>
        <v/>
      </c>
      <c r="U2182" s="66" t="str">
        <f aca="false">IF(ISBLANK(Q2182),"ES",Q2182)</f>
        <v>ES</v>
      </c>
      <c r="V2182" s="64" t="str">
        <f aca="false">IF(ISBLANK(K2182),"2",VLOOKUP(K2182,$BG$2:$BH$3,2,FALSE()))</f>
        <v>2</v>
      </c>
      <c r="W2182" s="66" t="str">
        <f aca="false">IF(ISBLANK(R2182),"Sin observaciones",R2182)</f>
        <v>Sin observaciones</v>
      </c>
      <c r="X2182" s="64" t="str">
        <f aca="false">IF(ISERROR(VLOOKUP(J2182,$BG$2:$BH$3,2,FALSE())),"",VLOOKUP(J2182,$BG$2:$BH$3,2,FALSE()))</f>
        <v/>
      </c>
      <c r="Z2182" s="67"/>
    </row>
    <row r="2183" customFormat="false" ht="14.4" hidden="false" customHeight="false" outlineLevel="0" collapsed="false">
      <c r="A2183" s="63"/>
      <c r="B2183" s="83"/>
      <c r="C2183" s="63"/>
      <c r="D2183" s="84"/>
      <c r="E2183" s="85"/>
      <c r="F2183" s="85"/>
      <c r="G2183" s="85"/>
      <c r="H2183" s="85"/>
      <c r="I2183" s="61"/>
      <c r="J2183" s="83"/>
      <c r="K2183" s="83"/>
      <c r="L2183" s="61"/>
      <c r="M2183" s="61"/>
      <c r="N2183" s="61"/>
      <c r="O2183" s="54"/>
      <c r="P2183" s="54"/>
      <c r="Q2183" s="60"/>
      <c r="R2183" s="63"/>
      <c r="S2183" s="64" t="str">
        <f aca="false">IF(ISBLANK(A2183),"",CONCATENATE($BC$5,"-",MID($BC$3,3,2),"-M_",A2183))</f>
        <v/>
      </c>
      <c r="T2183" s="65" t="str">
        <f aca="false">IF(ISBLANK(B2183),"",VLOOKUP(B2183,$BI$2:$BJ$5,2,FALSE()))</f>
        <v/>
      </c>
      <c r="U2183" s="66" t="str">
        <f aca="false">IF(ISBLANK(Q2183),"ES",Q2183)</f>
        <v>ES</v>
      </c>
      <c r="V2183" s="64" t="str">
        <f aca="false">IF(ISBLANK(K2183),"2",VLOOKUP(K2183,$BG$2:$BH$3,2,FALSE()))</f>
        <v>2</v>
      </c>
      <c r="W2183" s="66" t="str">
        <f aca="false">IF(ISBLANK(R2183),"Sin observaciones",R2183)</f>
        <v>Sin observaciones</v>
      </c>
      <c r="X2183" s="64" t="str">
        <f aca="false">IF(ISERROR(VLOOKUP(J2183,$BG$2:$BH$3,2,FALSE())),"",VLOOKUP(J2183,$BG$2:$BH$3,2,FALSE()))</f>
        <v/>
      </c>
      <c r="Z2183" s="67"/>
    </row>
    <row r="2184" customFormat="false" ht="14.4" hidden="false" customHeight="false" outlineLevel="0" collapsed="false">
      <c r="A2184" s="63"/>
      <c r="B2184" s="83"/>
      <c r="C2184" s="63"/>
      <c r="D2184" s="84"/>
      <c r="E2184" s="85"/>
      <c r="F2184" s="85"/>
      <c r="G2184" s="85"/>
      <c r="H2184" s="85"/>
      <c r="I2184" s="61"/>
      <c r="J2184" s="83"/>
      <c r="K2184" s="83"/>
      <c r="L2184" s="61"/>
      <c r="M2184" s="61"/>
      <c r="N2184" s="61"/>
      <c r="O2184" s="54"/>
      <c r="P2184" s="54"/>
      <c r="Q2184" s="60"/>
      <c r="R2184" s="63"/>
      <c r="S2184" s="64" t="str">
        <f aca="false">IF(ISBLANK(A2184),"",CONCATENATE($BC$5,"-",MID($BC$3,3,2),"-M_",A2184))</f>
        <v/>
      </c>
      <c r="T2184" s="65" t="str">
        <f aca="false">IF(ISBLANK(B2184),"",VLOOKUP(B2184,$BI$2:$BJ$5,2,FALSE()))</f>
        <v/>
      </c>
      <c r="U2184" s="66" t="str">
        <f aca="false">IF(ISBLANK(Q2184),"ES",Q2184)</f>
        <v>ES</v>
      </c>
      <c r="V2184" s="64" t="str">
        <f aca="false">IF(ISBLANK(K2184),"2",VLOOKUP(K2184,$BG$2:$BH$3,2,FALSE()))</f>
        <v>2</v>
      </c>
      <c r="W2184" s="66" t="str">
        <f aca="false">IF(ISBLANK(R2184),"Sin observaciones",R2184)</f>
        <v>Sin observaciones</v>
      </c>
      <c r="X2184" s="64" t="str">
        <f aca="false">IF(ISERROR(VLOOKUP(J2184,$BG$2:$BH$3,2,FALSE())),"",VLOOKUP(J2184,$BG$2:$BH$3,2,FALSE()))</f>
        <v/>
      </c>
      <c r="Z2184" s="67"/>
    </row>
    <row r="2185" customFormat="false" ht="14.4" hidden="false" customHeight="false" outlineLevel="0" collapsed="false">
      <c r="A2185" s="63"/>
      <c r="B2185" s="83"/>
      <c r="C2185" s="63"/>
      <c r="D2185" s="84"/>
      <c r="E2185" s="85"/>
      <c r="F2185" s="85"/>
      <c r="G2185" s="85"/>
      <c r="H2185" s="85"/>
      <c r="I2185" s="61"/>
      <c r="J2185" s="83"/>
      <c r="K2185" s="83"/>
      <c r="L2185" s="61"/>
      <c r="M2185" s="61"/>
      <c r="N2185" s="61"/>
      <c r="O2185" s="54"/>
      <c r="P2185" s="54"/>
      <c r="Q2185" s="60"/>
      <c r="R2185" s="63"/>
      <c r="S2185" s="64" t="str">
        <f aca="false">IF(ISBLANK(A2185),"",CONCATENATE($BC$5,"-",MID($BC$3,3,2),"-M_",A2185))</f>
        <v/>
      </c>
      <c r="T2185" s="65" t="str">
        <f aca="false">IF(ISBLANK(B2185),"",VLOOKUP(B2185,$BI$2:$BJ$5,2,FALSE()))</f>
        <v/>
      </c>
      <c r="U2185" s="66" t="str">
        <f aca="false">IF(ISBLANK(Q2185),"ES",Q2185)</f>
        <v>ES</v>
      </c>
      <c r="V2185" s="64" t="str">
        <f aca="false">IF(ISBLANK(K2185),"2",VLOOKUP(K2185,$BG$2:$BH$3,2,FALSE()))</f>
        <v>2</v>
      </c>
      <c r="W2185" s="66" t="str">
        <f aca="false">IF(ISBLANK(R2185),"Sin observaciones",R2185)</f>
        <v>Sin observaciones</v>
      </c>
      <c r="X2185" s="64" t="str">
        <f aca="false">IF(ISERROR(VLOOKUP(J2185,$BG$2:$BH$3,2,FALSE())),"",VLOOKUP(J2185,$BG$2:$BH$3,2,FALSE()))</f>
        <v/>
      </c>
      <c r="Z2185" s="67"/>
    </row>
    <row r="2186" customFormat="false" ht="14.4" hidden="false" customHeight="false" outlineLevel="0" collapsed="false">
      <c r="A2186" s="63"/>
      <c r="B2186" s="83"/>
      <c r="C2186" s="63"/>
      <c r="D2186" s="84"/>
      <c r="E2186" s="85"/>
      <c r="F2186" s="85"/>
      <c r="G2186" s="85"/>
      <c r="H2186" s="85"/>
      <c r="I2186" s="61"/>
      <c r="J2186" s="83"/>
      <c r="K2186" s="83"/>
      <c r="L2186" s="61"/>
      <c r="M2186" s="61"/>
      <c r="N2186" s="61"/>
      <c r="O2186" s="54"/>
      <c r="P2186" s="54"/>
      <c r="Q2186" s="60"/>
      <c r="R2186" s="63"/>
      <c r="S2186" s="64" t="str">
        <f aca="false">IF(ISBLANK(A2186),"",CONCATENATE($BC$5,"-",MID($BC$3,3,2),"-M_",A2186))</f>
        <v/>
      </c>
      <c r="T2186" s="65" t="str">
        <f aca="false">IF(ISBLANK(B2186),"",VLOOKUP(B2186,$BI$2:$BJ$5,2,FALSE()))</f>
        <v/>
      </c>
      <c r="U2186" s="66" t="str">
        <f aca="false">IF(ISBLANK(Q2186),"ES",Q2186)</f>
        <v>ES</v>
      </c>
      <c r="V2186" s="64" t="str">
        <f aca="false">IF(ISBLANK(K2186),"2",VLOOKUP(K2186,$BG$2:$BH$3,2,FALSE()))</f>
        <v>2</v>
      </c>
      <c r="W2186" s="66" t="str">
        <f aca="false">IF(ISBLANK(R2186),"Sin observaciones",R2186)</f>
        <v>Sin observaciones</v>
      </c>
      <c r="X2186" s="64" t="str">
        <f aca="false">IF(ISERROR(VLOOKUP(J2186,$BG$2:$BH$3,2,FALSE())),"",VLOOKUP(J2186,$BG$2:$BH$3,2,FALSE()))</f>
        <v/>
      </c>
      <c r="Z2186" s="67"/>
    </row>
    <row r="2187" customFormat="false" ht="14.4" hidden="false" customHeight="false" outlineLevel="0" collapsed="false">
      <c r="A2187" s="63"/>
      <c r="B2187" s="83"/>
      <c r="C2187" s="63"/>
      <c r="D2187" s="84"/>
      <c r="E2187" s="85"/>
      <c r="F2187" s="85"/>
      <c r="G2187" s="85"/>
      <c r="H2187" s="85"/>
      <c r="I2187" s="61"/>
      <c r="J2187" s="83"/>
      <c r="K2187" s="83"/>
      <c r="L2187" s="61"/>
      <c r="M2187" s="61"/>
      <c r="N2187" s="61"/>
      <c r="O2187" s="54"/>
      <c r="P2187" s="54"/>
      <c r="Q2187" s="60"/>
      <c r="R2187" s="63"/>
      <c r="S2187" s="64" t="str">
        <f aca="false">IF(ISBLANK(A2187),"",CONCATENATE($BC$5,"-",MID($BC$3,3,2),"-M_",A2187))</f>
        <v/>
      </c>
      <c r="T2187" s="65" t="str">
        <f aca="false">IF(ISBLANK(B2187),"",VLOOKUP(B2187,$BI$2:$BJ$5,2,FALSE()))</f>
        <v/>
      </c>
      <c r="U2187" s="66" t="str">
        <f aca="false">IF(ISBLANK(Q2187),"ES",Q2187)</f>
        <v>ES</v>
      </c>
      <c r="V2187" s="64" t="str">
        <f aca="false">IF(ISBLANK(K2187),"2",VLOOKUP(K2187,$BG$2:$BH$3,2,FALSE()))</f>
        <v>2</v>
      </c>
      <c r="W2187" s="66" t="str">
        <f aca="false">IF(ISBLANK(R2187),"Sin observaciones",R2187)</f>
        <v>Sin observaciones</v>
      </c>
      <c r="X2187" s="64" t="str">
        <f aca="false">IF(ISERROR(VLOOKUP(J2187,$BG$2:$BH$3,2,FALSE())),"",VLOOKUP(J2187,$BG$2:$BH$3,2,FALSE()))</f>
        <v/>
      </c>
      <c r="Z2187" s="67"/>
    </row>
    <row r="2188" customFormat="false" ht="14.4" hidden="false" customHeight="false" outlineLevel="0" collapsed="false">
      <c r="A2188" s="63"/>
      <c r="B2188" s="83"/>
      <c r="C2188" s="63"/>
      <c r="D2188" s="84"/>
      <c r="E2188" s="85"/>
      <c r="F2188" s="85"/>
      <c r="G2188" s="85"/>
      <c r="H2188" s="85"/>
      <c r="I2188" s="61"/>
      <c r="J2188" s="83"/>
      <c r="K2188" s="83"/>
      <c r="L2188" s="61"/>
      <c r="M2188" s="61"/>
      <c r="N2188" s="61"/>
      <c r="O2188" s="54"/>
      <c r="P2188" s="54"/>
      <c r="Q2188" s="60"/>
      <c r="R2188" s="63"/>
      <c r="S2188" s="64" t="str">
        <f aca="false">IF(ISBLANK(A2188),"",CONCATENATE($BC$5,"-",MID($BC$3,3,2),"-M_",A2188))</f>
        <v/>
      </c>
      <c r="T2188" s="65" t="str">
        <f aca="false">IF(ISBLANK(B2188),"",VLOOKUP(B2188,$BI$2:$BJ$5,2,FALSE()))</f>
        <v/>
      </c>
      <c r="U2188" s="66" t="str">
        <f aca="false">IF(ISBLANK(Q2188),"ES",Q2188)</f>
        <v>ES</v>
      </c>
      <c r="V2188" s="64" t="str">
        <f aca="false">IF(ISBLANK(K2188),"2",VLOOKUP(K2188,$BG$2:$BH$3,2,FALSE()))</f>
        <v>2</v>
      </c>
      <c r="W2188" s="66" t="str">
        <f aca="false">IF(ISBLANK(R2188),"Sin observaciones",R2188)</f>
        <v>Sin observaciones</v>
      </c>
      <c r="X2188" s="64" t="str">
        <f aca="false">IF(ISERROR(VLOOKUP(J2188,$BG$2:$BH$3,2,FALSE())),"",VLOOKUP(J2188,$BG$2:$BH$3,2,FALSE()))</f>
        <v/>
      </c>
      <c r="Z2188" s="67"/>
    </row>
    <row r="2189" customFormat="false" ht="14.4" hidden="false" customHeight="false" outlineLevel="0" collapsed="false">
      <c r="A2189" s="63"/>
      <c r="B2189" s="83"/>
      <c r="C2189" s="63"/>
      <c r="D2189" s="84"/>
      <c r="E2189" s="85"/>
      <c r="F2189" s="85"/>
      <c r="G2189" s="85"/>
      <c r="H2189" s="85"/>
      <c r="I2189" s="61"/>
      <c r="J2189" s="83"/>
      <c r="K2189" s="83"/>
      <c r="L2189" s="61"/>
      <c r="M2189" s="61"/>
      <c r="N2189" s="61"/>
      <c r="O2189" s="54"/>
      <c r="P2189" s="54"/>
      <c r="Q2189" s="60"/>
      <c r="R2189" s="63"/>
      <c r="S2189" s="64" t="str">
        <f aca="false">IF(ISBLANK(A2189),"",CONCATENATE($BC$5,"-",MID($BC$3,3,2),"-M_",A2189))</f>
        <v/>
      </c>
      <c r="T2189" s="65" t="str">
        <f aca="false">IF(ISBLANK(B2189),"",VLOOKUP(B2189,$BI$2:$BJ$5,2,FALSE()))</f>
        <v/>
      </c>
      <c r="U2189" s="66" t="str">
        <f aca="false">IF(ISBLANK(Q2189),"ES",Q2189)</f>
        <v>ES</v>
      </c>
      <c r="V2189" s="64" t="str">
        <f aca="false">IF(ISBLANK(K2189),"2",VLOOKUP(K2189,$BG$2:$BH$3,2,FALSE()))</f>
        <v>2</v>
      </c>
      <c r="W2189" s="66" t="str">
        <f aca="false">IF(ISBLANK(R2189),"Sin observaciones",R2189)</f>
        <v>Sin observaciones</v>
      </c>
      <c r="X2189" s="64" t="str">
        <f aca="false">IF(ISERROR(VLOOKUP(J2189,$BG$2:$BH$3,2,FALSE())),"",VLOOKUP(J2189,$BG$2:$BH$3,2,FALSE()))</f>
        <v/>
      </c>
      <c r="Z2189" s="67"/>
    </row>
    <row r="2190" customFormat="false" ht="14.4" hidden="false" customHeight="false" outlineLevel="0" collapsed="false">
      <c r="A2190" s="63"/>
      <c r="B2190" s="83"/>
      <c r="C2190" s="63"/>
      <c r="D2190" s="84"/>
      <c r="E2190" s="85"/>
      <c r="F2190" s="85"/>
      <c r="G2190" s="85"/>
      <c r="H2190" s="85"/>
      <c r="I2190" s="61"/>
      <c r="J2190" s="83"/>
      <c r="K2190" s="83"/>
      <c r="L2190" s="61"/>
      <c r="M2190" s="61"/>
      <c r="N2190" s="61"/>
      <c r="O2190" s="54"/>
      <c r="P2190" s="54"/>
      <c r="Q2190" s="60"/>
      <c r="R2190" s="63"/>
      <c r="S2190" s="64" t="str">
        <f aca="false">IF(ISBLANK(A2190),"",CONCATENATE($BC$5,"-",MID($BC$3,3,2),"-M_",A2190))</f>
        <v/>
      </c>
      <c r="T2190" s="65" t="str">
        <f aca="false">IF(ISBLANK(B2190),"",VLOOKUP(B2190,$BI$2:$BJ$5,2,FALSE()))</f>
        <v/>
      </c>
      <c r="U2190" s="66" t="str">
        <f aca="false">IF(ISBLANK(Q2190),"ES",Q2190)</f>
        <v>ES</v>
      </c>
      <c r="V2190" s="64" t="str">
        <f aca="false">IF(ISBLANK(K2190),"2",VLOOKUP(K2190,$BG$2:$BH$3,2,FALSE()))</f>
        <v>2</v>
      </c>
      <c r="W2190" s="66" t="str">
        <f aca="false">IF(ISBLANK(R2190),"Sin observaciones",R2190)</f>
        <v>Sin observaciones</v>
      </c>
      <c r="X2190" s="64" t="str">
        <f aca="false">IF(ISERROR(VLOOKUP(J2190,$BG$2:$BH$3,2,FALSE())),"",VLOOKUP(J2190,$BG$2:$BH$3,2,FALSE()))</f>
        <v/>
      </c>
      <c r="Z2190" s="67"/>
    </row>
    <row r="2191" customFormat="false" ht="14.4" hidden="false" customHeight="false" outlineLevel="0" collapsed="false">
      <c r="A2191" s="63"/>
      <c r="B2191" s="83"/>
      <c r="C2191" s="63"/>
      <c r="D2191" s="84"/>
      <c r="E2191" s="85"/>
      <c r="F2191" s="85"/>
      <c r="G2191" s="85"/>
      <c r="H2191" s="85"/>
      <c r="I2191" s="61"/>
      <c r="J2191" s="83"/>
      <c r="K2191" s="83"/>
      <c r="L2191" s="61"/>
      <c r="M2191" s="61"/>
      <c r="N2191" s="61"/>
      <c r="O2191" s="54"/>
      <c r="P2191" s="54"/>
      <c r="Q2191" s="60"/>
      <c r="R2191" s="63"/>
      <c r="S2191" s="64" t="str">
        <f aca="false">IF(ISBLANK(A2191),"",CONCATENATE($BC$5,"-",MID($BC$3,3,2),"-M_",A2191))</f>
        <v/>
      </c>
      <c r="T2191" s="65" t="str">
        <f aca="false">IF(ISBLANK(B2191),"",VLOOKUP(B2191,$BI$2:$BJ$5,2,FALSE()))</f>
        <v/>
      </c>
      <c r="U2191" s="66" t="str">
        <f aca="false">IF(ISBLANK(Q2191),"ES",Q2191)</f>
        <v>ES</v>
      </c>
      <c r="V2191" s="64" t="str">
        <f aca="false">IF(ISBLANK(K2191),"2",VLOOKUP(K2191,$BG$2:$BH$3,2,FALSE()))</f>
        <v>2</v>
      </c>
      <c r="W2191" s="66" t="str">
        <f aca="false">IF(ISBLANK(R2191),"Sin observaciones",R2191)</f>
        <v>Sin observaciones</v>
      </c>
      <c r="X2191" s="64" t="str">
        <f aca="false">IF(ISERROR(VLOOKUP(J2191,$BG$2:$BH$3,2,FALSE())),"",VLOOKUP(J2191,$BG$2:$BH$3,2,FALSE()))</f>
        <v/>
      </c>
      <c r="Z2191" s="67"/>
    </row>
    <row r="2192" customFormat="false" ht="14.4" hidden="false" customHeight="false" outlineLevel="0" collapsed="false">
      <c r="A2192" s="63"/>
      <c r="B2192" s="83"/>
      <c r="C2192" s="63"/>
      <c r="D2192" s="84"/>
      <c r="E2192" s="85"/>
      <c r="F2192" s="85"/>
      <c r="G2192" s="85"/>
      <c r="H2192" s="85"/>
      <c r="I2192" s="61"/>
      <c r="J2192" s="83"/>
      <c r="K2192" s="83"/>
      <c r="L2192" s="61"/>
      <c r="M2192" s="61"/>
      <c r="N2192" s="61"/>
      <c r="O2192" s="54"/>
      <c r="P2192" s="54"/>
      <c r="Q2192" s="60"/>
      <c r="R2192" s="63"/>
      <c r="S2192" s="64" t="str">
        <f aca="false">IF(ISBLANK(A2192),"",CONCATENATE($BC$5,"-",MID($BC$3,3,2),"-M_",A2192))</f>
        <v/>
      </c>
      <c r="T2192" s="65" t="str">
        <f aca="false">IF(ISBLANK(B2192),"",VLOOKUP(B2192,$BI$2:$BJ$5,2,FALSE()))</f>
        <v/>
      </c>
      <c r="U2192" s="66" t="str">
        <f aca="false">IF(ISBLANK(Q2192),"ES",Q2192)</f>
        <v>ES</v>
      </c>
      <c r="V2192" s="64" t="str">
        <f aca="false">IF(ISBLANK(K2192),"2",VLOOKUP(K2192,$BG$2:$BH$3,2,FALSE()))</f>
        <v>2</v>
      </c>
      <c r="W2192" s="66" t="str">
        <f aca="false">IF(ISBLANK(R2192),"Sin observaciones",R2192)</f>
        <v>Sin observaciones</v>
      </c>
      <c r="X2192" s="64" t="str">
        <f aca="false">IF(ISERROR(VLOOKUP(J2192,$BG$2:$BH$3,2,FALSE())),"",VLOOKUP(J2192,$BG$2:$BH$3,2,FALSE()))</f>
        <v/>
      </c>
      <c r="Z2192" s="67"/>
    </row>
    <row r="2193" customFormat="false" ht="14.4" hidden="false" customHeight="false" outlineLevel="0" collapsed="false">
      <c r="A2193" s="63"/>
      <c r="B2193" s="83"/>
      <c r="C2193" s="63"/>
      <c r="D2193" s="84"/>
      <c r="E2193" s="85"/>
      <c r="F2193" s="85"/>
      <c r="G2193" s="85"/>
      <c r="H2193" s="85"/>
      <c r="I2193" s="61"/>
      <c r="J2193" s="83"/>
      <c r="K2193" s="83"/>
      <c r="L2193" s="61"/>
      <c r="M2193" s="61"/>
      <c r="N2193" s="61"/>
      <c r="O2193" s="54"/>
      <c r="P2193" s="54"/>
      <c r="Q2193" s="60"/>
      <c r="R2193" s="63"/>
      <c r="S2193" s="64" t="str">
        <f aca="false">IF(ISBLANK(A2193),"",CONCATENATE($BC$5,"-",MID($BC$3,3,2),"-M_",A2193))</f>
        <v/>
      </c>
      <c r="T2193" s="65" t="str">
        <f aca="false">IF(ISBLANK(B2193),"",VLOOKUP(B2193,$BI$2:$BJ$5,2,FALSE()))</f>
        <v/>
      </c>
      <c r="U2193" s="66" t="str">
        <f aca="false">IF(ISBLANK(Q2193),"ES",Q2193)</f>
        <v>ES</v>
      </c>
      <c r="V2193" s="64" t="str">
        <f aca="false">IF(ISBLANK(K2193),"2",VLOOKUP(K2193,$BG$2:$BH$3,2,FALSE()))</f>
        <v>2</v>
      </c>
      <c r="W2193" s="66" t="str">
        <f aca="false">IF(ISBLANK(R2193),"Sin observaciones",R2193)</f>
        <v>Sin observaciones</v>
      </c>
      <c r="X2193" s="64" t="str">
        <f aca="false">IF(ISERROR(VLOOKUP(J2193,$BG$2:$BH$3,2,FALSE())),"",VLOOKUP(J2193,$BG$2:$BH$3,2,FALSE()))</f>
        <v/>
      </c>
      <c r="Z2193" s="67"/>
    </row>
    <row r="2194" customFormat="false" ht="14.4" hidden="false" customHeight="false" outlineLevel="0" collapsed="false">
      <c r="A2194" s="63"/>
      <c r="B2194" s="83"/>
      <c r="C2194" s="63"/>
      <c r="D2194" s="84"/>
      <c r="E2194" s="85"/>
      <c r="F2194" s="85"/>
      <c r="G2194" s="85"/>
      <c r="H2194" s="85"/>
      <c r="I2194" s="61"/>
      <c r="J2194" s="83"/>
      <c r="K2194" s="83"/>
      <c r="L2194" s="61"/>
      <c r="M2194" s="61"/>
      <c r="N2194" s="61"/>
      <c r="O2194" s="54"/>
      <c r="P2194" s="54"/>
      <c r="Q2194" s="60"/>
      <c r="R2194" s="63"/>
      <c r="S2194" s="64" t="str">
        <f aca="false">IF(ISBLANK(A2194),"",CONCATENATE($BC$5,"-",MID($BC$3,3,2),"-M_",A2194))</f>
        <v/>
      </c>
      <c r="T2194" s="65" t="str">
        <f aca="false">IF(ISBLANK(B2194),"",VLOOKUP(B2194,$BI$2:$BJ$5,2,FALSE()))</f>
        <v/>
      </c>
      <c r="U2194" s="66" t="str">
        <f aca="false">IF(ISBLANK(Q2194),"ES",Q2194)</f>
        <v>ES</v>
      </c>
      <c r="V2194" s="64" t="str">
        <f aca="false">IF(ISBLANK(K2194),"2",VLOOKUP(K2194,$BG$2:$BH$3,2,FALSE()))</f>
        <v>2</v>
      </c>
      <c r="W2194" s="66" t="str">
        <f aca="false">IF(ISBLANK(R2194),"Sin observaciones",R2194)</f>
        <v>Sin observaciones</v>
      </c>
      <c r="X2194" s="64" t="str">
        <f aca="false">IF(ISERROR(VLOOKUP(J2194,$BG$2:$BH$3,2,FALSE())),"",VLOOKUP(J2194,$BG$2:$BH$3,2,FALSE()))</f>
        <v/>
      </c>
      <c r="Z2194" s="67"/>
    </row>
    <row r="2195" customFormat="false" ht="14.4" hidden="false" customHeight="false" outlineLevel="0" collapsed="false">
      <c r="A2195" s="63"/>
      <c r="B2195" s="83"/>
      <c r="C2195" s="63"/>
      <c r="D2195" s="84"/>
      <c r="E2195" s="85"/>
      <c r="F2195" s="85"/>
      <c r="G2195" s="85"/>
      <c r="H2195" s="85"/>
      <c r="I2195" s="61"/>
      <c r="J2195" s="83"/>
      <c r="K2195" s="83"/>
      <c r="L2195" s="61"/>
      <c r="M2195" s="61"/>
      <c r="N2195" s="61"/>
      <c r="O2195" s="63"/>
      <c r="P2195" s="63"/>
      <c r="Q2195" s="63"/>
      <c r="R2195" s="63"/>
      <c r="S2195" s="64" t="str">
        <f aca="false">IF(ISBLANK(A2195),"",CONCATENATE($BC$5,"-",MID($BC$3,3,2),"-M_",A2195))</f>
        <v/>
      </c>
      <c r="T2195" s="65" t="str">
        <f aca="false">IF(ISBLANK(B2195),"",VLOOKUP(B2195,$BI$2:$BJ$5,2,FALSE()))</f>
        <v/>
      </c>
      <c r="U2195" s="66" t="str">
        <f aca="false">IF(ISBLANK(Q2195),"ES",Q2195)</f>
        <v>ES</v>
      </c>
      <c r="V2195" s="64" t="str">
        <f aca="false">IF(ISBLANK(K2195),"2",VLOOKUP(K2195,$BG$2:$BH$3,2,FALSE()))</f>
        <v>2</v>
      </c>
      <c r="W2195" s="66" t="str">
        <f aca="false">IF(ISBLANK(R2195),"Sin observaciones",R2195)</f>
        <v>Sin observaciones</v>
      </c>
      <c r="X2195" s="64" t="str">
        <f aca="false">IF(ISERROR(VLOOKUP(J2195,$BG$2:$BH$3,2,FALSE())),"",VLOOKUP(J2195,$BG$2:$BH$3,2,FALSE()))</f>
        <v/>
      </c>
      <c r="Z2195" s="67"/>
    </row>
    <row r="2196" customFormat="false" ht="14.4" hidden="false" customHeight="false" outlineLevel="0" collapsed="false">
      <c r="A2196" s="63"/>
      <c r="B2196" s="83"/>
      <c r="C2196" s="63"/>
      <c r="D2196" s="84"/>
      <c r="E2196" s="85"/>
      <c r="F2196" s="85"/>
      <c r="G2196" s="85"/>
      <c r="H2196" s="85"/>
      <c r="I2196" s="61"/>
      <c r="J2196" s="83"/>
      <c r="K2196" s="83"/>
      <c r="L2196" s="61"/>
      <c r="M2196" s="61"/>
      <c r="N2196" s="61"/>
      <c r="O2196" s="63"/>
      <c r="P2196" s="63"/>
      <c r="Q2196" s="63"/>
      <c r="R2196" s="63"/>
      <c r="S2196" s="64" t="str">
        <f aca="false">IF(ISBLANK(A2196),"",CONCATENATE($BC$5,"-",MID($BC$3,3,2),"-M_",A2196))</f>
        <v/>
      </c>
      <c r="T2196" s="65" t="str">
        <f aca="false">IF(ISBLANK(B2196),"",VLOOKUP(B2196,$BI$2:$BJ$5,2,FALSE()))</f>
        <v/>
      </c>
      <c r="U2196" s="66" t="str">
        <f aca="false">IF(ISBLANK(Q2196),"ES",Q2196)</f>
        <v>ES</v>
      </c>
      <c r="V2196" s="64" t="str">
        <f aca="false">IF(ISBLANK(K2196),"2",VLOOKUP(K2196,$BG$2:$BH$3,2,FALSE()))</f>
        <v>2</v>
      </c>
      <c r="W2196" s="66" t="str">
        <f aca="false">IF(ISBLANK(R2196),"Sin observaciones",R2196)</f>
        <v>Sin observaciones</v>
      </c>
      <c r="X2196" s="64" t="str">
        <f aca="false">IF(ISERROR(VLOOKUP(J2196,$BG$2:$BH$3,2,FALSE())),"",VLOOKUP(J2196,$BG$2:$BH$3,2,FALSE()))</f>
        <v/>
      </c>
      <c r="Z2196" s="67"/>
    </row>
    <row r="2197" customFormat="false" ht="14.4" hidden="false" customHeight="false" outlineLevel="0" collapsed="false">
      <c r="A2197" s="63"/>
      <c r="B2197" s="83"/>
      <c r="C2197" s="63"/>
      <c r="D2197" s="84"/>
      <c r="E2197" s="85"/>
      <c r="F2197" s="85"/>
      <c r="G2197" s="85"/>
      <c r="H2197" s="85"/>
      <c r="I2197" s="61"/>
      <c r="J2197" s="83"/>
      <c r="K2197" s="83"/>
      <c r="L2197" s="61"/>
      <c r="M2197" s="61"/>
      <c r="N2197" s="61"/>
      <c r="O2197" s="63"/>
      <c r="P2197" s="63"/>
      <c r="Q2197" s="63"/>
      <c r="R2197" s="63"/>
      <c r="S2197" s="64" t="str">
        <f aca="false">IF(ISBLANK(A2197),"",CONCATENATE($BC$5,"-",MID($BC$3,3,2),"-M_",A2197))</f>
        <v/>
      </c>
      <c r="T2197" s="65" t="str">
        <f aca="false">IF(ISBLANK(B2197),"",VLOOKUP(B2197,$BI$2:$BJ$5,2,FALSE()))</f>
        <v/>
      </c>
      <c r="U2197" s="66" t="str">
        <f aca="false">IF(ISBLANK(Q2197),"ES",Q2197)</f>
        <v>ES</v>
      </c>
      <c r="V2197" s="64" t="str">
        <f aca="false">IF(ISBLANK(K2197),"2",VLOOKUP(K2197,$BG$2:$BH$3,2,FALSE()))</f>
        <v>2</v>
      </c>
      <c r="W2197" s="66" t="str">
        <f aca="false">IF(ISBLANK(R2197),"Sin observaciones",R2197)</f>
        <v>Sin observaciones</v>
      </c>
      <c r="X2197" s="64" t="str">
        <f aca="false">IF(ISERROR(VLOOKUP(J2197,$BG$2:$BH$3,2,FALSE())),"",VLOOKUP(J2197,$BG$2:$BH$3,2,FALSE()))</f>
        <v/>
      </c>
      <c r="Z2197" s="67"/>
    </row>
    <row r="2198" customFormat="false" ht="14.4" hidden="false" customHeight="false" outlineLevel="0" collapsed="false">
      <c r="A2198" s="63"/>
      <c r="B2198" s="83"/>
      <c r="C2198" s="63"/>
      <c r="D2198" s="84"/>
      <c r="E2198" s="85"/>
      <c r="F2198" s="85"/>
      <c r="G2198" s="85"/>
      <c r="H2198" s="85"/>
      <c r="I2198" s="61"/>
      <c r="J2198" s="83"/>
      <c r="K2198" s="83"/>
      <c r="L2198" s="61"/>
      <c r="M2198" s="61"/>
      <c r="N2198" s="61"/>
      <c r="O2198" s="63"/>
      <c r="P2198" s="63"/>
      <c r="Q2198" s="63"/>
      <c r="R2198" s="63"/>
      <c r="S2198" s="64" t="str">
        <f aca="false">IF(ISBLANK(A2198),"",CONCATENATE($BC$5,"-",MID($BC$3,3,2),"-M_",A2198))</f>
        <v/>
      </c>
      <c r="T2198" s="65" t="str">
        <f aca="false">IF(ISBLANK(B2198),"",VLOOKUP(B2198,$BI$2:$BJ$5,2,FALSE()))</f>
        <v/>
      </c>
      <c r="U2198" s="66" t="str">
        <f aca="false">IF(ISBLANK(Q2198),"ES",Q2198)</f>
        <v>ES</v>
      </c>
      <c r="V2198" s="64" t="str">
        <f aca="false">IF(ISBLANK(K2198),"2",VLOOKUP(K2198,$BG$2:$BH$3,2,FALSE()))</f>
        <v>2</v>
      </c>
      <c r="W2198" s="66" t="str">
        <f aca="false">IF(ISBLANK(R2198),"Sin observaciones",R2198)</f>
        <v>Sin observaciones</v>
      </c>
      <c r="X2198" s="64" t="str">
        <f aca="false">IF(ISERROR(VLOOKUP(J2198,$BG$2:$BH$3,2,FALSE())),"",VLOOKUP(J2198,$BG$2:$BH$3,2,FALSE()))</f>
        <v/>
      </c>
      <c r="Z2198" s="67"/>
    </row>
    <row r="2199" customFormat="false" ht="14.4" hidden="false" customHeight="false" outlineLevel="0" collapsed="false">
      <c r="A2199" s="63"/>
      <c r="B2199" s="83"/>
      <c r="C2199" s="63"/>
      <c r="D2199" s="84"/>
      <c r="E2199" s="85"/>
      <c r="F2199" s="85"/>
      <c r="G2199" s="85"/>
      <c r="H2199" s="85"/>
      <c r="I2199" s="61"/>
      <c r="J2199" s="83"/>
      <c r="K2199" s="83"/>
      <c r="L2199" s="61"/>
      <c r="M2199" s="61"/>
      <c r="N2199" s="61"/>
      <c r="O2199" s="63"/>
      <c r="P2199" s="63"/>
      <c r="Q2199" s="63"/>
      <c r="R2199" s="63"/>
      <c r="S2199" s="64" t="str">
        <f aca="false">IF(ISBLANK(A2199),"",CONCATENATE($BC$5,"-",MID($BC$3,3,2),"-M_",A2199))</f>
        <v/>
      </c>
      <c r="T2199" s="65" t="str">
        <f aca="false">IF(ISBLANK(B2199),"",VLOOKUP(B2199,$BI$2:$BJ$5,2,FALSE()))</f>
        <v/>
      </c>
      <c r="U2199" s="66" t="str">
        <f aca="false">IF(ISBLANK(Q2199),"ES",Q2199)</f>
        <v>ES</v>
      </c>
      <c r="V2199" s="64" t="str">
        <f aca="false">IF(ISBLANK(K2199),"2",VLOOKUP(K2199,$BG$2:$BH$3,2,FALSE()))</f>
        <v>2</v>
      </c>
      <c r="W2199" s="66" t="str">
        <f aca="false">IF(ISBLANK(R2199),"Sin observaciones",R2199)</f>
        <v>Sin observaciones</v>
      </c>
      <c r="X2199" s="64" t="str">
        <f aca="false">IF(ISERROR(VLOOKUP(J2199,$BG$2:$BH$3,2,FALSE())),"",VLOOKUP(J2199,$BG$2:$BH$3,2,FALSE()))</f>
        <v/>
      </c>
      <c r="Z2199" s="67"/>
    </row>
    <row r="2200" customFormat="false" ht="14.4" hidden="false" customHeight="false" outlineLevel="0" collapsed="false">
      <c r="A2200" s="63"/>
      <c r="B2200" s="83"/>
      <c r="C2200" s="63"/>
      <c r="D2200" s="84"/>
      <c r="E2200" s="85"/>
      <c r="F2200" s="85"/>
      <c r="G2200" s="85"/>
      <c r="H2200" s="85"/>
      <c r="I2200" s="61"/>
      <c r="J2200" s="83"/>
      <c r="K2200" s="83"/>
      <c r="L2200" s="61"/>
      <c r="M2200" s="61"/>
      <c r="N2200" s="61"/>
      <c r="O2200" s="63"/>
      <c r="P2200" s="63"/>
      <c r="Q2200" s="63"/>
      <c r="R2200" s="63"/>
      <c r="S2200" s="64" t="str">
        <f aca="false">IF(ISBLANK(A2200),"",CONCATENATE($BC$5,"-",MID($BC$3,3,2),"-M_",A2200))</f>
        <v/>
      </c>
      <c r="T2200" s="65" t="str">
        <f aca="false">IF(ISBLANK(B2200),"",VLOOKUP(B2200,$BI$2:$BJ$5,2,FALSE()))</f>
        <v/>
      </c>
      <c r="U2200" s="66" t="str">
        <f aca="false">IF(ISBLANK(Q2200),"ES",Q2200)</f>
        <v>ES</v>
      </c>
      <c r="V2200" s="64" t="str">
        <f aca="false">IF(ISBLANK(K2200),"2",VLOOKUP(K2200,$BG$2:$BH$3,2,FALSE()))</f>
        <v>2</v>
      </c>
      <c r="W2200" s="66" t="str">
        <f aca="false">IF(ISBLANK(R2200),"Sin observaciones",R2200)</f>
        <v>Sin observaciones</v>
      </c>
      <c r="X2200" s="64" t="str">
        <f aca="false">IF(ISERROR(VLOOKUP(J2200,$BG$2:$BH$3,2,FALSE())),"",VLOOKUP(J2200,$BG$2:$BH$3,2,FALSE()))</f>
        <v/>
      </c>
      <c r="Z2200" s="67"/>
    </row>
    <row r="2201" customFormat="false" ht="14.4" hidden="false" customHeight="false" outlineLevel="0" collapsed="false">
      <c r="A2201" s="63"/>
      <c r="B2201" s="83"/>
      <c r="C2201" s="63"/>
      <c r="D2201" s="84"/>
      <c r="E2201" s="85"/>
      <c r="F2201" s="85"/>
      <c r="G2201" s="85"/>
      <c r="H2201" s="85"/>
      <c r="I2201" s="61"/>
      <c r="J2201" s="83"/>
      <c r="K2201" s="83"/>
      <c r="L2201" s="61"/>
      <c r="M2201" s="61"/>
      <c r="N2201" s="61"/>
      <c r="O2201" s="63"/>
      <c r="P2201" s="63"/>
      <c r="Q2201" s="63"/>
      <c r="R2201" s="63"/>
      <c r="S2201" s="64" t="str">
        <f aca="false">IF(ISBLANK(A2201),"",CONCATENATE($BC$5,"-",MID($BC$3,3,2),"-M_",A2201))</f>
        <v/>
      </c>
      <c r="T2201" s="65" t="str">
        <f aca="false">IF(ISBLANK(B2201),"",VLOOKUP(B2201,$BI$2:$BJ$5,2,FALSE()))</f>
        <v/>
      </c>
      <c r="U2201" s="66" t="str">
        <f aca="false">IF(ISBLANK(Q2201),"ES",Q2201)</f>
        <v>ES</v>
      </c>
      <c r="V2201" s="64" t="str">
        <f aca="false">IF(ISBLANK(K2201),"2",VLOOKUP(K2201,$BG$2:$BH$3,2,FALSE()))</f>
        <v>2</v>
      </c>
      <c r="W2201" s="66" t="str">
        <f aca="false">IF(ISBLANK(R2201),"Sin observaciones",R2201)</f>
        <v>Sin observaciones</v>
      </c>
      <c r="X2201" s="64" t="str">
        <f aca="false">IF(ISERROR(VLOOKUP(J2201,$BG$2:$BH$3,2,FALSE())),"",VLOOKUP(J2201,$BG$2:$BH$3,2,FALSE()))</f>
        <v/>
      </c>
      <c r="Z2201" s="67"/>
    </row>
    <row r="2202" customFormat="false" ht="14.4" hidden="false" customHeight="false" outlineLevel="0" collapsed="false">
      <c r="A2202" s="63"/>
      <c r="B2202" s="83"/>
      <c r="C2202" s="63"/>
      <c r="D2202" s="84"/>
      <c r="E2202" s="85"/>
      <c r="F2202" s="85"/>
      <c r="G2202" s="85"/>
      <c r="H2202" s="85"/>
      <c r="I2202" s="61"/>
      <c r="J2202" s="83"/>
      <c r="K2202" s="83"/>
      <c r="L2202" s="61"/>
      <c r="M2202" s="61"/>
      <c r="N2202" s="61"/>
      <c r="O2202" s="63"/>
      <c r="P2202" s="63"/>
      <c r="Q2202" s="63"/>
      <c r="R2202" s="63"/>
      <c r="S2202" s="64" t="str">
        <f aca="false">IF(ISBLANK(A2202),"",CONCATENATE($BC$5,"-",MID($BC$3,3,2),"-M_",A2202))</f>
        <v/>
      </c>
      <c r="T2202" s="65" t="str">
        <f aca="false">IF(ISBLANK(B2202),"",VLOOKUP(B2202,$BI$2:$BJ$5,2,FALSE()))</f>
        <v/>
      </c>
      <c r="U2202" s="66" t="str">
        <f aca="false">IF(ISBLANK(Q2202),"ES",Q2202)</f>
        <v>ES</v>
      </c>
      <c r="V2202" s="64" t="str">
        <f aca="false">IF(ISBLANK(K2202),"2",VLOOKUP(K2202,$BG$2:$BH$3,2,FALSE()))</f>
        <v>2</v>
      </c>
      <c r="W2202" s="66" t="str">
        <f aca="false">IF(ISBLANK(R2202),"Sin observaciones",R2202)</f>
        <v>Sin observaciones</v>
      </c>
      <c r="X2202" s="64" t="str">
        <f aca="false">IF(ISERROR(VLOOKUP(J2202,$BG$2:$BH$3,2,FALSE())),"",VLOOKUP(J2202,$BG$2:$BH$3,2,FALSE()))</f>
        <v/>
      </c>
      <c r="Z2202" s="67"/>
    </row>
    <row r="2203" customFormat="false" ht="14.4" hidden="false" customHeight="false" outlineLevel="0" collapsed="false">
      <c r="A2203" s="63"/>
      <c r="B2203" s="83"/>
      <c r="C2203" s="63"/>
      <c r="D2203" s="84"/>
      <c r="E2203" s="85"/>
      <c r="F2203" s="85"/>
      <c r="G2203" s="85"/>
      <c r="H2203" s="85"/>
      <c r="I2203" s="61"/>
      <c r="J2203" s="83"/>
      <c r="K2203" s="83"/>
      <c r="L2203" s="61"/>
      <c r="M2203" s="61"/>
      <c r="N2203" s="61"/>
      <c r="O2203" s="63"/>
      <c r="P2203" s="63"/>
      <c r="Q2203" s="63"/>
      <c r="R2203" s="63"/>
      <c r="S2203" s="64" t="str">
        <f aca="false">IF(ISBLANK(A2203),"",CONCATENATE($BC$5,"-",MID($BC$3,3,2),"-M_",A2203))</f>
        <v/>
      </c>
      <c r="T2203" s="65" t="str">
        <f aca="false">IF(ISBLANK(B2203),"",VLOOKUP(B2203,$BI$2:$BJ$5,2,FALSE()))</f>
        <v/>
      </c>
      <c r="U2203" s="66" t="str">
        <f aca="false">IF(ISBLANK(Q2203),"ES",Q2203)</f>
        <v>ES</v>
      </c>
      <c r="V2203" s="64" t="str">
        <f aca="false">IF(ISBLANK(K2203),"2",VLOOKUP(K2203,$BG$2:$BH$3,2,FALSE()))</f>
        <v>2</v>
      </c>
      <c r="W2203" s="66" t="str">
        <f aca="false">IF(ISBLANK(R2203),"Sin observaciones",R2203)</f>
        <v>Sin observaciones</v>
      </c>
      <c r="X2203" s="64" t="str">
        <f aca="false">IF(ISERROR(VLOOKUP(J2203,$BG$2:$BH$3,2,FALSE())),"",VLOOKUP(J2203,$BG$2:$BH$3,2,FALSE()))</f>
        <v/>
      </c>
      <c r="Z2203" s="67"/>
    </row>
    <row r="2204" customFormat="false" ht="14.4" hidden="false" customHeight="false" outlineLevel="0" collapsed="false">
      <c r="A2204" s="63"/>
      <c r="B2204" s="83"/>
      <c r="C2204" s="63"/>
      <c r="D2204" s="84"/>
      <c r="E2204" s="85"/>
      <c r="F2204" s="85"/>
      <c r="G2204" s="85"/>
      <c r="H2204" s="85"/>
      <c r="I2204" s="61"/>
      <c r="J2204" s="83"/>
      <c r="K2204" s="83"/>
      <c r="L2204" s="61"/>
      <c r="M2204" s="61"/>
      <c r="N2204" s="61"/>
      <c r="O2204" s="63"/>
      <c r="P2204" s="63"/>
      <c r="Q2204" s="63"/>
      <c r="R2204" s="63"/>
      <c r="S2204" s="64" t="str">
        <f aca="false">IF(ISBLANK(A2204),"",CONCATENATE($BC$5,"-",MID($BC$3,3,2),"-M_",A2204))</f>
        <v/>
      </c>
      <c r="T2204" s="65" t="str">
        <f aca="false">IF(ISBLANK(B2204),"",VLOOKUP(B2204,$BI$2:$BJ$5,2,FALSE()))</f>
        <v/>
      </c>
      <c r="U2204" s="66" t="str">
        <f aca="false">IF(ISBLANK(Q2204),"ES",Q2204)</f>
        <v>ES</v>
      </c>
      <c r="V2204" s="64" t="str">
        <f aca="false">IF(ISBLANK(K2204),"2",VLOOKUP(K2204,$BG$2:$BH$3,2,FALSE()))</f>
        <v>2</v>
      </c>
      <c r="W2204" s="66" t="str">
        <f aca="false">IF(ISBLANK(R2204),"Sin observaciones",R2204)</f>
        <v>Sin observaciones</v>
      </c>
      <c r="X2204" s="64" t="str">
        <f aca="false">IF(ISERROR(VLOOKUP(J2204,$BG$2:$BH$3,2,FALSE())),"",VLOOKUP(J2204,$BG$2:$BH$3,2,FALSE()))</f>
        <v/>
      </c>
      <c r="Z2204" s="67"/>
    </row>
    <row r="2205" customFormat="false" ht="14.4" hidden="false" customHeight="false" outlineLevel="0" collapsed="false">
      <c r="A2205" s="63"/>
      <c r="B2205" s="83"/>
      <c r="C2205" s="63"/>
      <c r="D2205" s="84"/>
      <c r="E2205" s="85"/>
      <c r="F2205" s="85"/>
      <c r="G2205" s="85"/>
      <c r="H2205" s="85"/>
      <c r="I2205" s="61"/>
      <c r="J2205" s="83"/>
      <c r="K2205" s="83"/>
      <c r="L2205" s="61"/>
      <c r="M2205" s="61"/>
      <c r="N2205" s="61"/>
      <c r="O2205" s="63"/>
      <c r="P2205" s="63"/>
      <c r="Q2205" s="63"/>
      <c r="R2205" s="63"/>
      <c r="S2205" s="64" t="str">
        <f aca="false">IF(ISBLANK(A2205),"",CONCATENATE($BC$5,"-",MID($BC$3,3,2),"-M_",A2205))</f>
        <v/>
      </c>
      <c r="T2205" s="65" t="str">
        <f aca="false">IF(ISBLANK(B2205),"",VLOOKUP(B2205,$BI$2:$BJ$5,2,FALSE()))</f>
        <v/>
      </c>
      <c r="U2205" s="66" t="str">
        <f aca="false">IF(ISBLANK(Q2205),"ES",Q2205)</f>
        <v>ES</v>
      </c>
      <c r="V2205" s="64" t="str">
        <f aca="false">IF(ISBLANK(K2205),"2",VLOOKUP(K2205,$BG$2:$BH$3,2,FALSE()))</f>
        <v>2</v>
      </c>
      <c r="W2205" s="66" t="str">
        <f aca="false">IF(ISBLANK(R2205),"Sin observaciones",R2205)</f>
        <v>Sin observaciones</v>
      </c>
      <c r="X2205" s="64" t="str">
        <f aca="false">IF(ISERROR(VLOOKUP(J2205,$BG$2:$BH$3,2,FALSE())),"",VLOOKUP(J2205,$BG$2:$BH$3,2,FALSE()))</f>
        <v/>
      </c>
      <c r="Z2205" s="67"/>
    </row>
    <row r="2206" customFormat="false" ht="14.4" hidden="false" customHeight="false" outlineLevel="0" collapsed="false">
      <c r="A2206" s="63"/>
      <c r="B2206" s="83"/>
      <c r="C2206" s="63"/>
      <c r="D2206" s="84"/>
      <c r="E2206" s="85"/>
      <c r="F2206" s="85"/>
      <c r="G2206" s="85"/>
      <c r="H2206" s="85"/>
      <c r="I2206" s="61"/>
      <c r="J2206" s="83"/>
      <c r="K2206" s="83"/>
      <c r="L2206" s="61"/>
      <c r="M2206" s="61"/>
      <c r="N2206" s="61"/>
      <c r="O2206" s="63"/>
      <c r="P2206" s="63"/>
      <c r="Q2206" s="63"/>
      <c r="R2206" s="63"/>
      <c r="S2206" s="64" t="str">
        <f aca="false">IF(ISBLANK(A2206),"",CONCATENATE($BC$5,"-",MID($BC$3,3,2),"-M_",A2206))</f>
        <v/>
      </c>
      <c r="T2206" s="65" t="str">
        <f aca="false">IF(ISBLANK(B2206),"",VLOOKUP(B2206,$BI$2:$BJ$5,2,FALSE()))</f>
        <v/>
      </c>
      <c r="U2206" s="66" t="str">
        <f aca="false">IF(ISBLANK(Q2206),"ES",Q2206)</f>
        <v>ES</v>
      </c>
      <c r="V2206" s="64" t="str">
        <f aca="false">IF(ISBLANK(K2206),"2",VLOOKUP(K2206,$BG$2:$BH$3,2,FALSE()))</f>
        <v>2</v>
      </c>
      <c r="W2206" s="66" t="str">
        <f aca="false">IF(ISBLANK(R2206),"Sin observaciones",R2206)</f>
        <v>Sin observaciones</v>
      </c>
      <c r="X2206" s="64" t="str">
        <f aca="false">IF(ISERROR(VLOOKUP(J2206,$BG$2:$BH$3,2,FALSE())),"",VLOOKUP(J2206,$BG$2:$BH$3,2,FALSE()))</f>
        <v/>
      </c>
      <c r="Z2206" s="67"/>
    </row>
    <row r="2207" customFormat="false" ht="14.4" hidden="false" customHeight="false" outlineLevel="0" collapsed="false">
      <c r="A2207" s="63"/>
      <c r="B2207" s="83"/>
      <c r="C2207" s="63"/>
      <c r="D2207" s="84"/>
      <c r="E2207" s="85"/>
      <c r="F2207" s="85"/>
      <c r="G2207" s="85"/>
      <c r="H2207" s="85"/>
      <c r="I2207" s="61"/>
      <c r="J2207" s="83"/>
      <c r="K2207" s="83"/>
      <c r="L2207" s="61"/>
      <c r="M2207" s="61"/>
      <c r="N2207" s="61"/>
      <c r="O2207" s="63"/>
      <c r="P2207" s="63"/>
      <c r="Q2207" s="63"/>
      <c r="R2207" s="63"/>
      <c r="S2207" s="64" t="str">
        <f aca="false">IF(ISBLANK(A2207),"",CONCATENATE($BC$5,"-",MID($BC$3,3,2),"-M_",A2207))</f>
        <v/>
      </c>
      <c r="T2207" s="65" t="str">
        <f aca="false">IF(ISBLANK(B2207),"",VLOOKUP(B2207,$BI$2:$BJ$5,2,FALSE()))</f>
        <v/>
      </c>
      <c r="U2207" s="66" t="str">
        <f aca="false">IF(ISBLANK(Q2207),"ES",Q2207)</f>
        <v>ES</v>
      </c>
      <c r="V2207" s="64" t="str">
        <f aca="false">IF(ISBLANK(K2207),"2",VLOOKUP(K2207,$BG$2:$BH$3,2,FALSE()))</f>
        <v>2</v>
      </c>
      <c r="W2207" s="66" t="str">
        <f aca="false">IF(ISBLANK(R2207),"Sin observaciones",R2207)</f>
        <v>Sin observaciones</v>
      </c>
      <c r="X2207" s="64" t="str">
        <f aca="false">IF(ISERROR(VLOOKUP(J2207,$BG$2:$BH$3,2,FALSE())),"",VLOOKUP(J2207,$BG$2:$BH$3,2,FALSE()))</f>
        <v/>
      </c>
      <c r="Z2207" s="67"/>
    </row>
    <row r="2208" customFormat="false" ht="14.4" hidden="false" customHeight="false" outlineLevel="0" collapsed="false">
      <c r="A2208" s="63"/>
      <c r="B2208" s="83"/>
      <c r="C2208" s="63"/>
      <c r="D2208" s="84"/>
      <c r="E2208" s="85"/>
      <c r="F2208" s="85"/>
      <c r="G2208" s="85"/>
      <c r="H2208" s="85"/>
      <c r="I2208" s="61"/>
      <c r="J2208" s="83"/>
      <c r="K2208" s="83"/>
      <c r="L2208" s="61"/>
      <c r="M2208" s="61"/>
      <c r="N2208" s="61"/>
      <c r="O2208" s="63"/>
      <c r="P2208" s="63"/>
      <c r="Q2208" s="63"/>
      <c r="R2208" s="63"/>
      <c r="S2208" s="64" t="str">
        <f aca="false">IF(ISBLANK(A2208),"",CONCATENATE($BC$5,"-",MID($BC$3,3,2),"-M_",A2208))</f>
        <v/>
      </c>
      <c r="T2208" s="65" t="str">
        <f aca="false">IF(ISBLANK(B2208),"",VLOOKUP(B2208,$BI$2:$BJ$5,2,FALSE()))</f>
        <v/>
      </c>
      <c r="U2208" s="66" t="str">
        <f aca="false">IF(ISBLANK(Q2208),"ES",Q2208)</f>
        <v>ES</v>
      </c>
      <c r="V2208" s="64" t="str">
        <f aca="false">IF(ISBLANK(K2208),"2",VLOOKUP(K2208,$BG$2:$BH$3,2,FALSE()))</f>
        <v>2</v>
      </c>
      <c r="W2208" s="66" t="str">
        <f aca="false">IF(ISBLANK(R2208),"Sin observaciones",R2208)</f>
        <v>Sin observaciones</v>
      </c>
      <c r="X2208" s="64" t="str">
        <f aca="false">IF(ISERROR(VLOOKUP(J2208,$BG$2:$BH$3,2,FALSE())),"",VLOOKUP(J2208,$BG$2:$BH$3,2,FALSE()))</f>
        <v/>
      </c>
      <c r="Z2208" s="67"/>
    </row>
    <row r="2209" customFormat="false" ht="14.4" hidden="false" customHeight="false" outlineLevel="0" collapsed="false">
      <c r="A2209" s="63"/>
      <c r="B2209" s="83"/>
      <c r="C2209" s="63"/>
      <c r="D2209" s="84"/>
      <c r="E2209" s="85"/>
      <c r="F2209" s="85"/>
      <c r="G2209" s="85"/>
      <c r="H2209" s="85"/>
      <c r="I2209" s="61"/>
      <c r="J2209" s="83"/>
      <c r="K2209" s="83"/>
      <c r="L2209" s="61"/>
      <c r="M2209" s="61"/>
      <c r="N2209" s="61"/>
      <c r="O2209" s="63"/>
      <c r="P2209" s="63"/>
      <c r="Q2209" s="63"/>
      <c r="R2209" s="63"/>
      <c r="S2209" s="64" t="str">
        <f aca="false">IF(ISBLANK(A2209),"",CONCATENATE($BC$5,"-",MID($BC$3,3,2),"-M_",A2209))</f>
        <v/>
      </c>
      <c r="T2209" s="65" t="str">
        <f aca="false">IF(ISBLANK(B2209),"",VLOOKUP(B2209,$BI$2:$BJ$5,2,FALSE()))</f>
        <v/>
      </c>
      <c r="U2209" s="66" t="str">
        <f aca="false">IF(ISBLANK(Q2209),"ES",Q2209)</f>
        <v>ES</v>
      </c>
      <c r="V2209" s="64" t="str">
        <f aca="false">IF(ISBLANK(K2209),"2",VLOOKUP(K2209,$BG$2:$BH$3,2,FALSE()))</f>
        <v>2</v>
      </c>
      <c r="W2209" s="66" t="str">
        <f aca="false">IF(ISBLANK(R2209),"Sin observaciones",R2209)</f>
        <v>Sin observaciones</v>
      </c>
      <c r="X2209" s="64" t="str">
        <f aca="false">IF(ISERROR(VLOOKUP(J2209,$BG$2:$BH$3,2,FALSE())),"",VLOOKUP(J2209,$BG$2:$BH$3,2,FALSE()))</f>
        <v/>
      </c>
      <c r="Z2209" s="67"/>
    </row>
    <row r="2210" customFormat="false" ht="14.4" hidden="false" customHeight="false" outlineLevel="0" collapsed="false">
      <c r="A2210" s="63"/>
      <c r="B2210" s="83"/>
      <c r="C2210" s="63"/>
      <c r="D2210" s="84"/>
      <c r="E2210" s="85"/>
      <c r="F2210" s="85"/>
      <c r="G2210" s="85"/>
      <c r="H2210" s="85"/>
      <c r="I2210" s="61"/>
      <c r="J2210" s="83"/>
      <c r="K2210" s="83"/>
      <c r="L2210" s="61"/>
      <c r="M2210" s="61"/>
      <c r="N2210" s="61"/>
      <c r="O2210" s="63"/>
      <c r="P2210" s="63"/>
      <c r="Q2210" s="63"/>
      <c r="R2210" s="63"/>
      <c r="S2210" s="64" t="str">
        <f aca="false">IF(ISBLANK(A2210),"",CONCATENATE($BC$5,"-",MID($BC$3,3,2),"-M_",A2210))</f>
        <v/>
      </c>
      <c r="T2210" s="65" t="str">
        <f aca="false">IF(ISBLANK(B2210),"",VLOOKUP(B2210,$BI$2:$BJ$5,2,FALSE()))</f>
        <v/>
      </c>
      <c r="U2210" s="66" t="str">
        <f aca="false">IF(ISBLANK(Q2210),"ES",Q2210)</f>
        <v>ES</v>
      </c>
      <c r="V2210" s="64" t="str">
        <f aca="false">IF(ISBLANK(K2210),"2",VLOOKUP(K2210,$BG$2:$BH$3,2,FALSE()))</f>
        <v>2</v>
      </c>
      <c r="W2210" s="66" t="str">
        <f aca="false">IF(ISBLANK(R2210),"Sin observaciones",R2210)</f>
        <v>Sin observaciones</v>
      </c>
      <c r="X2210" s="64" t="str">
        <f aca="false">IF(ISERROR(VLOOKUP(J2210,$BG$2:$BH$3,2,FALSE())),"",VLOOKUP(J2210,$BG$2:$BH$3,2,FALSE()))</f>
        <v/>
      </c>
      <c r="Z2210" s="67"/>
    </row>
    <row r="2211" customFormat="false" ht="14.4" hidden="false" customHeight="false" outlineLevel="0" collapsed="false">
      <c r="A2211" s="63"/>
      <c r="B2211" s="83"/>
      <c r="C2211" s="63"/>
      <c r="D2211" s="84"/>
      <c r="E2211" s="85"/>
      <c r="F2211" s="85"/>
      <c r="G2211" s="85"/>
      <c r="H2211" s="85"/>
      <c r="I2211" s="61"/>
      <c r="J2211" s="83"/>
      <c r="K2211" s="83"/>
      <c r="L2211" s="61"/>
      <c r="M2211" s="61"/>
      <c r="N2211" s="61"/>
      <c r="O2211" s="63"/>
      <c r="P2211" s="63"/>
      <c r="Q2211" s="63"/>
      <c r="R2211" s="63"/>
      <c r="S2211" s="64" t="str">
        <f aca="false">IF(ISBLANK(A2211),"",CONCATENATE($BC$5,"-",MID($BC$3,3,2),"-M_",A2211))</f>
        <v/>
      </c>
      <c r="T2211" s="65" t="str">
        <f aca="false">IF(ISBLANK(B2211),"",VLOOKUP(B2211,$BI$2:$BJ$5,2,FALSE()))</f>
        <v/>
      </c>
      <c r="U2211" s="66" t="str">
        <f aca="false">IF(ISBLANK(Q2211),"ES",Q2211)</f>
        <v>ES</v>
      </c>
      <c r="V2211" s="64" t="str">
        <f aca="false">IF(ISBLANK(K2211),"2",VLOOKUP(K2211,$BG$2:$BH$3,2,FALSE()))</f>
        <v>2</v>
      </c>
      <c r="W2211" s="66" t="str">
        <f aca="false">IF(ISBLANK(R2211),"Sin observaciones",R2211)</f>
        <v>Sin observaciones</v>
      </c>
      <c r="X2211" s="64" t="str">
        <f aca="false">IF(ISERROR(VLOOKUP(J2211,$BG$2:$BH$3,2,FALSE())),"",VLOOKUP(J2211,$BG$2:$BH$3,2,FALSE()))</f>
        <v/>
      </c>
      <c r="Z2211" s="67"/>
    </row>
    <row r="2212" customFormat="false" ht="14.4" hidden="false" customHeight="false" outlineLevel="0" collapsed="false">
      <c r="A2212" s="63"/>
      <c r="B2212" s="83"/>
      <c r="C2212" s="63"/>
      <c r="D2212" s="84"/>
      <c r="E2212" s="85"/>
      <c r="F2212" s="85"/>
      <c r="G2212" s="85"/>
      <c r="H2212" s="85"/>
      <c r="I2212" s="61"/>
      <c r="J2212" s="83"/>
      <c r="K2212" s="83"/>
      <c r="L2212" s="61"/>
      <c r="M2212" s="61"/>
      <c r="N2212" s="61"/>
      <c r="O2212" s="63"/>
      <c r="P2212" s="63"/>
      <c r="Q2212" s="63"/>
      <c r="R2212" s="63"/>
      <c r="S2212" s="64" t="str">
        <f aca="false">IF(ISBLANK(A2212),"",CONCATENATE($BC$5,"-",MID($BC$3,3,2),"-M_",A2212))</f>
        <v/>
      </c>
      <c r="T2212" s="65" t="str">
        <f aca="false">IF(ISBLANK(B2212),"",VLOOKUP(B2212,$BI$2:$BJ$5,2,FALSE()))</f>
        <v/>
      </c>
      <c r="U2212" s="66" t="str">
        <f aca="false">IF(ISBLANK(Q2212),"ES",Q2212)</f>
        <v>ES</v>
      </c>
      <c r="V2212" s="64" t="str">
        <f aca="false">IF(ISBLANK(K2212),"2",VLOOKUP(K2212,$BG$2:$BH$3,2,FALSE()))</f>
        <v>2</v>
      </c>
      <c r="W2212" s="66" t="str">
        <f aca="false">IF(ISBLANK(R2212),"Sin observaciones",R2212)</f>
        <v>Sin observaciones</v>
      </c>
      <c r="X2212" s="64" t="str">
        <f aca="false">IF(ISERROR(VLOOKUP(J2212,$BG$2:$BH$3,2,FALSE())),"",VLOOKUP(J2212,$BG$2:$BH$3,2,FALSE()))</f>
        <v/>
      </c>
      <c r="Z2212" s="67"/>
    </row>
    <row r="2213" customFormat="false" ht="14.4" hidden="false" customHeight="false" outlineLevel="0" collapsed="false">
      <c r="A2213" s="63"/>
      <c r="B2213" s="83"/>
      <c r="C2213" s="63"/>
      <c r="D2213" s="84"/>
      <c r="E2213" s="85"/>
      <c r="F2213" s="85"/>
      <c r="G2213" s="85"/>
      <c r="H2213" s="85"/>
      <c r="I2213" s="61"/>
      <c r="J2213" s="83"/>
      <c r="K2213" s="83"/>
      <c r="L2213" s="61"/>
      <c r="M2213" s="61"/>
      <c r="N2213" s="61"/>
      <c r="O2213" s="63"/>
      <c r="P2213" s="63"/>
      <c r="Q2213" s="63"/>
      <c r="R2213" s="63"/>
      <c r="S2213" s="64" t="str">
        <f aca="false">IF(ISBLANK(A2213),"",CONCATENATE($BC$5,"-",MID($BC$3,3,2),"-M_",A2213))</f>
        <v/>
      </c>
      <c r="T2213" s="65" t="str">
        <f aca="false">IF(ISBLANK(B2213),"",VLOOKUP(B2213,$BI$2:$BJ$5,2,FALSE()))</f>
        <v/>
      </c>
      <c r="U2213" s="66" t="str">
        <f aca="false">IF(ISBLANK(Q2213),"ES",Q2213)</f>
        <v>ES</v>
      </c>
      <c r="V2213" s="64" t="str">
        <f aca="false">IF(ISBLANK(K2213),"2",VLOOKUP(K2213,$BG$2:$BH$3,2,FALSE()))</f>
        <v>2</v>
      </c>
      <c r="W2213" s="66" t="str">
        <f aca="false">IF(ISBLANK(R2213),"Sin observaciones",R2213)</f>
        <v>Sin observaciones</v>
      </c>
      <c r="X2213" s="64" t="str">
        <f aca="false">IF(ISERROR(VLOOKUP(J2213,$BG$2:$BH$3,2,FALSE())),"",VLOOKUP(J2213,$BG$2:$BH$3,2,FALSE()))</f>
        <v/>
      </c>
      <c r="Z2213" s="67"/>
    </row>
    <row r="2214" customFormat="false" ht="14.4" hidden="false" customHeight="false" outlineLevel="0" collapsed="false">
      <c r="A2214" s="63"/>
      <c r="B2214" s="83"/>
      <c r="C2214" s="63"/>
      <c r="D2214" s="84"/>
      <c r="E2214" s="85"/>
      <c r="F2214" s="85"/>
      <c r="G2214" s="85"/>
      <c r="H2214" s="85"/>
      <c r="I2214" s="61"/>
      <c r="J2214" s="83"/>
      <c r="K2214" s="83"/>
      <c r="L2214" s="61"/>
      <c r="M2214" s="61"/>
      <c r="N2214" s="61"/>
      <c r="O2214" s="63"/>
      <c r="P2214" s="63"/>
      <c r="Q2214" s="63"/>
      <c r="R2214" s="63"/>
      <c r="S2214" s="64" t="str">
        <f aca="false">IF(ISBLANK(A2214),"",CONCATENATE($BC$5,"-",MID($BC$3,3,2),"-M_",A2214))</f>
        <v/>
      </c>
      <c r="T2214" s="65" t="str">
        <f aca="false">IF(ISBLANK(B2214),"",VLOOKUP(B2214,$BI$2:$BJ$5,2,FALSE()))</f>
        <v/>
      </c>
      <c r="U2214" s="66" t="str">
        <f aca="false">IF(ISBLANK(Q2214),"ES",Q2214)</f>
        <v>ES</v>
      </c>
      <c r="V2214" s="64" t="str">
        <f aca="false">IF(ISBLANK(K2214),"2",VLOOKUP(K2214,$BG$2:$BH$3,2,FALSE()))</f>
        <v>2</v>
      </c>
      <c r="W2214" s="66" t="str">
        <f aca="false">IF(ISBLANK(R2214),"Sin observaciones",R2214)</f>
        <v>Sin observaciones</v>
      </c>
      <c r="X2214" s="64" t="str">
        <f aca="false">IF(ISERROR(VLOOKUP(J2214,$BG$2:$BH$3,2,FALSE())),"",VLOOKUP(J2214,$BG$2:$BH$3,2,FALSE()))</f>
        <v/>
      </c>
      <c r="Z2214" s="67"/>
    </row>
    <row r="2215" customFormat="false" ht="14.4" hidden="false" customHeight="false" outlineLevel="0" collapsed="false">
      <c r="A2215" s="63"/>
      <c r="B2215" s="83"/>
      <c r="C2215" s="63"/>
      <c r="D2215" s="84"/>
      <c r="E2215" s="85"/>
      <c r="F2215" s="85"/>
      <c r="G2215" s="85"/>
      <c r="H2215" s="85"/>
      <c r="I2215" s="61"/>
      <c r="J2215" s="83"/>
      <c r="K2215" s="83"/>
      <c r="L2215" s="61"/>
      <c r="M2215" s="61"/>
      <c r="N2215" s="61"/>
      <c r="O2215" s="63"/>
      <c r="P2215" s="63"/>
      <c r="Q2215" s="63"/>
      <c r="R2215" s="63"/>
      <c r="S2215" s="64" t="str">
        <f aca="false">IF(ISBLANK(A2215),"",CONCATENATE($BC$5,"-",MID($BC$3,3,2),"-M_",A2215))</f>
        <v/>
      </c>
      <c r="T2215" s="65" t="str">
        <f aca="false">IF(ISBLANK(B2215),"",VLOOKUP(B2215,$BI$2:$BJ$5,2,FALSE()))</f>
        <v/>
      </c>
      <c r="U2215" s="66" t="str">
        <f aca="false">IF(ISBLANK(Q2215),"ES",Q2215)</f>
        <v>ES</v>
      </c>
      <c r="V2215" s="64" t="str">
        <f aca="false">IF(ISBLANK(K2215),"2",VLOOKUP(K2215,$BG$2:$BH$3,2,FALSE()))</f>
        <v>2</v>
      </c>
      <c r="W2215" s="66" t="str">
        <f aca="false">IF(ISBLANK(R2215),"Sin observaciones",R2215)</f>
        <v>Sin observaciones</v>
      </c>
      <c r="X2215" s="64" t="str">
        <f aca="false">IF(ISERROR(VLOOKUP(J2215,$BG$2:$BH$3,2,FALSE())),"",VLOOKUP(J2215,$BG$2:$BH$3,2,FALSE()))</f>
        <v/>
      </c>
      <c r="Z2215" s="67"/>
    </row>
    <row r="2216" customFormat="false" ht="14.4" hidden="false" customHeight="false" outlineLevel="0" collapsed="false">
      <c r="A2216" s="63"/>
      <c r="B2216" s="83"/>
      <c r="C2216" s="63"/>
      <c r="D2216" s="84"/>
      <c r="E2216" s="85"/>
      <c r="F2216" s="85"/>
      <c r="G2216" s="85"/>
      <c r="H2216" s="85"/>
      <c r="I2216" s="61"/>
      <c r="J2216" s="83"/>
      <c r="K2216" s="83"/>
      <c r="L2216" s="61"/>
      <c r="M2216" s="61"/>
      <c r="N2216" s="61"/>
      <c r="O2216" s="63"/>
      <c r="P2216" s="63"/>
      <c r="Q2216" s="63"/>
      <c r="R2216" s="63"/>
      <c r="S2216" s="64" t="str">
        <f aca="false">IF(ISBLANK(A2216),"",CONCATENATE($BC$5,"-",MID($BC$3,3,2),"-M_",A2216))</f>
        <v/>
      </c>
      <c r="T2216" s="65" t="str">
        <f aca="false">IF(ISBLANK(B2216),"",VLOOKUP(B2216,$BI$2:$BJ$5,2,FALSE()))</f>
        <v/>
      </c>
      <c r="U2216" s="66" t="str">
        <f aca="false">IF(ISBLANK(Q2216),"ES",Q2216)</f>
        <v>ES</v>
      </c>
      <c r="V2216" s="64" t="str">
        <f aca="false">IF(ISBLANK(K2216),"2",VLOOKUP(K2216,$BG$2:$BH$3,2,FALSE()))</f>
        <v>2</v>
      </c>
      <c r="W2216" s="66" t="str">
        <f aca="false">IF(ISBLANK(R2216),"Sin observaciones",R2216)</f>
        <v>Sin observaciones</v>
      </c>
      <c r="X2216" s="64" t="str">
        <f aca="false">IF(ISERROR(VLOOKUP(J2216,$BG$2:$BH$3,2,FALSE())),"",VLOOKUP(J2216,$BG$2:$BH$3,2,FALSE()))</f>
        <v/>
      </c>
      <c r="Z2216" s="67"/>
    </row>
    <row r="2217" customFormat="false" ht="14.4" hidden="false" customHeight="false" outlineLevel="0" collapsed="false">
      <c r="A2217" s="63"/>
      <c r="B2217" s="83"/>
      <c r="C2217" s="63"/>
      <c r="D2217" s="84"/>
      <c r="E2217" s="85"/>
      <c r="F2217" s="85"/>
      <c r="G2217" s="85"/>
      <c r="H2217" s="85"/>
      <c r="I2217" s="61"/>
      <c r="J2217" s="83"/>
      <c r="K2217" s="83"/>
      <c r="L2217" s="61"/>
      <c r="M2217" s="61"/>
      <c r="N2217" s="61"/>
      <c r="O2217" s="63"/>
      <c r="P2217" s="63"/>
      <c r="Q2217" s="63"/>
      <c r="R2217" s="63"/>
      <c r="S2217" s="64" t="str">
        <f aca="false">IF(ISBLANK(A2217),"",CONCATENATE($BC$5,"-",MID($BC$3,3,2),"-M_",A2217))</f>
        <v/>
      </c>
      <c r="T2217" s="65" t="str">
        <f aca="false">IF(ISBLANK(B2217),"",VLOOKUP(B2217,$BI$2:$BJ$5,2,FALSE()))</f>
        <v/>
      </c>
      <c r="U2217" s="66" t="str">
        <f aca="false">IF(ISBLANK(Q2217),"ES",Q2217)</f>
        <v>ES</v>
      </c>
      <c r="V2217" s="64" t="str">
        <f aca="false">IF(ISBLANK(K2217),"2",VLOOKUP(K2217,$BG$2:$BH$3,2,FALSE()))</f>
        <v>2</v>
      </c>
      <c r="W2217" s="66" t="str">
        <f aca="false">IF(ISBLANK(R2217),"Sin observaciones",R2217)</f>
        <v>Sin observaciones</v>
      </c>
      <c r="X2217" s="64" t="str">
        <f aca="false">IF(ISERROR(VLOOKUP(J2217,$BG$2:$BH$3,2,FALSE())),"",VLOOKUP(J2217,$BG$2:$BH$3,2,FALSE()))</f>
        <v/>
      </c>
      <c r="Z2217" s="67"/>
    </row>
    <row r="2218" customFormat="false" ht="14.4" hidden="false" customHeight="false" outlineLevel="0" collapsed="false">
      <c r="A2218" s="63"/>
      <c r="B2218" s="83"/>
      <c r="C2218" s="63"/>
      <c r="D2218" s="84"/>
      <c r="E2218" s="85"/>
      <c r="F2218" s="85"/>
      <c r="G2218" s="85"/>
      <c r="H2218" s="85"/>
      <c r="I2218" s="61"/>
      <c r="J2218" s="83"/>
      <c r="K2218" s="83"/>
      <c r="L2218" s="61"/>
      <c r="M2218" s="61"/>
      <c r="N2218" s="61"/>
      <c r="O2218" s="63"/>
      <c r="P2218" s="63"/>
      <c r="Q2218" s="63"/>
      <c r="R2218" s="63"/>
      <c r="S2218" s="64" t="str">
        <f aca="false">IF(ISBLANK(A2218),"",CONCATENATE($BC$5,"-",MID($BC$3,3,2),"-M_",A2218))</f>
        <v/>
      </c>
      <c r="T2218" s="65" t="str">
        <f aca="false">IF(ISBLANK(B2218),"",VLOOKUP(B2218,$BI$2:$BJ$5,2,FALSE()))</f>
        <v/>
      </c>
      <c r="U2218" s="66" t="str">
        <f aca="false">IF(ISBLANK(Q2218),"ES",Q2218)</f>
        <v>ES</v>
      </c>
      <c r="V2218" s="64" t="str">
        <f aca="false">IF(ISBLANK(K2218),"2",VLOOKUP(K2218,$BG$2:$BH$3,2,FALSE()))</f>
        <v>2</v>
      </c>
      <c r="W2218" s="66" t="str">
        <f aca="false">IF(ISBLANK(R2218),"Sin observaciones",R2218)</f>
        <v>Sin observaciones</v>
      </c>
      <c r="X2218" s="64" t="str">
        <f aca="false">IF(ISERROR(VLOOKUP(J2218,$BG$2:$BH$3,2,FALSE())),"",VLOOKUP(J2218,$BG$2:$BH$3,2,FALSE()))</f>
        <v/>
      </c>
      <c r="Z2218" s="67"/>
    </row>
    <row r="2219" customFormat="false" ht="14.4" hidden="false" customHeight="false" outlineLevel="0" collapsed="false">
      <c r="A2219" s="63"/>
      <c r="B2219" s="83"/>
      <c r="C2219" s="63"/>
      <c r="D2219" s="84"/>
      <c r="E2219" s="85"/>
      <c r="F2219" s="85"/>
      <c r="G2219" s="85"/>
      <c r="H2219" s="85"/>
      <c r="I2219" s="61"/>
      <c r="J2219" s="83"/>
      <c r="K2219" s="83"/>
      <c r="L2219" s="61"/>
      <c r="M2219" s="61"/>
      <c r="N2219" s="61"/>
      <c r="O2219" s="63"/>
      <c r="P2219" s="63"/>
      <c r="Q2219" s="63"/>
      <c r="R2219" s="63"/>
      <c r="S2219" s="64" t="str">
        <f aca="false">IF(ISBLANK(A2219),"",CONCATENATE($BC$5,"-",MID($BC$3,3,2),"-M_",A2219))</f>
        <v/>
      </c>
      <c r="T2219" s="65" t="str">
        <f aca="false">IF(ISBLANK(B2219),"",VLOOKUP(B2219,$BI$2:$BJ$5,2,FALSE()))</f>
        <v/>
      </c>
      <c r="U2219" s="66" t="str">
        <f aca="false">IF(ISBLANK(Q2219),"ES",Q2219)</f>
        <v>ES</v>
      </c>
      <c r="V2219" s="64" t="str">
        <f aca="false">IF(ISBLANK(K2219),"2",VLOOKUP(K2219,$BG$2:$BH$3,2,FALSE()))</f>
        <v>2</v>
      </c>
      <c r="W2219" s="66" t="str">
        <f aca="false">IF(ISBLANK(R2219),"Sin observaciones",R2219)</f>
        <v>Sin observaciones</v>
      </c>
      <c r="X2219" s="64" t="str">
        <f aca="false">IF(ISERROR(VLOOKUP(J2219,$BG$2:$BH$3,2,FALSE())),"",VLOOKUP(J2219,$BG$2:$BH$3,2,FALSE()))</f>
        <v/>
      </c>
      <c r="Z2219" s="67"/>
    </row>
    <row r="2220" customFormat="false" ht="14.4" hidden="false" customHeight="false" outlineLevel="0" collapsed="false">
      <c r="A2220" s="63"/>
      <c r="B2220" s="83"/>
      <c r="C2220" s="63"/>
      <c r="D2220" s="84"/>
      <c r="E2220" s="85"/>
      <c r="F2220" s="85"/>
      <c r="G2220" s="85"/>
      <c r="H2220" s="85"/>
      <c r="I2220" s="61"/>
      <c r="J2220" s="83"/>
      <c r="K2220" s="83"/>
      <c r="L2220" s="61"/>
      <c r="M2220" s="61"/>
      <c r="N2220" s="61"/>
      <c r="O2220" s="63"/>
      <c r="P2220" s="63"/>
      <c r="Q2220" s="63"/>
      <c r="R2220" s="63"/>
      <c r="S2220" s="64" t="str">
        <f aca="false">IF(ISBLANK(A2220),"",CONCATENATE($BC$5,"-",MID($BC$3,3,2),"-M_",A2220))</f>
        <v/>
      </c>
      <c r="T2220" s="65" t="str">
        <f aca="false">IF(ISBLANK(B2220),"",VLOOKUP(B2220,$BI$2:$BJ$5,2,FALSE()))</f>
        <v/>
      </c>
      <c r="U2220" s="66" t="str">
        <f aca="false">IF(ISBLANK(Q2220),"ES",Q2220)</f>
        <v>ES</v>
      </c>
      <c r="V2220" s="64" t="str">
        <f aca="false">IF(ISBLANK(K2220),"2",VLOOKUP(K2220,$BG$2:$BH$3,2,FALSE()))</f>
        <v>2</v>
      </c>
      <c r="W2220" s="66" t="str">
        <f aca="false">IF(ISBLANK(R2220),"Sin observaciones",R2220)</f>
        <v>Sin observaciones</v>
      </c>
      <c r="X2220" s="64" t="str">
        <f aca="false">IF(ISERROR(VLOOKUP(J2220,$BG$2:$BH$3,2,FALSE())),"",VLOOKUP(J2220,$BG$2:$BH$3,2,FALSE()))</f>
        <v/>
      </c>
      <c r="Z2220" s="67"/>
    </row>
    <row r="2221" customFormat="false" ht="14.4" hidden="false" customHeight="false" outlineLevel="0" collapsed="false">
      <c r="A2221" s="63"/>
      <c r="B2221" s="83"/>
      <c r="C2221" s="63"/>
      <c r="D2221" s="84"/>
      <c r="E2221" s="85"/>
      <c r="F2221" s="85"/>
      <c r="G2221" s="85"/>
      <c r="H2221" s="85"/>
      <c r="I2221" s="61"/>
      <c r="J2221" s="83"/>
      <c r="K2221" s="83"/>
      <c r="L2221" s="61"/>
      <c r="M2221" s="61"/>
      <c r="N2221" s="61"/>
      <c r="O2221" s="63"/>
      <c r="P2221" s="63"/>
      <c r="Q2221" s="63"/>
      <c r="R2221" s="63"/>
      <c r="S2221" s="64" t="str">
        <f aca="false">IF(ISBLANK(A2221),"",CONCATENATE($BC$5,"-",MID($BC$3,3,2),"-M_",A2221))</f>
        <v/>
      </c>
      <c r="T2221" s="65" t="str">
        <f aca="false">IF(ISBLANK(B2221),"",VLOOKUP(B2221,$BI$2:$BJ$5,2,FALSE()))</f>
        <v/>
      </c>
      <c r="U2221" s="66" t="str">
        <f aca="false">IF(ISBLANK(Q2221),"ES",Q2221)</f>
        <v>ES</v>
      </c>
      <c r="V2221" s="64" t="str">
        <f aca="false">IF(ISBLANK(K2221),"2",VLOOKUP(K2221,$BG$2:$BH$3,2,FALSE()))</f>
        <v>2</v>
      </c>
      <c r="W2221" s="66" t="str">
        <f aca="false">IF(ISBLANK(R2221),"Sin observaciones",R2221)</f>
        <v>Sin observaciones</v>
      </c>
      <c r="X2221" s="64" t="str">
        <f aca="false">IF(ISERROR(VLOOKUP(J2221,$BG$2:$BH$3,2,FALSE())),"",VLOOKUP(J2221,$BG$2:$BH$3,2,FALSE()))</f>
        <v/>
      </c>
      <c r="Z2221" s="67"/>
    </row>
    <row r="2222" customFormat="false" ht="14.4" hidden="false" customHeight="false" outlineLevel="0" collapsed="false">
      <c r="A2222" s="63"/>
      <c r="B2222" s="83"/>
      <c r="C2222" s="63"/>
      <c r="D2222" s="84"/>
      <c r="E2222" s="85"/>
      <c r="F2222" s="85"/>
      <c r="G2222" s="85"/>
      <c r="H2222" s="85"/>
      <c r="I2222" s="61"/>
      <c r="J2222" s="83"/>
      <c r="K2222" s="83"/>
      <c r="L2222" s="61"/>
      <c r="M2222" s="61"/>
      <c r="N2222" s="61"/>
      <c r="O2222" s="63"/>
      <c r="P2222" s="63"/>
      <c r="Q2222" s="63"/>
      <c r="R2222" s="63"/>
      <c r="S2222" s="64" t="str">
        <f aca="false">IF(ISBLANK(A2222),"",CONCATENATE($BC$5,"-",MID($BC$3,3,2),"-M_",A2222))</f>
        <v/>
      </c>
      <c r="T2222" s="65" t="str">
        <f aca="false">IF(ISBLANK(B2222),"",VLOOKUP(B2222,$BI$2:$BJ$5,2,FALSE()))</f>
        <v/>
      </c>
      <c r="U2222" s="66" t="str">
        <f aca="false">IF(ISBLANK(Q2222),"ES",Q2222)</f>
        <v>ES</v>
      </c>
      <c r="V2222" s="64" t="str">
        <f aca="false">IF(ISBLANK(K2222),"2",VLOOKUP(K2222,$BG$2:$BH$3,2,FALSE()))</f>
        <v>2</v>
      </c>
      <c r="W2222" s="66" t="str">
        <f aca="false">IF(ISBLANK(R2222),"Sin observaciones",R2222)</f>
        <v>Sin observaciones</v>
      </c>
      <c r="X2222" s="64" t="str">
        <f aca="false">IF(ISERROR(VLOOKUP(J2222,$BG$2:$BH$3,2,FALSE())),"",VLOOKUP(J2222,$BG$2:$BH$3,2,FALSE()))</f>
        <v/>
      </c>
      <c r="Z2222" s="67"/>
    </row>
    <row r="2223" customFormat="false" ht="14.4" hidden="false" customHeight="false" outlineLevel="0" collapsed="false">
      <c r="A2223" s="63"/>
      <c r="B2223" s="83"/>
      <c r="C2223" s="63"/>
      <c r="D2223" s="84"/>
      <c r="E2223" s="85"/>
      <c r="F2223" s="85"/>
      <c r="G2223" s="85"/>
      <c r="H2223" s="85"/>
      <c r="I2223" s="61"/>
      <c r="J2223" s="83"/>
      <c r="K2223" s="83"/>
      <c r="L2223" s="61"/>
      <c r="M2223" s="61"/>
      <c r="N2223" s="61"/>
      <c r="O2223" s="63"/>
      <c r="P2223" s="63"/>
      <c r="Q2223" s="63"/>
      <c r="R2223" s="63"/>
      <c r="S2223" s="64" t="str">
        <f aca="false">IF(ISBLANK(A2223),"",CONCATENATE($BC$5,"-",MID($BC$3,3,2),"-M_",A2223))</f>
        <v/>
      </c>
      <c r="T2223" s="65" t="str">
        <f aca="false">IF(ISBLANK(B2223),"",VLOOKUP(B2223,$BI$2:$BJ$5,2,FALSE()))</f>
        <v/>
      </c>
      <c r="U2223" s="66" t="str">
        <f aca="false">IF(ISBLANK(Q2223),"ES",Q2223)</f>
        <v>ES</v>
      </c>
      <c r="V2223" s="64" t="str">
        <f aca="false">IF(ISBLANK(K2223),"2",VLOOKUP(K2223,$BG$2:$BH$3,2,FALSE()))</f>
        <v>2</v>
      </c>
      <c r="W2223" s="66" t="str">
        <f aca="false">IF(ISBLANK(R2223),"Sin observaciones",R2223)</f>
        <v>Sin observaciones</v>
      </c>
      <c r="X2223" s="64" t="str">
        <f aca="false">IF(ISERROR(VLOOKUP(J2223,$BG$2:$BH$3,2,FALSE())),"",VLOOKUP(J2223,$BG$2:$BH$3,2,FALSE()))</f>
        <v/>
      </c>
      <c r="Z2223" s="67"/>
    </row>
    <row r="2224" customFormat="false" ht="14.4" hidden="false" customHeight="false" outlineLevel="0" collapsed="false">
      <c r="A2224" s="63"/>
      <c r="B2224" s="83"/>
      <c r="C2224" s="63"/>
      <c r="D2224" s="84"/>
      <c r="E2224" s="85"/>
      <c r="F2224" s="85"/>
      <c r="G2224" s="85"/>
      <c r="H2224" s="85"/>
      <c r="I2224" s="61"/>
      <c r="J2224" s="83"/>
      <c r="K2224" s="83"/>
      <c r="L2224" s="61"/>
      <c r="M2224" s="61"/>
      <c r="N2224" s="61"/>
      <c r="O2224" s="63"/>
      <c r="P2224" s="63"/>
      <c r="Q2224" s="63"/>
      <c r="R2224" s="63"/>
      <c r="S2224" s="64" t="str">
        <f aca="false">IF(ISBLANK(A2224),"",CONCATENATE($BC$5,"-",MID($BC$3,3,2),"-M_",A2224))</f>
        <v/>
      </c>
      <c r="T2224" s="65" t="str">
        <f aca="false">IF(ISBLANK(B2224),"",VLOOKUP(B2224,$BI$2:$BJ$5,2,FALSE()))</f>
        <v/>
      </c>
      <c r="U2224" s="66" t="str">
        <f aca="false">IF(ISBLANK(Q2224),"ES",Q2224)</f>
        <v>ES</v>
      </c>
      <c r="V2224" s="64" t="str">
        <f aca="false">IF(ISBLANK(K2224),"2",VLOOKUP(K2224,$BG$2:$BH$3,2,FALSE()))</f>
        <v>2</v>
      </c>
      <c r="W2224" s="66" t="str">
        <f aca="false">IF(ISBLANK(R2224),"Sin observaciones",R2224)</f>
        <v>Sin observaciones</v>
      </c>
      <c r="X2224" s="64" t="str">
        <f aca="false">IF(ISERROR(VLOOKUP(J2224,$BG$2:$BH$3,2,FALSE())),"",VLOOKUP(J2224,$BG$2:$BH$3,2,FALSE()))</f>
        <v/>
      </c>
      <c r="Z2224" s="67"/>
    </row>
    <row r="2225" customFormat="false" ht="14.4" hidden="false" customHeight="false" outlineLevel="0" collapsed="false">
      <c r="A2225" s="63"/>
      <c r="B2225" s="83"/>
      <c r="C2225" s="63"/>
      <c r="D2225" s="84"/>
      <c r="E2225" s="85"/>
      <c r="F2225" s="85"/>
      <c r="G2225" s="85"/>
      <c r="H2225" s="85"/>
      <c r="I2225" s="61"/>
      <c r="J2225" s="83"/>
      <c r="K2225" s="83"/>
      <c r="L2225" s="61"/>
      <c r="M2225" s="61"/>
      <c r="N2225" s="61"/>
      <c r="O2225" s="63"/>
      <c r="P2225" s="63"/>
      <c r="Q2225" s="63"/>
      <c r="R2225" s="63"/>
      <c r="S2225" s="64" t="str">
        <f aca="false">IF(ISBLANK(A2225),"",CONCATENATE($BC$5,"-",MID($BC$3,3,2),"-M_",A2225))</f>
        <v/>
      </c>
      <c r="T2225" s="65" t="str">
        <f aca="false">IF(ISBLANK(B2225),"",VLOOKUP(B2225,$BI$2:$BJ$5,2,FALSE()))</f>
        <v/>
      </c>
      <c r="U2225" s="66" t="str">
        <f aca="false">IF(ISBLANK(Q2225),"ES",Q2225)</f>
        <v>ES</v>
      </c>
      <c r="V2225" s="64" t="str">
        <f aca="false">IF(ISBLANK(K2225),"2",VLOOKUP(K2225,$BG$2:$BH$3,2,FALSE()))</f>
        <v>2</v>
      </c>
      <c r="W2225" s="66" t="str">
        <f aca="false">IF(ISBLANK(R2225),"Sin observaciones",R2225)</f>
        <v>Sin observaciones</v>
      </c>
      <c r="X2225" s="64" t="str">
        <f aca="false">IF(ISERROR(VLOOKUP(J2225,$BG$2:$BH$3,2,FALSE())),"",VLOOKUP(J2225,$BG$2:$BH$3,2,FALSE()))</f>
        <v/>
      </c>
      <c r="Z2225" s="67"/>
    </row>
    <row r="2226" customFormat="false" ht="14.4" hidden="false" customHeight="false" outlineLevel="0" collapsed="false">
      <c r="A2226" s="63"/>
      <c r="B2226" s="83"/>
      <c r="C2226" s="63"/>
      <c r="D2226" s="84"/>
      <c r="E2226" s="85"/>
      <c r="F2226" s="85"/>
      <c r="G2226" s="85"/>
      <c r="H2226" s="85"/>
      <c r="I2226" s="61"/>
      <c r="J2226" s="83"/>
      <c r="K2226" s="83"/>
      <c r="L2226" s="61"/>
      <c r="M2226" s="61"/>
      <c r="N2226" s="61"/>
      <c r="O2226" s="63"/>
      <c r="P2226" s="63"/>
      <c r="Q2226" s="63"/>
      <c r="R2226" s="63"/>
      <c r="S2226" s="64" t="str">
        <f aca="false">IF(ISBLANK(A2226),"",CONCATENATE($BC$5,"-",MID($BC$3,3,2),"-M_",A2226))</f>
        <v/>
      </c>
      <c r="T2226" s="65" t="str">
        <f aca="false">IF(ISBLANK(B2226),"",VLOOKUP(B2226,$BI$2:$BJ$5,2,FALSE()))</f>
        <v/>
      </c>
      <c r="U2226" s="66" t="str">
        <f aca="false">IF(ISBLANK(Q2226),"ES",Q2226)</f>
        <v>ES</v>
      </c>
      <c r="V2226" s="64" t="str">
        <f aca="false">IF(ISBLANK(K2226),"2",VLOOKUP(K2226,$BG$2:$BH$3,2,FALSE()))</f>
        <v>2</v>
      </c>
      <c r="W2226" s="66" t="str">
        <f aca="false">IF(ISBLANK(R2226),"Sin observaciones",R2226)</f>
        <v>Sin observaciones</v>
      </c>
      <c r="X2226" s="64" t="str">
        <f aca="false">IF(ISERROR(VLOOKUP(J2226,$BG$2:$BH$3,2,FALSE())),"",VLOOKUP(J2226,$BG$2:$BH$3,2,FALSE()))</f>
        <v/>
      </c>
      <c r="Z2226" s="67"/>
    </row>
    <row r="2227" customFormat="false" ht="14.4" hidden="false" customHeight="false" outlineLevel="0" collapsed="false">
      <c r="A2227" s="63"/>
      <c r="B2227" s="83"/>
      <c r="C2227" s="63"/>
      <c r="D2227" s="84"/>
      <c r="E2227" s="85"/>
      <c r="F2227" s="85"/>
      <c r="G2227" s="85"/>
      <c r="H2227" s="85"/>
      <c r="I2227" s="61"/>
      <c r="J2227" s="83"/>
      <c r="K2227" s="83"/>
      <c r="L2227" s="61"/>
      <c r="M2227" s="61"/>
      <c r="N2227" s="61"/>
      <c r="O2227" s="63"/>
      <c r="P2227" s="63"/>
      <c r="Q2227" s="63"/>
      <c r="R2227" s="63"/>
      <c r="S2227" s="64" t="str">
        <f aca="false">IF(ISBLANK(A2227),"",CONCATENATE($BC$5,"-",MID($BC$3,3,2),"-M_",A2227))</f>
        <v/>
      </c>
      <c r="T2227" s="65" t="str">
        <f aca="false">IF(ISBLANK(B2227),"",VLOOKUP(B2227,$BI$2:$BJ$5,2,FALSE()))</f>
        <v/>
      </c>
      <c r="U2227" s="66" t="str">
        <f aca="false">IF(ISBLANK(Q2227),"ES",Q2227)</f>
        <v>ES</v>
      </c>
      <c r="V2227" s="64" t="str">
        <f aca="false">IF(ISBLANK(K2227),"2",VLOOKUP(K2227,$BG$2:$BH$3,2,FALSE()))</f>
        <v>2</v>
      </c>
      <c r="W2227" s="66" t="str">
        <f aca="false">IF(ISBLANK(R2227),"Sin observaciones",R2227)</f>
        <v>Sin observaciones</v>
      </c>
      <c r="X2227" s="64" t="str">
        <f aca="false">IF(ISERROR(VLOOKUP(J2227,$BG$2:$BH$3,2,FALSE())),"",VLOOKUP(J2227,$BG$2:$BH$3,2,FALSE()))</f>
        <v/>
      </c>
      <c r="Z2227" s="67"/>
    </row>
    <row r="2228" customFormat="false" ht="14.4" hidden="false" customHeight="false" outlineLevel="0" collapsed="false">
      <c r="A2228" s="63"/>
      <c r="B2228" s="83"/>
      <c r="C2228" s="63"/>
      <c r="D2228" s="84"/>
      <c r="E2228" s="85"/>
      <c r="F2228" s="85"/>
      <c r="G2228" s="85"/>
      <c r="H2228" s="85"/>
      <c r="I2228" s="61"/>
      <c r="J2228" s="83"/>
      <c r="K2228" s="83"/>
      <c r="L2228" s="61"/>
      <c r="M2228" s="61"/>
      <c r="N2228" s="61"/>
      <c r="O2228" s="63"/>
      <c r="P2228" s="63"/>
      <c r="Q2228" s="63"/>
      <c r="R2228" s="63"/>
      <c r="S2228" s="64" t="str">
        <f aca="false">IF(ISBLANK(A2228),"",CONCATENATE($BC$5,"-",MID($BC$3,3,2),"-M_",A2228))</f>
        <v/>
      </c>
      <c r="T2228" s="65" t="str">
        <f aca="false">IF(ISBLANK(B2228),"",VLOOKUP(B2228,$BI$2:$BJ$5,2,FALSE()))</f>
        <v/>
      </c>
      <c r="U2228" s="66" t="str">
        <f aca="false">IF(ISBLANK(Q2228),"ES",Q2228)</f>
        <v>ES</v>
      </c>
      <c r="V2228" s="64" t="str">
        <f aca="false">IF(ISBLANK(K2228),"2",VLOOKUP(K2228,$BG$2:$BH$3,2,FALSE()))</f>
        <v>2</v>
      </c>
      <c r="W2228" s="66" t="str">
        <f aca="false">IF(ISBLANK(R2228),"Sin observaciones",R2228)</f>
        <v>Sin observaciones</v>
      </c>
      <c r="X2228" s="64" t="str">
        <f aca="false">IF(ISERROR(VLOOKUP(J2228,$BG$2:$BH$3,2,FALSE())),"",VLOOKUP(J2228,$BG$2:$BH$3,2,FALSE()))</f>
        <v/>
      </c>
      <c r="Z2228" s="67"/>
    </row>
    <row r="2229" customFormat="false" ht="14.4" hidden="false" customHeight="false" outlineLevel="0" collapsed="false">
      <c r="A2229" s="63"/>
      <c r="B2229" s="83"/>
      <c r="C2229" s="63"/>
      <c r="D2229" s="84"/>
      <c r="E2229" s="85"/>
      <c r="F2229" s="85"/>
      <c r="G2229" s="85"/>
      <c r="H2229" s="85"/>
      <c r="I2229" s="61"/>
      <c r="J2229" s="83"/>
      <c r="K2229" s="83"/>
      <c r="L2229" s="61"/>
      <c r="M2229" s="61"/>
      <c r="N2229" s="61"/>
      <c r="O2229" s="63"/>
      <c r="P2229" s="63"/>
      <c r="Q2229" s="63"/>
      <c r="R2229" s="63"/>
      <c r="S2229" s="64" t="str">
        <f aca="false">IF(ISBLANK(A2229),"",CONCATENATE($BC$5,"-",MID($BC$3,3,2),"-M_",A2229))</f>
        <v/>
      </c>
      <c r="T2229" s="65" t="str">
        <f aca="false">IF(ISBLANK(B2229),"",VLOOKUP(B2229,$BI$2:$BJ$5,2,FALSE()))</f>
        <v/>
      </c>
      <c r="U2229" s="66" t="str">
        <f aca="false">IF(ISBLANK(Q2229),"ES",Q2229)</f>
        <v>ES</v>
      </c>
      <c r="V2229" s="64" t="str">
        <f aca="false">IF(ISBLANK(K2229),"2",VLOOKUP(K2229,$BG$2:$BH$3,2,FALSE()))</f>
        <v>2</v>
      </c>
      <c r="W2229" s="66" t="str">
        <f aca="false">IF(ISBLANK(R2229),"Sin observaciones",R2229)</f>
        <v>Sin observaciones</v>
      </c>
      <c r="X2229" s="64" t="str">
        <f aca="false">IF(ISERROR(VLOOKUP(J2229,$BG$2:$BH$3,2,FALSE())),"",VLOOKUP(J2229,$BG$2:$BH$3,2,FALSE()))</f>
        <v/>
      </c>
      <c r="Z2229" s="67"/>
    </row>
    <row r="2230" customFormat="false" ht="14.4" hidden="false" customHeight="false" outlineLevel="0" collapsed="false">
      <c r="A2230" s="63"/>
      <c r="B2230" s="83"/>
      <c r="C2230" s="63"/>
      <c r="D2230" s="84"/>
      <c r="E2230" s="85"/>
      <c r="F2230" s="85"/>
      <c r="G2230" s="85"/>
      <c r="H2230" s="85"/>
      <c r="I2230" s="61"/>
      <c r="J2230" s="83"/>
      <c r="K2230" s="83"/>
      <c r="L2230" s="61"/>
      <c r="M2230" s="61"/>
      <c r="N2230" s="61"/>
      <c r="O2230" s="63"/>
      <c r="P2230" s="63"/>
      <c r="Q2230" s="63"/>
      <c r="R2230" s="63"/>
      <c r="S2230" s="64" t="str">
        <f aca="false">IF(ISBLANK(A2230),"",CONCATENATE($BC$5,"-",MID($BC$3,3,2),"-M_",A2230))</f>
        <v/>
      </c>
      <c r="T2230" s="65" t="str">
        <f aca="false">IF(ISBLANK(B2230),"",VLOOKUP(B2230,$BI$2:$BJ$5,2,FALSE()))</f>
        <v/>
      </c>
      <c r="U2230" s="66" t="str">
        <f aca="false">IF(ISBLANK(Q2230),"ES",Q2230)</f>
        <v>ES</v>
      </c>
      <c r="V2230" s="64" t="str">
        <f aca="false">IF(ISBLANK(K2230),"2",VLOOKUP(K2230,$BG$2:$BH$3,2,FALSE()))</f>
        <v>2</v>
      </c>
      <c r="W2230" s="66" t="str">
        <f aca="false">IF(ISBLANK(R2230),"Sin observaciones",R2230)</f>
        <v>Sin observaciones</v>
      </c>
      <c r="X2230" s="64" t="str">
        <f aca="false">IF(ISERROR(VLOOKUP(J2230,$BG$2:$BH$3,2,FALSE())),"",VLOOKUP(J2230,$BG$2:$BH$3,2,FALSE()))</f>
        <v/>
      </c>
      <c r="Z2230" s="67"/>
    </row>
    <row r="2231" customFormat="false" ht="14.4" hidden="false" customHeight="false" outlineLevel="0" collapsed="false">
      <c r="A2231" s="63"/>
      <c r="B2231" s="83"/>
      <c r="C2231" s="63"/>
      <c r="D2231" s="84"/>
      <c r="E2231" s="85"/>
      <c r="F2231" s="85"/>
      <c r="G2231" s="85"/>
      <c r="H2231" s="85"/>
      <c r="I2231" s="61"/>
      <c r="J2231" s="83"/>
      <c r="K2231" s="83"/>
      <c r="L2231" s="61"/>
      <c r="M2231" s="61"/>
      <c r="N2231" s="61"/>
      <c r="O2231" s="63"/>
      <c r="P2231" s="63"/>
      <c r="Q2231" s="63"/>
      <c r="R2231" s="63"/>
      <c r="S2231" s="64" t="str">
        <f aca="false">IF(ISBLANK(A2231),"",CONCATENATE($BC$5,"-",MID($BC$3,3,2),"-M_",A2231))</f>
        <v/>
      </c>
      <c r="T2231" s="65" t="str">
        <f aca="false">IF(ISBLANK(B2231),"",VLOOKUP(B2231,$BI$2:$BJ$5,2,FALSE()))</f>
        <v/>
      </c>
      <c r="U2231" s="66" t="str">
        <f aca="false">IF(ISBLANK(Q2231),"ES",Q2231)</f>
        <v>ES</v>
      </c>
      <c r="V2231" s="64" t="str">
        <f aca="false">IF(ISBLANK(K2231),"2",VLOOKUP(K2231,$BG$2:$BH$3,2,FALSE()))</f>
        <v>2</v>
      </c>
      <c r="W2231" s="66" t="str">
        <f aca="false">IF(ISBLANK(R2231),"Sin observaciones",R2231)</f>
        <v>Sin observaciones</v>
      </c>
      <c r="X2231" s="64" t="str">
        <f aca="false">IF(ISERROR(VLOOKUP(J2231,$BG$2:$BH$3,2,FALSE())),"",VLOOKUP(J2231,$BG$2:$BH$3,2,FALSE()))</f>
        <v/>
      </c>
      <c r="Z2231" s="67"/>
    </row>
    <row r="2232" customFormat="false" ht="14.4" hidden="false" customHeight="false" outlineLevel="0" collapsed="false">
      <c r="A2232" s="63"/>
      <c r="B2232" s="83"/>
      <c r="C2232" s="63"/>
      <c r="D2232" s="84"/>
      <c r="E2232" s="85"/>
      <c r="F2232" s="85"/>
      <c r="G2232" s="85"/>
      <c r="H2232" s="85"/>
      <c r="I2232" s="61"/>
      <c r="J2232" s="83"/>
      <c r="K2232" s="83"/>
      <c r="L2232" s="61"/>
      <c r="M2232" s="61"/>
      <c r="N2232" s="61"/>
      <c r="O2232" s="63"/>
      <c r="P2232" s="63"/>
      <c r="Q2232" s="63"/>
      <c r="R2232" s="63"/>
      <c r="S2232" s="64" t="str">
        <f aca="false">IF(ISBLANK(A2232),"",CONCATENATE($BC$5,"-",MID($BC$3,3,2),"-M_",A2232))</f>
        <v/>
      </c>
      <c r="T2232" s="65" t="str">
        <f aca="false">IF(ISBLANK(B2232),"",VLOOKUP(B2232,$BI$2:$BJ$5,2,FALSE()))</f>
        <v/>
      </c>
      <c r="U2232" s="66" t="str">
        <f aca="false">IF(ISBLANK(Q2232),"ES",Q2232)</f>
        <v>ES</v>
      </c>
      <c r="V2232" s="64" t="str">
        <f aca="false">IF(ISBLANK(K2232),"2",VLOOKUP(K2232,$BG$2:$BH$3,2,FALSE()))</f>
        <v>2</v>
      </c>
      <c r="W2232" s="66" t="str">
        <f aca="false">IF(ISBLANK(R2232),"Sin observaciones",R2232)</f>
        <v>Sin observaciones</v>
      </c>
      <c r="X2232" s="64" t="str">
        <f aca="false">IF(ISERROR(VLOOKUP(J2232,$BG$2:$BH$3,2,FALSE())),"",VLOOKUP(J2232,$BG$2:$BH$3,2,FALSE()))</f>
        <v/>
      </c>
      <c r="Z2232" s="67"/>
    </row>
    <row r="2233" customFormat="false" ht="14.4" hidden="false" customHeight="false" outlineLevel="0" collapsed="false">
      <c r="A2233" s="63"/>
      <c r="B2233" s="83"/>
      <c r="C2233" s="63"/>
      <c r="D2233" s="84"/>
      <c r="E2233" s="85"/>
      <c r="F2233" s="85"/>
      <c r="G2233" s="85"/>
      <c r="H2233" s="85"/>
      <c r="I2233" s="61"/>
      <c r="J2233" s="83"/>
      <c r="K2233" s="83"/>
      <c r="L2233" s="61"/>
      <c r="M2233" s="61"/>
      <c r="N2233" s="61"/>
      <c r="O2233" s="63"/>
      <c r="P2233" s="63"/>
      <c r="Q2233" s="63"/>
      <c r="R2233" s="63"/>
      <c r="S2233" s="64" t="str">
        <f aca="false">IF(ISBLANK(A2233),"",CONCATENATE($BC$5,"-",MID($BC$3,3,2),"-M_",A2233))</f>
        <v/>
      </c>
      <c r="T2233" s="65" t="str">
        <f aca="false">IF(ISBLANK(B2233),"",VLOOKUP(B2233,$BI$2:$BJ$5,2,FALSE()))</f>
        <v/>
      </c>
      <c r="U2233" s="66" t="str">
        <f aca="false">IF(ISBLANK(Q2233),"ES",Q2233)</f>
        <v>ES</v>
      </c>
      <c r="V2233" s="64" t="str">
        <f aca="false">IF(ISBLANK(K2233),"2",VLOOKUP(K2233,$BG$2:$BH$3,2,FALSE()))</f>
        <v>2</v>
      </c>
      <c r="W2233" s="66" t="str">
        <f aca="false">IF(ISBLANK(R2233),"Sin observaciones",R2233)</f>
        <v>Sin observaciones</v>
      </c>
      <c r="X2233" s="64" t="str">
        <f aca="false">IF(ISERROR(VLOOKUP(J2233,$BG$2:$BH$3,2,FALSE())),"",VLOOKUP(J2233,$BG$2:$BH$3,2,FALSE()))</f>
        <v/>
      </c>
      <c r="Z2233" s="67"/>
    </row>
    <row r="2234" customFormat="false" ht="14.4" hidden="false" customHeight="false" outlineLevel="0" collapsed="false">
      <c r="A2234" s="63"/>
      <c r="B2234" s="83"/>
      <c r="C2234" s="63"/>
      <c r="D2234" s="84"/>
      <c r="E2234" s="85"/>
      <c r="F2234" s="85"/>
      <c r="G2234" s="85"/>
      <c r="H2234" s="85"/>
      <c r="I2234" s="61"/>
      <c r="J2234" s="83"/>
      <c r="K2234" s="83"/>
      <c r="L2234" s="61"/>
      <c r="M2234" s="61"/>
      <c r="N2234" s="61"/>
      <c r="O2234" s="63"/>
      <c r="P2234" s="63"/>
      <c r="Q2234" s="63"/>
      <c r="R2234" s="63"/>
      <c r="S2234" s="64" t="str">
        <f aca="false">IF(ISBLANK(A2234),"",CONCATENATE($BC$5,"-",MID($BC$3,3,2),"-M_",A2234))</f>
        <v/>
      </c>
      <c r="T2234" s="65" t="str">
        <f aca="false">IF(ISBLANK(B2234),"",VLOOKUP(B2234,$BI$2:$BJ$5,2,FALSE()))</f>
        <v/>
      </c>
      <c r="U2234" s="66" t="str">
        <f aca="false">IF(ISBLANK(Q2234),"ES",Q2234)</f>
        <v>ES</v>
      </c>
      <c r="V2234" s="64" t="str">
        <f aca="false">IF(ISBLANK(K2234),"2",VLOOKUP(K2234,$BG$2:$BH$3,2,FALSE()))</f>
        <v>2</v>
      </c>
      <c r="W2234" s="66" t="str">
        <f aca="false">IF(ISBLANK(R2234),"Sin observaciones",R2234)</f>
        <v>Sin observaciones</v>
      </c>
      <c r="X2234" s="64" t="str">
        <f aca="false">IF(ISERROR(VLOOKUP(J2234,$BG$2:$BH$3,2,FALSE())),"",VLOOKUP(J2234,$BG$2:$BH$3,2,FALSE()))</f>
        <v/>
      </c>
      <c r="Z2234" s="67"/>
    </row>
    <row r="2235" customFormat="false" ht="14.4" hidden="false" customHeight="false" outlineLevel="0" collapsed="false">
      <c r="A2235" s="63"/>
      <c r="B2235" s="83"/>
      <c r="C2235" s="63"/>
      <c r="D2235" s="84"/>
      <c r="E2235" s="85"/>
      <c r="F2235" s="85"/>
      <c r="G2235" s="85"/>
      <c r="H2235" s="85"/>
      <c r="I2235" s="61"/>
      <c r="J2235" s="83"/>
      <c r="K2235" s="83"/>
      <c r="L2235" s="61"/>
      <c r="M2235" s="61"/>
      <c r="N2235" s="61"/>
      <c r="O2235" s="63"/>
      <c r="P2235" s="63"/>
      <c r="Q2235" s="63"/>
      <c r="R2235" s="63"/>
      <c r="S2235" s="64" t="str">
        <f aca="false">IF(ISBLANK(A2235),"",CONCATENATE($BC$5,"-",MID($BC$3,3,2),"-M_",A2235))</f>
        <v/>
      </c>
      <c r="T2235" s="65" t="str">
        <f aca="false">IF(ISBLANK(B2235),"",VLOOKUP(B2235,$BI$2:$BJ$5,2,FALSE()))</f>
        <v/>
      </c>
      <c r="U2235" s="66" t="str">
        <f aca="false">IF(ISBLANK(Q2235),"ES",Q2235)</f>
        <v>ES</v>
      </c>
      <c r="V2235" s="64" t="str">
        <f aca="false">IF(ISBLANK(K2235),"2",VLOOKUP(K2235,$BG$2:$BH$3,2,FALSE()))</f>
        <v>2</v>
      </c>
      <c r="W2235" s="66" t="str">
        <f aca="false">IF(ISBLANK(R2235),"Sin observaciones",R2235)</f>
        <v>Sin observaciones</v>
      </c>
      <c r="X2235" s="64" t="str">
        <f aca="false">IF(ISERROR(VLOOKUP(J2235,$BG$2:$BH$3,2,FALSE())),"",VLOOKUP(J2235,$BG$2:$BH$3,2,FALSE()))</f>
        <v/>
      </c>
      <c r="Z2235" s="67"/>
    </row>
    <row r="2236" customFormat="false" ht="14.4" hidden="false" customHeight="false" outlineLevel="0" collapsed="false">
      <c r="A2236" s="63"/>
      <c r="B2236" s="83"/>
      <c r="C2236" s="63"/>
      <c r="D2236" s="84"/>
      <c r="E2236" s="85"/>
      <c r="F2236" s="85"/>
      <c r="G2236" s="85"/>
      <c r="H2236" s="85"/>
      <c r="I2236" s="61"/>
      <c r="J2236" s="83"/>
      <c r="K2236" s="83"/>
      <c r="L2236" s="61"/>
      <c r="M2236" s="61"/>
      <c r="N2236" s="61"/>
      <c r="O2236" s="63"/>
      <c r="P2236" s="63"/>
      <c r="Q2236" s="63"/>
      <c r="R2236" s="63"/>
      <c r="S2236" s="64" t="str">
        <f aca="false">IF(ISBLANK(A2236),"",CONCATENATE($BC$5,"-",MID($BC$3,3,2),"-M_",A2236))</f>
        <v/>
      </c>
      <c r="T2236" s="65" t="str">
        <f aca="false">IF(ISBLANK(B2236),"",VLOOKUP(B2236,$BI$2:$BJ$5,2,FALSE()))</f>
        <v/>
      </c>
      <c r="U2236" s="66" t="str">
        <f aca="false">IF(ISBLANK(Q2236),"ES",Q2236)</f>
        <v>ES</v>
      </c>
      <c r="V2236" s="64" t="str">
        <f aca="false">IF(ISBLANK(K2236),"2",VLOOKUP(K2236,$BG$2:$BH$3,2,FALSE()))</f>
        <v>2</v>
      </c>
      <c r="W2236" s="66" t="str">
        <f aca="false">IF(ISBLANK(R2236),"Sin observaciones",R2236)</f>
        <v>Sin observaciones</v>
      </c>
      <c r="X2236" s="64" t="str">
        <f aca="false">IF(ISERROR(VLOOKUP(J2236,$BG$2:$BH$3,2,FALSE())),"",VLOOKUP(J2236,$BG$2:$BH$3,2,FALSE()))</f>
        <v/>
      </c>
      <c r="Z2236" s="67"/>
    </row>
    <row r="2237" customFormat="false" ht="14.4" hidden="false" customHeight="false" outlineLevel="0" collapsed="false">
      <c r="A2237" s="63"/>
      <c r="B2237" s="83"/>
      <c r="C2237" s="63"/>
      <c r="D2237" s="84"/>
      <c r="E2237" s="85"/>
      <c r="F2237" s="85"/>
      <c r="G2237" s="85"/>
      <c r="H2237" s="85"/>
      <c r="I2237" s="61"/>
      <c r="J2237" s="83"/>
      <c r="K2237" s="83"/>
      <c r="L2237" s="61"/>
      <c r="M2237" s="61"/>
      <c r="N2237" s="61"/>
      <c r="O2237" s="63"/>
      <c r="P2237" s="63"/>
      <c r="Q2237" s="63"/>
      <c r="R2237" s="63"/>
      <c r="S2237" s="64" t="str">
        <f aca="false">IF(ISBLANK(A2237),"",CONCATENATE($BC$5,"-",MID($BC$3,3,2),"-M_",A2237))</f>
        <v/>
      </c>
      <c r="T2237" s="65" t="str">
        <f aca="false">IF(ISBLANK(B2237),"",VLOOKUP(B2237,$BI$2:$BJ$5,2,FALSE()))</f>
        <v/>
      </c>
      <c r="U2237" s="66" t="str">
        <f aca="false">IF(ISBLANK(Q2237),"ES",Q2237)</f>
        <v>ES</v>
      </c>
      <c r="V2237" s="64" t="str">
        <f aca="false">IF(ISBLANK(K2237),"2",VLOOKUP(K2237,$BG$2:$BH$3,2,FALSE()))</f>
        <v>2</v>
      </c>
      <c r="W2237" s="66" t="str">
        <f aca="false">IF(ISBLANK(R2237),"Sin observaciones",R2237)</f>
        <v>Sin observaciones</v>
      </c>
      <c r="X2237" s="64" t="str">
        <f aca="false">IF(ISERROR(VLOOKUP(J2237,$BG$2:$BH$3,2,FALSE())),"",VLOOKUP(J2237,$BG$2:$BH$3,2,FALSE()))</f>
        <v/>
      </c>
      <c r="Z2237" s="67"/>
    </row>
    <row r="2238" customFormat="false" ht="14.4" hidden="false" customHeight="false" outlineLevel="0" collapsed="false">
      <c r="A2238" s="63"/>
      <c r="B2238" s="83"/>
      <c r="C2238" s="63"/>
      <c r="D2238" s="84"/>
      <c r="E2238" s="85"/>
      <c r="F2238" s="85"/>
      <c r="G2238" s="85"/>
      <c r="H2238" s="85"/>
      <c r="I2238" s="61"/>
      <c r="J2238" s="83"/>
      <c r="K2238" s="83"/>
      <c r="L2238" s="61"/>
      <c r="M2238" s="61"/>
      <c r="N2238" s="61"/>
      <c r="O2238" s="63"/>
      <c r="P2238" s="63"/>
      <c r="Q2238" s="63"/>
      <c r="R2238" s="63"/>
      <c r="S2238" s="64" t="str">
        <f aca="false">IF(ISBLANK(A2238),"",CONCATENATE($BC$5,"-",MID($BC$3,3,2),"-M_",A2238))</f>
        <v/>
      </c>
      <c r="T2238" s="65" t="str">
        <f aca="false">IF(ISBLANK(B2238),"",VLOOKUP(B2238,$BI$2:$BJ$5,2,FALSE()))</f>
        <v/>
      </c>
      <c r="U2238" s="66" t="str">
        <f aca="false">IF(ISBLANK(Q2238),"ES",Q2238)</f>
        <v>ES</v>
      </c>
      <c r="V2238" s="64" t="str">
        <f aca="false">IF(ISBLANK(K2238),"2",VLOOKUP(K2238,$BG$2:$BH$3,2,FALSE()))</f>
        <v>2</v>
      </c>
      <c r="W2238" s="66" t="str">
        <f aca="false">IF(ISBLANK(R2238),"Sin observaciones",R2238)</f>
        <v>Sin observaciones</v>
      </c>
      <c r="X2238" s="64" t="str">
        <f aca="false">IF(ISERROR(VLOOKUP(J2238,$BG$2:$BH$3,2,FALSE())),"",VLOOKUP(J2238,$BG$2:$BH$3,2,FALSE()))</f>
        <v/>
      </c>
      <c r="Z2238" s="67"/>
    </row>
    <row r="2239" customFormat="false" ht="14.4" hidden="false" customHeight="false" outlineLevel="0" collapsed="false">
      <c r="A2239" s="63"/>
      <c r="B2239" s="83"/>
      <c r="C2239" s="63"/>
      <c r="D2239" s="84"/>
      <c r="E2239" s="85"/>
      <c r="F2239" s="85"/>
      <c r="G2239" s="85"/>
      <c r="H2239" s="85"/>
      <c r="I2239" s="61"/>
      <c r="J2239" s="83"/>
      <c r="K2239" s="83"/>
      <c r="L2239" s="61"/>
      <c r="M2239" s="61"/>
      <c r="N2239" s="61"/>
      <c r="O2239" s="63"/>
      <c r="P2239" s="63"/>
      <c r="Q2239" s="63"/>
      <c r="R2239" s="63"/>
      <c r="S2239" s="64" t="str">
        <f aca="false">IF(ISBLANK(A2239),"",CONCATENATE($BC$5,"-",MID($BC$3,3,2),"-M_",A2239))</f>
        <v/>
      </c>
      <c r="T2239" s="65" t="str">
        <f aca="false">IF(ISBLANK(B2239),"",VLOOKUP(B2239,$BI$2:$BJ$5,2,FALSE()))</f>
        <v/>
      </c>
      <c r="U2239" s="66" t="str">
        <f aca="false">IF(ISBLANK(Q2239),"ES",Q2239)</f>
        <v>ES</v>
      </c>
      <c r="V2239" s="64" t="str">
        <f aca="false">IF(ISBLANK(K2239),"2",VLOOKUP(K2239,$BG$2:$BH$3,2,FALSE()))</f>
        <v>2</v>
      </c>
      <c r="W2239" s="66" t="str">
        <f aca="false">IF(ISBLANK(R2239),"Sin observaciones",R2239)</f>
        <v>Sin observaciones</v>
      </c>
      <c r="X2239" s="64" t="str">
        <f aca="false">IF(ISERROR(VLOOKUP(J2239,$BG$2:$BH$3,2,FALSE())),"",VLOOKUP(J2239,$BG$2:$BH$3,2,FALSE()))</f>
        <v/>
      </c>
      <c r="Z2239" s="67"/>
    </row>
    <row r="2240" customFormat="false" ht="14.4" hidden="false" customHeight="false" outlineLevel="0" collapsed="false">
      <c r="A2240" s="63"/>
      <c r="B2240" s="83"/>
      <c r="C2240" s="63"/>
      <c r="D2240" s="84"/>
      <c r="E2240" s="85"/>
      <c r="F2240" s="85"/>
      <c r="G2240" s="85"/>
      <c r="H2240" s="85"/>
      <c r="I2240" s="61"/>
      <c r="J2240" s="83"/>
      <c r="K2240" s="83"/>
      <c r="L2240" s="61"/>
      <c r="M2240" s="61"/>
      <c r="N2240" s="61"/>
      <c r="O2240" s="63"/>
      <c r="P2240" s="63"/>
      <c r="Q2240" s="63"/>
      <c r="R2240" s="63"/>
      <c r="S2240" s="64" t="str">
        <f aca="false">IF(ISBLANK(A2240),"",CONCATENATE($BC$5,"-",MID($BC$3,3,2),"-M_",A2240))</f>
        <v/>
      </c>
      <c r="T2240" s="65" t="str">
        <f aca="false">IF(ISBLANK(B2240),"",VLOOKUP(B2240,$BI$2:$BJ$5,2,FALSE()))</f>
        <v/>
      </c>
      <c r="U2240" s="66" t="str">
        <f aca="false">IF(ISBLANK(Q2240),"ES",Q2240)</f>
        <v>ES</v>
      </c>
      <c r="V2240" s="64" t="str">
        <f aca="false">IF(ISBLANK(K2240),"2",VLOOKUP(K2240,$BG$2:$BH$3,2,FALSE()))</f>
        <v>2</v>
      </c>
      <c r="W2240" s="66" t="str">
        <f aca="false">IF(ISBLANK(R2240),"Sin observaciones",R2240)</f>
        <v>Sin observaciones</v>
      </c>
      <c r="X2240" s="64" t="str">
        <f aca="false">IF(ISERROR(VLOOKUP(J2240,$BG$2:$BH$3,2,FALSE())),"",VLOOKUP(J2240,$BG$2:$BH$3,2,FALSE()))</f>
        <v/>
      </c>
      <c r="Z2240" s="67"/>
    </row>
    <row r="2241" customFormat="false" ht="14.4" hidden="false" customHeight="false" outlineLevel="0" collapsed="false">
      <c r="A2241" s="63"/>
      <c r="B2241" s="83"/>
      <c r="C2241" s="63"/>
      <c r="D2241" s="84"/>
      <c r="E2241" s="85"/>
      <c r="F2241" s="85"/>
      <c r="G2241" s="85"/>
      <c r="H2241" s="85"/>
      <c r="I2241" s="61"/>
      <c r="J2241" s="83"/>
      <c r="K2241" s="83"/>
      <c r="L2241" s="61"/>
      <c r="M2241" s="61"/>
      <c r="N2241" s="61"/>
      <c r="O2241" s="63"/>
      <c r="P2241" s="63"/>
      <c r="Q2241" s="63"/>
      <c r="R2241" s="63"/>
      <c r="S2241" s="64" t="str">
        <f aca="false">IF(ISBLANK(A2241),"",CONCATENATE($BC$5,"-",MID($BC$3,3,2),"-M_",A2241))</f>
        <v/>
      </c>
      <c r="T2241" s="65" t="str">
        <f aca="false">IF(ISBLANK(B2241),"",VLOOKUP(B2241,$BI$2:$BJ$5,2,FALSE()))</f>
        <v/>
      </c>
      <c r="U2241" s="66" t="str">
        <f aca="false">IF(ISBLANK(Q2241),"ES",Q2241)</f>
        <v>ES</v>
      </c>
      <c r="V2241" s="64" t="str">
        <f aca="false">IF(ISBLANK(K2241),"2",VLOOKUP(K2241,$BG$2:$BH$3,2,FALSE()))</f>
        <v>2</v>
      </c>
      <c r="W2241" s="66" t="str">
        <f aca="false">IF(ISBLANK(R2241),"Sin observaciones",R2241)</f>
        <v>Sin observaciones</v>
      </c>
      <c r="X2241" s="64" t="str">
        <f aca="false">IF(ISERROR(VLOOKUP(J2241,$BG$2:$BH$3,2,FALSE())),"",VLOOKUP(J2241,$BG$2:$BH$3,2,FALSE()))</f>
        <v/>
      </c>
      <c r="Z2241" s="67"/>
    </row>
    <row r="2242" customFormat="false" ht="14.4" hidden="false" customHeight="false" outlineLevel="0" collapsed="false">
      <c r="A2242" s="63"/>
      <c r="B2242" s="83"/>
      <c r="C2242" s="63"/>
      <c r="D2242" s="84"/>
      <c r="E2242" s="85"/>
      <c r="F2242" s="85"/>
      <c r="G2242" s="85"/>
      <c r="H2242" s="85"/>
      <c r="I2242" s="61"/>
      <c r="J2242" s="83"/>
      <c r="K2242" s="83"/>
      <c r="L2242" s="61"/>
      <c r="M2242" s="61"/>
      <c r="N2242" s="61"/>
      <c r="O2242" s="63"/>
      <c r="P2242" s="63"/>
      <c r="Q2242" s="63"/>
      <c r="R2242" s="63"/>
      <c r="S2242" s="64" t="str">
        <f aca="false">IF(ISBLANK(A2242),"",CONCATENATE($BC$5,"-",MID($BC$3,3,2),"-M_",A2242))</f>
        <v/>
      </c>
      <c r="T2242" s="65" t="str">
        <f aca="false">IF(ISBLANK(B2242),"",VLOOKUP(B2242,$BI$2:$BJ$5,2,FALSE()))</f>
        <v/>
      </c>
      <c r="U2242" s="66" t="str">
        <f aca="false">IF(ISBLANK(Q2242),"ES",Q2242)</f>
        <v>ES</v>
      </c>
      <c r="V2242" s="64" t="str">
        <f aca="false">IF(ISBLANK(K2242),"2",VLOOKUP(K2242,$BG$2:$BH$3,2,FALSE()))</f>
        <v>2</v>
      </c>
      <c r="W2242" s="66" t="str">
        <f aca="false">IF(ISBLANK(R2242),"Sin observaciones",R2242)</f>
        <v>Sin observaciones</v>
      </c>
      <c r="X2242" s="64" t="str">
        <f aca="false">IF(ISERROR(VLOOKUP(J2242,$BG$2:$BH$3,2,FALSE())),"",VLOOKUP(J2242,$BG$2:$BH$3,2,FALSE()))</f>
        <v/>
      </c>
      <c r="Z2242" s="67"/>
    </row>
    <row r="2243" customFormat="false" ht="14.4" hidden="false" customHeight="false" outlineLevel="0" collapsed="false">
      <c r="A2243" s="63"/>
      <c r="B2243" s="83"/>
      <c r="C2243" s="63"/>
      <c r="D2243" s="84"/>
      <c r="E2243" s="85"/>
      <c r="F2243" s="85"/>
      <c r="G2243" s="85"/>
      <c r="H2243" s="85"/>
      <c r="I2243" s="61"/>
      <c r="J2243" s="83"/>
      <c r="K2243" s="83"/>
      <c r="L2243" s="61"/>
      <c r="M2243" s="61"/>
      <c r="N2243" s="61"/>
      <c r="O2243" s="63"/>
      <c r="P2243" s="63"/>
      <c r="Q2243" s="63"/>
      <c r="R2243" s="63"/>
      <c r="S2243" s="64" t="str">
        <f aca="false">IF(ISBLANK(A2243),"",CONCATENATE($BC$5,"-",MID($BC$3,3,2),"-M_",A2243))</f>
        <v/>
      </c>
      <c r="T2243" s="65" t="str">
        <f aca="false">IF(ISBLANK(B2243),"",VLOOKUP(B2243,$BI$2:$BJ$5,2,FALSE()))</f>
        <v/>
      </c>
      <c r="U2243" s="66" t="str">
        <f aca="false">IF(ISBLANK(Q2243),"ES",Q2243)</f>
        <v>ES</v>
      </c>
      <c r="V2243" s="64" t="str">
        <f aca="false">IF(ISBLANK(K2243),"2",VLOOKUP(K2243,$BG$2:$BH$3,2,FALSE()))</f>
        <v>2</v>
      </c>
      <c r="W2243" s="66" t="str">
        <f aca="false">IF(ISBLANK(R2243),"Sin observaciones",R2243)</f>
        <v>Sin observaciones</v>
      </c>
      <c r="X2243" s="64" t="str">
        <f aca="false">IF(ISERROR(VLOOKUP(J2243,$BG$2:$BH$3,2,FALSE())),"",VLOOKUP(J2243,$BG$2:$BH$3,2,FALSE()))</f>
        <v/>
      </c>
      <c r="Z2243" s="67"/>
    </row>
    <row r="2244" customFormat="false" ht="14.4" hidden="false" customHeight="false" outlineLevel="0" collapsed="false">
      <c r="A2244" s="63"/>
      <c r="B2244" s="83"/>
      <c r="C2244" s="63"/>
      <c r="D2244" s="84"/>
      <c r="E2244" s="85"/>
      <c r="F2244" s="85"/>
      <c r="G2244" s="85"/>
      <c r="H2244" s="85"/>
      <c r="I2244" s="61"/>
      <c r="J2244" s="83"/>
      <c r="K2244" s="83"/>
      <c r="L2244" s="61"/>
      <c r="M2244" s="61"/>
      <c r="N2244" s="61"/>
      <c r="O2244" s="63"/>
      <c r="P2244" s="63"/>
      <c r="Q2244" s="63"/>
      <c r="R2244" s="63"/>
      <c r="S2244" s="64" t="str">
        <f aca="false">IF(ISBLANK(A2244),"",CONCATENATE($BC$5,"-",MID($BC$3,3,2),"-M_",A2244))</f>
        <v/>
      </c>
      <c r="T2244" s="65" t="str">
        <f aca="false">IF(ISBLANK(B2244),"",VLOOKUP(B2244,$BI$2:$BJ$5,2,FALSE()))</f>
        <v/>
      </c>
      <c r="U2244" s="66" t="str">
        <f aca="false">IF(ISBLANK(Q2244),"ES",Q2244)</f>
        <v>ES</v>
      </c>
      <c r="V2244" s="64" t="str">
        <f aca="false">IF(ISBLANK(K2244),"2",VLOOKUP(K2244,$BG$2:$BH$3,2,FALSE()))</f>
        <v>2</v>
      </c>
      <c r="W2244" s="66" t="str">
        <f aca="false">IF(ISBLANK(R2244),"Sin observaciones",R2244)</f>
        <v>Sin observaciones</v>
      </c>
      <c r="X2244" s="64" t="str">
        <f aca="false">IF(ISERROR(VLOOKUP(J2244,$BG$2:$BH$3,2,FALSE())),"",VLOOKUP(J2244,$BG$2:$BH$3,2,FALSE()))</f>
        <v/>
      </c>
      <c r="Z2244" s="67"/>
    </row>
    <row r="2245" customFormat="false" ht="14.4" hidden="false" customHeight="false" outlineLevel="0" collapsed="false">
      <c r="A2245" s="63"/>
      <c r="B2245" s="83"/>
      <c r="C2245" s="63"/>
      <c r="D2245" s="84"/>
      <c r="E2245" s="85"/>
      <c r="F2245" s="85"/>
      <c r="G2245" s="85"/>
      <c r="H2245" s="85"/>
      <c r="I2245" s="61"/>
      <c r="J2245" s="83"/>
      <c r="K2245" s="83"/>
      <c r="L2245" s="61"/>
      <c r="M2245" s="61"/>
      <c r="N2245" s="61"/>
      <c r="O2245" s="63"/>
      <c r="P2245" s="63"/>
      <c r="Q2245" s="63"/>
      <c r="R2245" s="63"/>
      <c r="S2245" s="64" t="str">
        <f aca="false">IF(ISBLANK(A2245),"",CONCATENATE($BC$5,"-",MID($BC$3,3,2),"-M_",A2245))</f>
        <v/>
      </c>
      <c r="T2245" s="65" t="str">
        <f aca="false">IF(ISBLANK(B2245),"",VLOOKUP(B2245,$BI$2:$BJ$5,2,FALSE()))</f>
        <v/>
      </c>
      <c r="U2245" s="66" t="str">
        <f aca="false">IF(ISBLANK(Q2245),"ES",Q2245)</f>
        <v>ES</v>
      </c>
      <c r="V2245" s="64" t="str">
        <f aca="false">IF(ISBLANK(K2245),"2",VLOOKUP(K2245,$BG$2:$BH$3,2,FALSE()))</f>
        <v>2</v>
      </c>
      <c r="W2245" s="66" t="str">
        <f aca="false">IF(ISBLANK(R2245),"Sin observaciones",R2245)</f>
        <v>Sin observaciones</v>
      </c>
      <c r="X2245" s="64" t="str">
        <f aca="false">IF(ISERROR(VLOOKUP(J2245,$BG$2:$BH$3,2,FALSE())),"",VLOOKUP(J2245,$BG$2:$BH$3,2,FALSE()))</f>
        <v/>
      </c>
      <c r="Z2245" s="67"/>
    </row>
    <row r="2246" customFormat="false" ht="14.4" hidden="false" customHeight="false" outlineLevel="0" collapsed="false">
      <c r="A2246" s="63"/>
      <c r="B2246" s="83"/>
      <c r="C2246" s="63"/>
      <c r="D2246" s="84"/>
      <c r="E2246" s="85"/>
      <c r="F2246" s="85"/>
      <c r="G2246" s="85"/>
      <c r="H2246" s="85"/>
      <c r="I2246" s="61"/>
      <c r="J2246" s="83"/>
      <c r="K2246" s="83"/>
      <c r="L2246" s="61"/>
      <c r="M2246" s="61"/>
      <c r="N2246" s="61"/>
      <c r="O2246" s="63"/>
      <c r="P2246" s="63"/>
      <c r="Q2246" s="63"/>
      <c r="R2246" s="63"/>
      <c r="S2246" s="64" t="str">
        <f aca="false">IF(ISBLANK(A2246),"",CONCATENATE($BC$5,"-",MID($BC$3,3,2),"-M_",A2246))</f>
        <v/>
      </c>
      <c r="T2246" s="65" t="str">
        <f aca="false">IF(ISBLANK(B2246),"",VLOOKUP(B2246,$BI$2:$BJ$5,2,FALSE()))</f>
        <v/>
      </c>
      <c r="U2246" s="66" t="str">
        <f aca="false">IF(ISBLANK(Q2246),"ES",Q2246)</f>
        <v>ES</v>
      </c>
      <c r="V2246" s="64" t="str">
        <f aca="false">IF(ISBLANK(K2246),"2",VLOOKUP(K2246,$BG$2:$BH$3,2,FALSE()))</f>
        <v>2</v>
      </c>
      <c r="W2246" s="66" t="str">
        <f aca="false">IF(ISBLANK(R2246),"Sin observaciones",R2246)</f>
        <v>Sin observaciones</v>
      </c>
      <c r="X2246" s="64" t="str">
        <f aca="false">IF(ISERROR(VLOOKUP(J2246,$BG$2:$BH$3,2,FALSE())),"",VLOOKUP(J2246,$BG$2:$BH$3,2,FALSE()))</f>
        <v/>
      </c>
      <c r="Z2246" s="67"/>
    </row>
    <row r="2247" customFormat="false" ht="14.4" hidden="false" customHeight="false" outlineLevel="0" collapsed="false">
      <c r="A2247" s="63"/>
      <c r="B2247" s="83"/>
      <c r="C2247" s="63"/>
      <c r="D2247" s="84"/>
      <c r="E2247" s="85"/>
      <c r="F2247" s="85"/>
      <c r="G2247" s="85"/>
      <c r="H2247" s="85"/>
      <c r="I2247" s="61"/>
      <c r="J2247" s="83"/>
      <c r="K2247" s="83"/>
      <c r="L2247" s="61"/>
      <c r="M2247" s="61"/>
      <c r="N2247" s="61"/>
      <c r="O2247" s="63"/>
      <c r="P2247" s="63"/>
      <c r="Q2247" s="63"/>
      <c r="R2247" s="63"/>
      <c r="S2247" s="64" t="str">
        <f aca="false">IF(ISBLANK(A2247),"",CONCATENATE($BC$5,"-",MID($BC$3,3,2),"-M_",A2247))</f>
        <v/>
      </c>
      <c r="T2247" s="65" t="str">
        <f aca="false">IF(ISBLANK(B2247),"",VLOOKUP(B2247,$BI$2:$BJ$5,2,FALSE()))</f>
        <v/>
      </c>
      <c r="U2247" s="66" t="str">
        <f aca="false">IF(ISBLANK(Q2247),"ES",Q2247)</f>
        <v>ES</v>
      </c>
      <c r="V2247" s="64" t="str">
        <f aca="false">IF(ISBLANK(K2247),"2",VLOOKUP(K2247,$BG$2:$BH$3,2,FALSE()))</f>
        <v>2</v>
      </c>
      <c r="W2247" s="66" t="str">
        <f aca="false">IF(ISBLANK(R2247),"Sin observaciones",R2247)</f>
        <v>Sin observaciones</v>
      </c>
      <c r="X2247" s="64" t="str">
        <f aca="false">IF(ISERROR(VLOOKUP(J2247,$BG$2:$BH$3,2,FALSE())),"",VLOOKUP(J2247,$BG$2:$BH$3,2,FALSE()))</f>
        <v/>
      </c>
      <c r="Z2247" s="67"/>
    </row>
    <row r="2248" customFormat="false" ht="14.4" hidden="false" customHeight="false" outlineLevel="0" collapsed="false">
      <c r="A2248" s="63"/>
      <c r="B2248" s="83"/>
      <c r="C2248" s="63"/>
      <c r="D2248" s="84"/>
      <c r="E2248" s="85"/>
      <c r="F2248" s="85"/>
      <c r="G2248" s="85"/>
      <c r="H2248" s="85"/>
      <c r="I2248" s="61"/>
      <c r="J2248" s="83"/>
      <c r="K2248" s="83"/>
      <c r="L2248" s="61"/>
      <c r="M2248" s="61"/>
      <c r="N2248" s="61"/>
      <c r="O2248" s="63"/>
      <c r="P2248" s="63"/>
      <c r="Q2248" s="63"/>
      <c r="R2248" s="63"/>
      <c r="S2248" s="64" t="str">
        <f aca="false">IF(ISBLANK(A2248),"",CONCATENATE($BC$5,"-",MID($BC$3,3,2),"-M_",A2248))</f>
        <v/>
      </c>
      <c r="T2248" s="65" t="str">
        <f aca="false">IF(ISBLANK(B2248),"",VLOOKUP(B2248,$BI$2:$BJ$5,2,FALSE()))</f>
        <v/>
      </c>
      <c r="U2248" s="66" t="str">
        <f aca="false">IF(ISBLANK(Q2248),"ES",Q2248)</f>
        <v>ES</v>
      </c>
      <c r="V2248" s="64" t="str">
        <f aca="false">IF(ISBLANK(K2248),"2",VLOOKUP(K2248,$BG$2:$BH$3,2,FALSE()))</f>
        <v>2</v>
      </c>
      <c r="W2248" s="66" t="str">
        <f aca="false">IF(ISBLANK(R2248),"Sin observaciones",R2248)</f>
        <v>Sin observaciones</v>
      </c>
      <c r="X2248" s="64" t="str">
        <f aca="false">IF(ISERROR(VLOOKUP(J2248,$BG$2:$BH$3,2,FALSE())),"",VLOOKUP(J2248,$BG$2:$BH$3,2,FALSE()))</f>
        <v/>
      </c>
      <c r="Z2248" s="67"/>
    </row>
    <row r="2249" customFormat="false" ht="14.4" hidden="false" customHeight="false" outlineLevel="0" collapsed="false">
      <c r="A2249" s="63"/>
      <c r="B2249" s="83"/>
      <c r="C2249" s="63"/>
      <c r="D2249" s="84"/>
      <c r="E2249" s="85"/>
      <c r="F2249" s="85"/>
      <c r="G2249" s="85"/>
      <c r="H2249" s="85"/>
      <c r="I2249" s="61"/>
      <c r="J2249" s="83"/>
      <c r="K2249" s="83"/>
      <c r="L2249" s="61"/>
      <c r="M2249" s="61"/>
      <c r="N2249" s="61"/>
      <c r="O2249" s="63"/>
      <c r="P2249" s="63"/>
      <c r="Q2249" s="63"/>
      <c r="R2249" s="63"/>
      <c r="S2249" s="64" t="str">
        <f aca="false">IF(ISBLANK(A2249),"",CONCATENATE($BC$5,"-",MID($BC$3,3,2),"-M_",A2249))</f>
        <v/>
      </c>
      <c r="T2249" s="65" t="str">
        <f aca="false">IF(ISBLANK(B2249),"",VLOOKUP(B2249,$BI$2:$BJ$5,2,FALSE()))</f>
        <v/>
      </c>
      <c r="U2249" s="66" t="str">
        <f aca="false">IF(ISBLANK(Q2249),"ES",Q2249)</f>
        <v>ES</v>
      </c>
      <c r="V2249" s="64" t="str">
        <f aca="false">IF(ISBLANK(K2249),"2",VLOOKUP(K2249,$BG$2:$BH$3,2,FALSE()))</f>
        <v>2</v>
      </c>
      <c r="W2249" s="66" t="str">
        <f aca="false">IF(ISBLANK(R2249),"Sin observaciones",R2249)</f>
        <v>Sin observaciones</v>
      </c>
      <c r="X2249" s="64" t="str">
        <f aca="false">IF(ISERROR(VLOOKUP(J2249,$BG$2:$BH$3,2,FALSE())),"",VLOOKUP(J2249,$BG$2:$BH$3,2,FALSE()))</f>
        <v/>
      </c>
      <c r="Z2249" s="67"/>
    </row>
    <row r="2250" customFormat="false" ht="14.4" hidden="false" customHeight="false" outlineLevel="0" collapsed="false">
      <c r="A2250" s="63"/>
      <c r="B2250" s="83"/>
      <c r="C2250" s="63"/>
      <c r="D2250" s="84"/>
      <c r="E2250" s="85"/>
      <c r="F2250" s="85"/>
      <c r="G2250" s="85"/>
      <c r="H2250" s="85"/>
      <c r="I2250" s="61"/>
      <c r="J2250" s="83"/>
      <c r="K2250" s="83"/>
      <c r="L2250" s="61"/>
      <c r="M2250" s="61"/>
      <c r="N2250" s="61"/>
      <c r="O2250" s="63"/>
      <c r="P2250" s="63"/>
      <c r="Q2250" s="63"/>
      <c r="R2250" s="63"/>
      <c r="S2250" s="64" t="str">
        <f aca="false">IF(ISBLANK(A2250),"",CONCATENATE($BC$5,"-",MID($BC$3,3,2),"-M_",A2250))</f>
        <v/>
      </c>
      <c r="T2250" s="65" t="str">
        <f aca="false">IF(ISBLANK(B2250),"",VLOOKUP(B2250,$BI$2:$BJ$5,2,FALSE()))</f>
        <v/>
      </c>
      <c r="U2250" s="66" t="str">
        <f aca="false">IF(ISBLANK(Q2250),"ES",Q2250)</f>
        <v>ES</v>
      </c>
      <c r="V2250" s="64" t="str">
        <f aca="false">IF(ISBLANK(K2250),"2",VLOOKUP(K2250,$BG$2:$BH$3,2,FALSE()))</f>
        <v>2</v>
      </c>
      <c r="W2250" s="66" t="str">
        <f aca="false">IF(ISBLANK(R2250),"Sin observaciones",R2250)</f>
        <v>Sin observaciones</v>
      </c>
      <c r="X2250" s="64" t="str">
        <f aca="false">IF(ISERROR(VLOOKUP(J2250,$BG$2:$BH$3,2,FALSE())),"",VLOOKUP(J2250,$BG$2:$BH$3,2,FALSE()))</f>
        <v/>
      </c>
      <c r="Z2250" s="67"/>
    </row>
    <row r="2251" customFormat="false" ht="14.4" hidden="false" customHeight="false" outlineLevel="0" collapsed="false">
      <c r="A2251" s="63"/>
      <c r="B2251" s="83"/>
      <c r="C2251" s="63"/>
      <c r="D2251" s="84"/>
      <c r="E2251" s="85"/>
      <c r="F2251" s="85"/>
      <c r="G2251" s="85"/>
      <c r="H2251" s="85"/>
      <c r="I2251" s="61"/>
      <c r="J2251" s="83"/>
      <c r="K2251" s="83"/>
      <c r="L2251" s="61"/>
      <c r="M2251" s="61"/>
      <c r="N2251" s="61"/>
      <c r="O2251" s="63"/>
      <c r="P2251" s="63"/>
      <c r="Q2251" s="63"/>
      <c r="R2251" s="63"/>
      <c r="S2251" s="64" t="str">
        <f aca="false">IF(ISBLANK(A2251),"",CONCATENATE($BC$5,"-",MID($BC$3,3,2),"-M_",A2251))</f>
        <v/>
      </c>
      <c r="T2251" s="65" t="str">
        <f aca="false">IF(ISBLANK(B2251),"",VLOOKUP(B2251,$BI$2:$BJ$5,2,FALSE()))</f>
        <v/>
      </c>
      <c r="U2251" s="66" t="str">
        <f aca="false">IF(ISBLANK(Q2251),"ES",Q2251)</f>
        <v>ES</v>
      </c>
      <c r="V2251" s="64" t="str">
        <f aca="false">IF(ISBLANK(K2251),"2",VLOOKUP(K2251,$BG$2:$BH$3,2,FALSE()))</f>
        <v>2</v>
      </c>
      <c r="W2251" s="66" t="str">
        <f aca="false">IF(ISBLANK(R2251),"Sin observaciones",R2251)</f>
        <v>Sin observaciones</v>
      </c>
      <c r="X2251" s="64" t="str">
        <f aca="false">IF(ISERROR(VLOOKUP(J2251,$BG$2:$BH$3,2,FALSE())),"",VLOOKUP(J2251,$BG$2:$BH$3,2,FALSE()))</f>
        <v/>
      </c>
      <c r="Z2251" s="67"/>
    </row>
    <row r="2252" customFormat="false" ht="14.4" hidden="false" customHeight="false" outlineLevel="0" collapsed="false">
      <c r="A2252" s="63"/>
      <c r="B2252" s="83"/>
      <c r="C2252" s="63"/>
      <c r="D2252" s="84"/>
      <c r="E2252" s="85"/>
      <c r="F2252" s="85"/>
      <c r="G2252" s="85"/>
      <c r="H2252" s="85"/>
      <c r="I2252" s="61"/>
      <c r="J2252" s="83"/>
      <c r="K2252" s="83"/>
      <c r="L2252" s="61"/>
      <c r="M2252" s="61"/>
      <c r="N2252" s="61"/>
      <c r="O2252" s="63"/>
      <c r="P2252" s="63"/>
      <c r="Q2252" s="63"/>
      <c r="R2252" s="63"/>
      <c r="S2252" s="64" t="str">
        <f aca="false">IF(ISBLANK(A2252),"",CONCATENATE($BC$5,"-",MID($BC$3,3,2),"-M_",A2252))</f>
        <v/>
      </c>
      <c r="T2252" s="65" t="str">
        <f aca="false">IF(ISBLANK(B2252),"",VLOOKUP(B2252,$BI$2:$BJ$5,2,FALSE()))</f>
        <v/>
      </c>
      <c r="U2252" s="66" t="str">
        <f aca="false">IF(ISBLANK(Q2252),"ES",Q2252)</f>
        <v>ES</v>
      </c>
      <c r="V2252" s="64" t="str">
        <f aca="false">IF(ISBLANK(K2252),"2",VLOOKUP(K2252,$BG$2:$BH$3,2,FALSE()))</f>
        <v>2</v>
      </c>
      <c r="W2252" s="66" t="str">
        <f aca="false">IF(ISBLANK(R2252),"Sin observaciones",R2252)</f>
        <v>Sin observaciones</v>
      </c>
      <c r="X2252" s="64" t="str">
        <f aca="false">IF(ISERROR(VLOOKUP(J2252,$BG$2:$BH$3,2,FALSE())),"",VLOOKUP(J2252,$BG$2:$BH$3,2,FALSE()))</f>
        <v/>
      </c>
      <c r="Z2252" s="67"/>
    </row>
    <row r="2253" customFormat="false" ht="14.4" hidden="false" customHeight="false" outlineLevel="0" collapsed="false">
      <c r="A2253" s="63"/>
      <c r="B2253" s="83"/>
      <c r="C2253" s="63"/>
      <c r="D2253" s="84"/>
      <c r="E2253" s="85"/>
      <c r="F2253" s="85"/>
      <c r="G2253" s="85"/>
      <c r="H2253" s="85"/>
      <c r="I2253" s="61"/>
      <c r="J2253" s="83"/>
      <c r="K2253" s="83"/>
      <c r="L2253" s="61"/>
      <c r="M2253" s="61"/>
      <c r="N2253" s="61"/>
      <c r="O2253" s="63"/>
      <c r="P2253" s="63"/>
      <c r="Q2253" s="63"/>
      <c r="R2253" s="63"/>
      <c r="S2253" s="64" t="str">
        <f aca="false">IF(ISBLANK(A2253),"",CONCATENATE($BC$5,"-",MID($BC$3,3,2),"-M_",A2253))</f>
        <v/>
      </c>
      <c r="T2253" s="65" t="str">
        <f aca="false">IF(ISBLANK(B2253),"",VLOOKUP(B2253,$BI$2:$BJ$5,2,FALSE()))</f>
        <v/>
      </c>
      <c r="U2253" s="66" t="str">
        <f aca="false">IF(ISBLANK(Q2253),"ES",Q2253)</f>
        <v>ES</v>
      </c>
      <c r="V2253" s="64" t="str">
        <f aca="false">IF(ISBLANK(K2253),"2",VLOOKUP(K2253,$BG$2:$BH$3,2,FALSE()))</f>
        <v>2</v>
      </c>
      <c r="W2253" s="66" t="str">
        <f aca="false">IF(ISBLANK(R2253),"Sin observaciones",R2253)</f>
        <v>Sin observaciones</v>
      </c>
      <c r="X2253" s="64" t="str">
        <f aca="false">IF(ISERROR(VLOOKUP(J2253,$BG$2:$BH$3,2,FALSE())),"",VLOOKUP(J2253,$BG$2:$BH$3,2,FALSE()))</f>
        <v/>
      </c>
      <c r="Z2253" s="67"/>
    </row>
    <row r="2254" customFormat="false" ht="14.4" hidden="false" customHeight="false" outlineLevel="0" collapsed="false">
      <c r="A2254" s="63"/>
      <c r="B2254" s="83"/>
      <c r="C2254" s="63"/>
      <c r="D2254" s="84"/>
      <c r="E2254" s="85"/>
      <c r="F2254" s="85"/>
      <c r="G2254" s="85"/>
      <c r="H2254" s="85"/>
      <c r="I2254" s="61"/>
      <c r="J2254" s="83"/>
      <c r="K2254" s="83"/>
      <c r="L2254" s="61"/>
      <c r="M2254" s="61"/>
      <c r="N2254" s="61"/>
      <c r="O2254" s="63"/>
      <c r="P2254" s="63"/>
      <c r="Q2254" s="63"/>
      <c r="R2254" s="63"/>
      <c r="S2254" s="64" t="str">
        <f aca="false">IF(ISBLANK(A2254),"",CONCATENATE($BC$5,"-",MID($BC$3,3,2),"-M_",A2254))</f>
        <v/>
      </c>
      <c r="T2254" s="65" t="str">
        <f aca="false">IF(ISBLANK(B2254),"",VLOOKUP(B2254,$BI$2:$BJ$5,2,FALSE()))</f>
        <v/>
      </c>
      <c r="U2254" s="66" t="str">
        <f aca="false">IF(ISBLANK(Q2254),"ES",Q2254)</f>
        <v>ES</v>
      </c>
      <c r="V2254" s="64" t="str">
        <f aca="false">IF(ISBLANK(K2254),"2",VLOOKUP(K2254,$BG$2:$BH$3,2,FALSE()))</f>
        <v>2</v>
      </c>
      <c r="W2254" s="66" t="str">
        <f aca="false">IF(ISBLANK(R2254),"Sin observaciones",R2254)</f>
        <v>Sin observaciones</v>
      </c>
      <c r="X2254" s="64" t="str">
        <f aca="false">IF(ISERROR(VLOOKUP(J2254,$BG$2:$BH$3,2,FALSE())),"",VLOOKUP(J2254,$BG$2:$BH$3,2,FALSE()))</f>
        <v/>
      </c>
      <c r="Z2254" s="67"/>
    </row>
    <row r="2255" customFormat="false" ht="14.4" hidden="false" customHeight="false" outlineLevel="0" collapsed="false">
      <c r="A2255" s="63"/>
      <c r="B2255" s="83"/>
      <c r="C2255" s="63"/>
      <c r="D2255" s="84"/>
      <c r="E2255" s="85"/>
      <c r="F2255" s="85"/>
      <c r="G2255" s="85"/>
      <c r="H2255" s="85"/>
      <c r="I2255" s="61"/>
      <c r="J2255" s="83"/>
      <c r="K2255" s="83"/>
      <c r="L2255" s="61"/>
      <c r="M2255" s="61"/>
      <c r="N2255" s="61"/>
      <c r="O2255" s="63"/>
      <c r="P2255" s="63"/>
      <c r="Q2255" s="63"/>
      <c r="R2255" s="63"/>
      <c r="S2255" s="64" t="str">
        <f aca="false">IF(ISBLANK(A2255),"",CONCATENATE($BC$5,"-",MID($BC$3,3,2),"-M_",A2255))</f>
        <v/>
      </c>
      <c r="T2255" s="65" t="str">
        <f aca="false">IF(ISBLANK(B2255),"",VLOOKUP(B2255,$BI$2:$BJ$5,2,FALSE()))</f>
        <v/>
      </c>
      <c r="U2255" s="66" t="str">
        <f aca="false">IF(ISBLANK(Q2255),"ES",Q2255)</f>
        <v>ES</v>
      </c>
      <c r="V2255" s="64" t="str">
        <f aca="false">IF(ISBLANK(K2255),"2",VLOOKUP(K2255,$BG$2:$BH$3,2,FALSE()))</f>
        <v>2</v>
      </c>
      <c r="W2255" s="66" t="str">
        <f aca="false">IF(ISBLANK(R2255),"Sin observaciones",R2255)</f>
        <v>Sin observaciones</v>
      </c>
      <c r="X2255" s="64" t="str">
        <f aca="false">IF(ISERROR(VLOOKUP(J2255,$BG$2:$BH$3,2,FALSE())),"",VLOOKUP(J2255,$BG$2:$BH$3,2,FALSE()))</f>
        <v/>
      </c>
      <c r="Z2255" s="67"/>
    </row>
    <row r="2256" customFormat="false" ht="14.4" hidden="false" customHeight="false" outlineLevel="0" collapsed="false">
      <c r="A2256" s="63"/>
      <c r="B2256" s="83"/>
      <c r="C2256" s="63"/>
      <c r="D2256" s="84"/>
      <c r="E2256" s="85"/>
      <c r="F2256" s="85"/>
      <c r="G2256" s="85"/>
      <c r="H2256" s="85"/>
      <c r="I2256" s="61"/>
      <c r="J2256" s="83"/>
      <c r="K2256" s="83"/>
      <c r="L2256" s="61"/>
      <c r="M2256" s="61"/>
      <c r="N2256" s="61"/>
      <c r="O2256" s="63"/>
      <c r="P2256" s="63"/>
      <c r="Q2256" s="63"/>
      <c r="R2256" s="63"/>
      <c r="S2256" s="64" t="str">
        <f aca="false">IF(ISBLANK(A2256),"",CONCATENATE($BC$5,"-",MID($BC$3,3,2),"-M_",A2256))</f>
        <v/>
      </c>
      <c r="T2256" s="65" t="str">
        <f aca="false">IF(ISBLANK(B2256),"",VLOOKUP(B2256,$BI$2:$BJ$5,2,FALSE()))</f>
        <v/>
      </c>
      <c r="U2256" s="66" t="str">
        <f aca="false">IF(ISBLANK(Q2256),"ES",Q2256)</f>
        <v>ES</v>
      </c>
      <c r="V2256" s="64" t="str">
        <f aca="false">IF(ISBLANK(K2256),"2",VLOOKUP(K2256,$BG$2:$BH$3,2,FALSE()))</f>
        <v>2</v>
      </c>
      <c r="W2256" s="66" t="str">
        <f aca="false">IF(ISBLANK(R2256),"Sin observaciones",R2256)</f>
        <v>Sin observaciones</v>
      </c>
      <c r="X2256" s="64" t="str">
        <f aca="false">IF(ISERROR(VLOOKUP(J2256,$BG$2:$BH$3,2,FALSE())),"",VLOOKUP(J2256,$BG$2:$BH$3,2,FALSE()))</f>
        <v/>
      </c>
      <c r="Z2256" s="67"/>
    </row>
    <row r="2257" customFormat="false" ht="14.4" hidden="false" customHeight="false" outlineLevel="0" collapsed="false">
      <c r="A2257" s="63"/>
      <c r="B2257" s="83"/>
      <c r="C2257" s="63"/>
      <c r="D2257" s="84"/>
      <c r="E2257" s="85"/>
      <c r="F2257" s="85"/>
      <c r="G2257" s="85"/>
      <c r="H2257" s="85"/>
      <c r="I2257" s="61"/>
      <c r="J2257" s="83"/>
      <c r="K2257" s="83"/>
      <c r="L2257" s="61"/>
      <c r="M2257" s="61"/>
      <c r="N2257" s="61"/>
      <c r="O2257" s="63"/>
      <c r="P2257" s="63"/>
      <c r="Q2257" s="63"/>
      <c r="R2257" s="63"/>
      <c r="S2257" s="64" t="str">
        <f aca="false">IF(ISBLANK(A2257),"",CONCATENATE($BC$5,"-",MID($BC$3,3,2),"-M_",A2257))</f>
        <v/>
      </c>
      <c r="T2257" s="65" t="str">
        <f aca="false">IF(ISBLANK(B2257),"",VLOOKUP(B2257,$BI$2:$BJ$5,2,FALSE()))</f>
        <v/>
      </c>
      <c r="U2257" s="66" t="str">
        <f aca="false">IF(ISBLANK(Q2257),"ES",Q2257)</f>
        <v>ES</v>
      </c>
      <c r="V2257" s="64" t="str">
        <f aca="false">IF(ISBLANK(K2257),"2",VLOOKUP(K2257,$BG$2:$BH$3,2,FALSE()))</f>
        <v>2</v>
      </c>
      <c r="W2257" s="66" t="str">
        <f aca="false">IF(ISBLANK(R2257),"Sin observaciones",R2257)</f>
        <v>Sin observaciones</v>
      </c>
      <c r="X2257" s="64" t="str">
        <f aca="false">IF(ISERROR(VLOOKUP(J2257,$BG$2:$BH$3,2,FALSE())),"",VLOOKUP(J2257,$BG$2:$BH$3,2,FALSE()))</f>
        <v/>
      </c>
      <c r="Z2257" s="67"/>
    </row>
    <row r="2258" customFormat="false" ht="14.4" hidden="false" customHeight="false" outlineLevel="0" collapsed="false">
      <c r="A2258" s="63"/>
      <c r="B2258" s="83"/>
      <c r="C2258" s="63"/>
      <c r="D2258" s="84"/>
      <c r="E2258" s="85"/>
      <c r="F2258" s="85"/>
      <c r="G2258" s="85"/>
      <c r="H2258" s="85"/>
      <c r="I2258" s="61"/>
      <c r="J2258" s="83"/>
      <c r="K2258" s="83"/>
      <c r="L2258" s="61"/>
      <c r="M2258" s="61"/>
      <c r="N2258" s="61"/>
      <c r="O2258" s="63"/>
      <c r="P2258" s="63"/>
      <c r="Q2258" s="63"/>
      <c r="R2258" s="63"/>
      <c r="S2258" s="64" t="str">
        <f aca="false">IF(ISBLANK(A2258),"",CONCATENATE($BC$5,"-",MID($BC$3,3,2),"-M_",A2258))</f>
        <v/>
      </c>
      <c r="T2258" s="65" t="str">
        <f aca="false">IF(ISBLANK(B2258),"",VLOOKUP(B2258,$BI$2:$BJ$5,2,FALSE()))</f>
        <v/>
      </c>
      <c r="U2258" s="66" t="str">
        <f aca="false">IF(ISBLANK(Q2258),"ES",Q2258)</f>
        <v>ES</v>
      </c>
      <c r="V2258" s="64" t="str">
        <f aca="false">IF(ISBLANK(K2258),"2",VLOOKUP(K2258,$BG$2:$BH$3,2,FALSE()))</f>
        <v>2</v>
      </c>
      <c r="W2258" s="66" t="str">
        <f aca="false">IF(ISBLANK(R2258),"Sin observaciones",R2258)</f>
        <v>Sin observaciones</v>
      </c>
      <c r="X2258" s="64" t="str">
        <f aca="false">IF(ISERROR(VLOOKUP(J2258,$BG$2:$BH$3,2,FALSE())),"",VLOOKUP(J2258,$BG$2:$BH$3,2,FALSE()))</f>
        <v/>
      </c>
      <c r="Z2258" s="67"/>
    </row>
    <row r="2259" customFormat="false" ht="14.4" hidden="false" customHeight="false" outlineLevel="0" collapsed="false">
      <c r="A2259" s="63"/>
      <c r="B2259" s="83"/>
      <c r="C2259" s="63"/>
      <c r="D2259" s="84"/>
      <c r="E2259" s="85"/>
      <c r="F2259" s="85"/>
      <c r="G2259" s="85"/>
      <c r="H2259" s="85"/>
      <c r="I2259" s="61"/>
      <c r="J2259" s="83"/>
      <c r="K2259" s="83"/>
      <c r="L2259" s="61"/>
      <c r="M2259" s="61"/>
      <c r="N2259" s="61"/>
      <c r="O2259" s="63"/>
      <c r="P2259" s="63"/>
      <c r="Q2259" s="63"/>
      <c r="R2259" s="63"/>
      <c r="S2259" s="64" t="str">
        <f aca="false">IF(ISBLANK(A2259),"",CONCATENATE($BC$5,"-",MID($BC$3,3,2),"-M_",A2259))</f>
        <v/>
      </c>
      <c r="T2259" s="65" t="str">
        <f aca="false">IF(ISBLANK(B2259),"",VLOOKUP(B2259,$BI$2:$BJ$5,2,FALSE()))</f>
        <v/>
      </c>
      <c r="U2259" s="66" t="str">
        <f aca="false">IF(ISBLANK(Q2259),"ES",Q2259)</f>
        <v>ES</v>
      </c>
      <c r="V2259" s="64" t="str">
        <f aca="false">IF(ISBLANK(K2259),"2",VLOOKUP(K2259,$BG$2:$BH$3,2,FALSE()))</f>
        <v>2</v>
      </c>
      <c r="W2259" s="66" t="str">
        <f aca="false">IF(ISBLANK(R2259),"Sin observaciones",R2259)</f>
        <v>Sin observaciones</v>
      </c>
      <c r="X2259" s="64" t="str">
        <f aca="false">IF(ISERROR(VLOOKUP(J2259,$BG$2:$BH$3,2,FALSE())),"",VLOOKUP(J2259,$BG$2:$BH$3,2,FALSE()))</f>
        <v/>
      </c>
      <c r="Z2259" s="67"/>
    </row>
    <row r="2260" customFormat="false" ht="14.4" hidden="false" customHeight="false" outlineLevel="0" collapsed="false">
      <c r="A2260" s="63"/>
      <c r="B2260" s="83"/>
      <c r="C2260" s="63"/>
      <c r="D2260" s="84"/>
      <c r="E2260" s="85"/>
      <c r="F2260" s="85"/>
      <c r="G2260" s="85"/>
      <c r="H2260" s="85"/>
      <c r="I2260" s="61"/>
      <c r="J2260" s="83"/>
      <c r="K2260" s="83"/>
      <c r="L2260" s="61"/>
      <c r="M2260" s="61"/>
      <c r="N2260" s="61"/>
      <c r="O2260" s="63"/>
      <c r="P2260" s="63"/>
      <c r="Q2260" s="63"/>
      <c r="R2260" s="63"/>
      <c r="S2260" s="64" t="str">
        <f aca="false">IF(ISBLANK(A2260),"",CONCATENATE($BC$5,"-",MID($BC$3,3,2),"-M_",A2260))</f>
        <v/>
      </c>
      <c r="T2260" s="65" t="str">
        <f aca="false">IF(ISBLANK(B2260),"",VLOOKUP(B2260,$BI$2:$BJ$5,2,FALSE()))</f>
        <v/>
      </c>
      <c r="U2260" s="66" t="str">
        <f aca="false">IF(ISBLANK(Q2260),"ES",Q2260)</f>
        <v>ES</v>
      </c>
      <c r="V2260" s="64" t="str">
        <f aca="false">IF(ISBLANK(K2260),"2",VLOOKUP(K2260,$BG$2:$BH$3,2,FALSE()))</f>
        <v>2</v>
      </c>
      <c r="W2260" s="66" t="str">
        <f aca="false">IF(ISBLANK(R2260),"Sin observaciones",R2260)</f>
        <v>Sin observaciones</v>
      </c>
      <c r="X2260" s="64" t="str">
        <f aca="false">IF(ISERROR(VLOOKUP(J2260,$BG$2:$BH$3,2,FALSE())),"",VLOOKUP(J2260,$BG$2:$BH$3,2,FALSE()))</f>
        <v/>
      </c>
      <c r="Z2260" s="67"/>
    </row>
    <row r="2261" customFormat="false" ht="14.4" hidden="false" customHeight="false" outlineLevel="0" collapsed="false">
      <c r="A2261" s="63"/>
      <c r="B2261" s="83"/>
      <c r="C2261" s="63"/>
      <c r="D2261" s="84"/>
      <c r="E2261" s="85"/>
      <c r="F2261" s="85"/>
      <c r="G2261" s="85"/>
      <c r="H2261" s="85"/>
      <c r="I2261" s="61"/>
      <c r="J2261" s="83"/>
      <c r="K2261" s="83"/>
      <c r="L2261" s="61"/>
      <c r="M2261" s="61"/>
      <c r="N2261" s="61"/>
      <c r="O2261" s="63"/>
      <c r="P2261" s="63"/>
      <c r="Q2261" s="63"/>
      <c r="R2261" s="63"/>
      <c r="S2261" s="64" t="str">
        <f aca="false">IF(ISBLANK(A2261),"",CONCATENATE($BC$5,"-",MID($BC$3,3,2),"-M_",A2261))</f>
        <v/>
      </c>
      <c r="T2261" s="65" t="str">
        <f aca="false">IF(ISBLANK(B2261),"",VLOOKUP(B2261,$BI$2:$BJ$5,2,FALSE()))</f>
        <v/>
      </c>
      <c r="U2261" s="66" t="str">
        <f aca="false">IF(ISBLANK(Q2261),"ES",Q2261)</f>
        <v>ES</v>
      </c>
      <c r="V2261" s="64" t="str">
        <f aca="false">IF(ISBLANK(K2261),"2",VLOOKUP(K2261,$BG$2:$BH$3,2,FALSE()))</f>
        <v>2</v>
      </c>
      <c r="W2261" s="66" t="str">
        <f aca="false">IF(ISBLANK(R2261),"Sin observaciones",R2261)</f>
        <v>Sin observaciones</v>
      </c>
      <c r="X2261" s="64" t="str">
        <f aca="false">IF(ISERROR(VLOOKUP(J2261,$BG$2:$BH$3,2,FALSE())),"",VLOOKUP(J2261,$BG$2:$BH$3,2,FALSE()))</f>
        <v/>
      </c>
      <c r="Z2261" s="67"/>
    </row>
    <row r="2262" customFormat="false" ht="14.4" hidden="false" customHeight="false" outlineLevel="0" collapsed="false">
      <c r="A2262" s="63"/>
      <c r="B2262" s="83"/>
      <c r="C2262" s="63"/>
      <c r="D2262" s="84"/>
      <c r="E2262" s="85"/>
      <c r="F2262" s="85"/>
      <c r="G2262" s="85"/>
      <c r="H2262" s="85"/>
      <c r="I2262" s="61"/>
      <c r="J2262" s="83"/>
      <c r="K2262" s="83"/>
      <c r="L2262" s="61"/>
      <c r="M2262" s="61"/>
      <c r="N2262" s="61"/>
      <c r="O2262" s="63"/>
      <c r="P2262" s="63"/>
      <c r="Q2262" s="63"/>
      <c r="R2262" s="63"/>
      <c r="S2262" s="64" t="str">
        <f aca="false">IF(ISBLANK(A2262),"",CONCATENATE($BC$5,"-",MID($BC$3,3,2),"-M_",A2262))</f>
        <v/>
      </c>
      <c r="T2262" s="65" t="str">
        <f aca="false">IF(ISBLANK(B2262),"",VLOOKUP(B2262,$BI$2:$BJ$5,2,FALSE()))</f>
        <v/>
      </c>
      <c r="U2262" s="66" t="str">
        <f aca="false">IF(ISBLANK(Q2262),"ES",Q2262)</f>
        <v>ES</v>
      </c>
      <c r="V2262" s="64" t="str">
        <f aca="false">IF(ISBLANK(K2262),"2",VLOOKUP(K2262,$BG$2:$BH$3,2,FALSE()))</f>
        <v>2</v>
      </c>
      <c r="W2262" s="66" t="str">
        <f aca="false">IF(ISBLANK(R2262),"Sin observaciones",R2262)</f>
        <v>Sin observaciones</v>
      </c>
      <c r="X2262" s="64" t="str">
        <f aca="false">IF(ISERROR(VLOOKUP(J2262,$BG$2:$BH$3,2,FALSE())),"",VLOOKUP(J2262,$BG$2:$BH$3,2,FALSE()))</f>
        <v/>
      </c>
      <c r="Z2262" s="67"/>
    </row>
    <row r="2263" customFormat="false" ht="14.4" hidden="false" customHeight="false" outlineLevel="0" collapsed="false">
      <c r="A2263" s="63"/>
      <c r="B2263" s="83"/>
      <c r="C2263" s="63"/>
      <c r="D2263" s="84"/>
      <c r="E2263" s="85"/>
      <c r="F2263" s="85"/>
      <c r="G2263" s="85"/>
      <c r="H2263" s="85"/>
      <c r="I2263" s="61"/>
      <c r="J2263" s="83"/>
      <c r="K2263" s="83"/>
      <c r="L2263" s="61"/>
      <c r="M2263" s="61"/>
      <c r="N2263" s="61"/>
      <c r="O2263" s="63"/>
      <c r="P2263" s="63"/>
      <c r="Q2263" s="63"/>
      <c r="R2263" s="63"/>
      <c r="S2263" s="64" t="str">
        <f aca="false">IF(ISBLANK(A2263),"",CONCATENATE($BC$5,"-",MID($BC$3,3,2),"-M_",A2263))</f>
        <v/>
      </c>
      <c r="T2263" s="65" t="str">
        <f aca="false">IF(ISBLANK(B2263),"",VLOOKUP(B2263,$BI$2:$BJ$5,2,FALSE()))</f>
        <v/>
      </c>
      <c r="U2263" s="66" t="str">
        <f aca="false">IF(ISBLANK(Q2263),"ES",Q2263)</f>
        <v>ES</v>
      </c>
      <c r="V2263" s="64" t="str">
        <f aca="false">IF(ISBLANK(K2263),"2",VLOOKUP(K2263,$BG$2:$BH$3,2,FALSE()))</f>
        <v>2</v>
      </c>
      <c r="W2263" s="66" t="str">
        <f aca="false">IF(ISBLANK(R2263),"Sin observaciones",R2263)</f>
        <v>Sin observaciones</v>
      </c>
      <c r="X2263" s="64" t="str">
        <f aca="false">IF(ISERROR(VLOOKUP(J2263,$BG$2:$BH$3,2,FALSE())),"",VLOOKUP(J2263,$BG$2:$BH$3,2,FALSE()))</f>
        <v/>
      </c>
      <c r="Z2263" s="67"/>
    </row>
    <row r="2264" customFormat="false" ht="14.4" hidden="false" customHeight="false" outlineLevel="0" collapsed="false">
      <c r="A2264" s="63"/>
      <c r="B2264" s="83"/>
      <c r="C2264" s="63"/>
      <c r="D2264" s="84"/>
      <c r="E2264" s="85"/>
      <c r="F2264" s="85"/>
      <c r="G2264" s="85"/>
      <c r="H2264" s="85"/>
      <c r="I2264" s="61"/>
      <c r="J2264" s="83"/>
      <c r="K2264" s="83"/>
      <c r="L2264" s="61"/>
      <c r="M2264" s="61"/>
      <c r="N2264" s="61"/>
      <c r="O2264" s="63"/>
      <c r="P2264" s="63"/>
      <c r="Q2264" s="63"/>
      <c r="R2264" s="63"/>
      <c r="S2264" s="64" t="str">
        <f aca="false">IF(ISBLANK(A2264),"",CONCATENATE($BC$5,"-",MID($BC$3,3,2),"-M_",A2264))</f>
        <v/>
      </c>
      <c r="T2264" s="65" t="str">
        <f aca="false">IF(ISBLANK(B2264),"",VLOOKUP(B2264,$BI$2:$BJ$5,2,FALSE()))</f>
        <v/>
      </c>
      <c r="U2264" s="66" t="str">
        <f aca="false">IF(ISBLANK(Q2264),"ES",Q2264)</f>
        <v>ES</v>
      </c>
      <c r="V2264" s="64" t="str">
        <f aca="false">IF(ISBLANK(K2264),"2",VLOOKUP(K2264,$BG$2:$BH$3,2,FALSE()))</f>
        <v>2</v>
      </c>
      <c r="W2264" s="66" t="str">
        <f aca="false">IF(ISBLANK(R2264),"Sin observaciones",R2264)</f>
        <v>Sin observaciones</v>
      </c>
      <c r="X2264" s="64" t="str">
        <f aca="false">IF(ISERROR(VLOOKUP(J2264,$BG$2:$BH$3,2,FALSE())),"",VLOOKUP(J2264,$BG$2:$BH$3,2,FALSE()))</f>
        <v/>
      </c>
      <c r="Z2264" s="67"/>
    </row>
    <row r="2265" customFormat="false" ht="14.4" hidden="false" customHeight="false" outlineLevel="0" collapsed="false">
      <c r="A2265" s="63"/>
      <c r="B2265" s="83"/>
      <c r="C2265" s="63"/>
      <c r="D2265" s="84"/>
      <c r="E2265" s="85"/>
      <c r="F2265" s="85"/>
      <c r="G2265" s="85"/>
      <c r="H2265" s="85"/>
      <c r="I2265" s="61"/>
      <c r="J2265" s="83"/>
      <c r="K2265" s="83"/>
      <c r="L2265" s="61"/>
      <c r="M2265" s="61"/>
      <c r="N2265" s="61"/>
      <c r="O2265" s="63"/>
      <c r="P2265" s="63"/>
      <c r="Q2265" s="63"/>
      <c r="R2265" s="63"/>
      <c r="S2265" s="64" t="str">
        <f aca="false">IF(ISBLANK(A2265),"",CONCATENATE($BC$5,"-",MID($BC$3,3,2),"-M_",A2265))</f>
        <v/>
      </c>
      <c r="T2265" s="65" t="str">
        <f aca="false">IF(ISBLANK(B2265),"",VLOOKUP(B2265,$BI$2:$BJ$5,2,FALSE()))</f>
        <v/>
      </c>
      <c r="U2265" s="66" t="str">
        <f aca="false">IF(ISBLANK(Q2265),"ES",Q2265)</f>
        <v>ES</v>
      </c>
      <c r="V2265" s="64" t="str">
        <f aca="false">IF(ISBLANK(K2265),"2",VLOOKUP(K2265,$BG$2:$BH$3,2,FALSE()))</f>
        <v>2</v>
      </c>
      <c r="W2265" s="66" t="str">
        <f aca="false">IF(ISBLANK(R2265),"Sin observaciones",R2265)</f>
        <v>Sin observaciones</v>
      </c>
      <c r="X2265" s="64" t="str">
        <f aca="false">IF(ISERROR(VLOOKUP(J2265,$BG$2:$BH$3,2,FALSE())),"",VLOOKUP(J2265,$BG$2:$BH$3,2,FALSE()))</f>
        <v/>
      </c>
      <c r="Z2265" s="67"/>
    </row>
    <row r="2266" customFormat="false" ht="14.4" hidden="false" customHeight="false" outlineLevel="0" collapsed="false">
      <c r="A2266" s="63"/>
      <c r="B2266" s="83"/>
      <c r="C2266" s="63"/>
      <c r="D2266" s="84"/>
      <c r="E2266" s="85"/>
      <c r="F2266" s="85"/>
      <c r="G2266" s="85"/>
      <c r="H2266" s="85"/>
      <c r="I2266" s="61"/>
      <c r="J2266" s="83"/>
      <c r="K2266" s="83"/>
      <c r="L2266" s="61"/>
      <c r="M2266" s="61"/>
      <c r="N2266" s="61"/>
      <c r="O2266" s="63"/>
      <c r="P2266" s="63"/>
      <c r="Q2266" s="63"/>
      <c r="R2266" s="63"/>
      <c r="S2266" s="64" t="str">
        <f aca="false">IF(ISBLANK(A2266),"",CONCATENATE($BC$5,"-",MID($BC$3,3,2),"-M_",A2266))</f>
        <v/>
      </c>
      <c r="T2266" s="65" t="str">
        <f aca="false">IF(ISBLANK(B2266),"",VLOOKUP(B2266,$BI$2:$BJ$5,2,FALSE()))</f>
        <v/>
      </c>
      <c r="U2266" s="66" t="str">
        <f aca="false">IF(ISBLANK(Q2266),"ES",Q2266)</f>
        <v>ES</v>
      </c>
      <c r="V2266" s="64" t="str">
        <f aca="false">IF(ISBLANK(K2266),"2",VLOOKUP(K2266,$BG$2:$BH$3,2,FALSE()))</f>
        <v>2</v>
      </c>
      <c r="W2266" s="66" t="str">
        <f aca="false">IF(ISBLANK(R2266),"Sin observaciones",R2266)</f>
        <v>Sin observaciones</v>
      </c>
      <c r="X2266" s="64" t="str">
        <f aca="false">IF(ISERROR(VLOOKUP(J2266,$BG$2:$BH$3,2,FALSE())),"",VLOOKUP(J2266,$BG$2:$BH$3,2,FALSE()))</f>
        <v/>
      </c>
      <c r="Z2266" s="67"/>
    </row>
    <row r="2267" customFormat="false" ht="14.4" hidden="false" customHeight="false" outlineLevel="0" collapsed="false">
      <c r="A2267" s="63"/>
      <c r="B2267" s="83"/>
      <c r="C2267" s="63"/>
      <c r="D2267" s="84"/>
      <c r="E2267" s="85"/>
      <c r="F2267" s="85"/>
      <c r="G2267" s="85"/>
      <c r="H2267" s="85"/>
      <c r="I2267" s="61"/>
      <c r="J2267" s="83"/>
      <c r="K2267" s="83"/>
      <c r="L2267" s="61"/>
      <c r="M2267" s="61"/>
      <c r="N2267" s="61"/>
      <c r="O2267" s="63"/>
      <c r="P2267" s="63"/>
      <c r="Q2267" s="63"/>
      <c r="R2267" s="63"/>
      <c r="S2267" s="64" t="str">
        <f aca="false">IF(ISBLANK(A2267),"",CONCATENATE($BC$5,"-",MID($BC$3,3,2),"-M_",A2267))</f>
        <v/>
      </c>
      <c r="T2267" s="65" t="str">
        <f aca="false">IF(ISBLANK(B2267),"",VLOOKUP(B2267,$BI$2:$BJ$5,2,FALSE()))</f>
        <v/>
      </c>
      <c r="U2267" s="66" t="str">
        <f aca="false">IF(ISBLANK(Q2267),"ES",Q2267)</f>
        <v>ES</v>
      </c>
      <c r="V2267" s="64" t="str">
        <f aca="false">IF(ISBLANK(K2267),"2",VLOOKUP(K2267,$BG$2:$BH$3,2,FALSE()))</f>
        <v>2</v>
      </c>
      <c r="W2267" s="66" t="str">
        <f aca="false">IF(ISBLANK(R2267),"Sin observaciones",R2267)</f>
        <v>Sin observaciones</v>
      </c>
      <c r="X2267" s="64" t="str">
        <f aca="false">IF(ISERROR(VLOOKUP(J2267,$BG$2:$BH$3,2,FALSE())),"",VLOOKUP(J2267,$BG$2:$BH$3,2,FALSE()))</f>
        <v/>
      </c>
      <c r="Z2267" s="67"/>
    </row>
    <row r="2268" customFormat="false" ht="14.4" hidden="false" customHeight="false" outlineLevel="0" collapsed="false">
      <c r="A2268" s="63"/>
      <c r="B2268" s="83"/>
      <c r="C2268" s="63"/>
      <c r="D2268" s="84"/>
      <c r="E2268" s="85"/>
      <c r="F2268" s="85"/>
      <c r="G2268" s="85"/>
      <c r="H2268" s="85"/>
      <c r="I2268" s="61"/>
      <c r="J2268" s="83"/>
      <c r="K2268" s="83"/>
      <c r="L2268" s="61"/>
      <c r="M2268" s="61"/>
      <c r="N2268" s="61"/>
      <c r="O2268" s="63"/>
      <c r="P2268" s="63"/>
      <c r="Q2268" s="63"/>
      <c r="R2268" s="63"/>
      <c r="S2268" s="64" t="str">
        <f aca="false">IF(ISBLANK(A2268),"",CONCATENATE($BC$5,"-",MID($BC$3,3,2),"-M_",A2268))</f>
        <v/>
      </c>
      <c r="T2268" s="65" t="str">
        <f aca="false">IF(ISBLANK(B2268),"",VLOOKUP(B2268,$BI$2:$BJ$5,2,FALSE()))</f>
        <v/>
      </c>
      <c r="U2268" s="66" t="str">
        <f aca="false">IF(ISBLANK(Q2268),"ES",Q2268)</f>
        <v>ES</v>
      </c>
      <c r="V2268" s="64" t="str">
        <f aca="false">IF(ISBLANK(K2268),"2",VLOOKUP(K2268,$BG$2:$BH$3,2,FALSE()))</f>
        <v>2</v>
      </c>
      <c r="W2268" s="66" t="str">
        <f aca="false">IF(ISBLANK(R2268),"Sin observaciones",R2268)</f>
        <v>Sin observaciones</v>
      </c>
      <c r="X2268" s="64" t="str">
        <f aca="false">IF(ISERROR(VLOOKUP(J2268,$BG$2:$BH$3,2,FALSE())),"",VLOOKUP(J2268,$BG$2:$BH$3,2,FALSE()))</f>
        <v/>
      </c>
      <c r="Z2268" s="67"/>
    </row>
    <row r="2269" customFormat="false" ht="14.4" hidden="false" customHeight="false" outlineLevel="0" collapsed="false">
      <c r="A2269" s="63"/>
      <c r="B2269" s="83"/>
      <c r="C2269" s="63"/>
      <c r="D2269" s="84"/>
      <c r="E2269" s="85"/>
      <c r="F2269" s="85"/>
      <c r="G2269" s="85"/>
      <c r="H2269" s="85"/>
      <c r="I2269" s="61"/>
      <c r="J2269" s="83"/>
      <c r="K2269" s="83"/>
      <c r="L2269" s="61"/>
      <c r="M2269" s="61"/>
      <c r="N2269" s="61"/>
      <c r="O2269" s="63"/>
      <c r="P2269" s="63"/>
      <c r="Q2269" s="63"/>
      <c r="R2269" s="63"/>
      <c r="S2269" s="64" t="str">
        <f aca="false">IF(ISBLANK(A2269),"",CONCATENATE($BC$5,"-",MID($BC$3,3,2),"-M_",A2269))</f>
        <v/>
      </c>
      <c r="T2269" s="65" t="str">
        <f aca="false">IF(ISBLANK(B2269),"",VLOOKUP(B2269,$BI$2:$BJ$5,2,FALSE()))</f>
        <v/>
      </c>
      <c r="U2269" s="66" t="str">
        <f aca="false">IF(ISBLANK(Q2269),"ES",Q2269)</f>
        <v>ES</v>
      </c>
      <c r="V2269" s="64" t="str">
        <f aca="false">IF(ISBLANK(K2269),"2",VLOOKUP(K2269,$BG$2:$BH$3,2,FALSE()))</f>
        <v>2</v>
      </c>
      <c r="W2269" s="66" t="str">
        <f aca="false">IF(ISBLANK(R2269),"Sin observaciones",R2269)</f>
        <v>Sin observaciones</v>
      </c>
      <c r="X2269" s="64" t="str">
        <f aca="false">IF(ISERROR(VLOOKUP(J2269,$BG$2:$BH$3,2,FALSE())),"",VLOOKUP(J2269,$BG$2:$BH$3,2,FALSE()))</f>
        <v/>
      </c>
      <c r="Z2269" s="67"/>
    </row>
    <row r="2270" customFormat="false" ht="14.4" hidden="false" customHeight="false" outlineLevel="0" collapsed="false">
      <c r="A2270" s="63"/>
      <c r="B2270" s="83"/>
      <c r="C2270" s="63"/>
      <c r="D2270" s="84"/>
      <c r="E2270" s="85"/>
      <c r="F2270" s="85"/>
      <c r="G2270" s="85"/>
      <c r="H2270" s="85"/>
      <c r="I2270" s="61"/>
      <c r="J2270" s="83"/>
      <c r="K2270" s="83"/>
      <c r="L2270" s="61"/>
      <c r="M2270" s="61"/>
      <c r="N2270" s="61"/>
      <c r="O2270" s="63"/>
      <c r="P2270" s="63"/>
      <c r="Q2270" s="63"/>
      <c r="R2270" s="63"/>
      <c r="S2270" s="64" t="str">
        <f aca="false">IF(ISBLANK(A2270),"",CONCATENATE($BC$5,"-",MID($BC$3,3,2),"-M_",A2270))</f>
        <v/>
      </c>
      <c r="T2270" s="65" t="str">
        <f aca="false">IF(ISBLANK(B2270),"",VLOOKUP(B2270,$BI$2:$BJ$5,2,FALSE()))</f>
        <v/>
      </c>
      <c r="U2270" s="66" t="str">
        <f aca="false">IF(ISBLANK(Q2270),"ES",Q2270)</f>
        <v>ES</v>
      </c>
      <c r="V2270" s="64" t="str">
        <f aca="false">IF(ISBLANK(K2270),"2",VLOOKUP(K2270,$BG$2:$BH$3,2,FALSE()))</f>
        <v>2</v>
      </c>
      <c r="W2270" s="66" t="str">
        <f aca="false">IF(ISBLANK(R2270),"Sin observaciones",R2270)</f>
        <v>Sin observaciones</v>
      </c>
      <c r="X2270" s="64" t="str">
        <f aca="false">IF(ISERROR(VLOOKUP(J2270,$BG$2:$BH$3,2,FALSE())),"",VLOOKUP(J2270,$BG$2:$BH$3,2,FALSE()))</f>
        <v/>
      </c>
      <c r="Z2270" s="67"/>
    </row>
    <row r="2271" customFormat="false" ht="14.4" hidden="false" customHeight="false" outlineLevel="0" collapsed="false">
      <c r="A2271" s="63"/>
      <c r="B2271" s="83"/>
      <c r="C2271" s="63"/>
      <c r="D2271" s="84"/>
      <c r="E2271" s="85"/>
      <c r="F2271" s="85"/>
      <c r="G2271" s="85"/>
      <c r="H2271" s="85"/>
      <c r="I2271" s="61"/>
      <c r="J2271" s="83"/>
      <c r="K2271" s="83"/>
      <c r="L2271" s="61"/>
      <c r="M2271" s="61"/>
      <c r="N2271" s="61"/>
      <c r="O2271" s="63"/>
      <c r="P2271" s="63"/>
      <c r="Q2271" s="63"/>
      <c r="R2271" s="63"/>
      <c r="S2271" s="64" t="str">
        <f aca="false">IF(ISBLANK(A2271),"",CONCATENATE($BC$5,"-",MID($BC$3,3,2),"-M_",A2271))</f>
        <v/>
      </c>
      <c r="T2271" s="65" t="str">
        <f aca="false">IF(ISBLANK(B2271),"",VLOOKUP(B2271,$BI$2:$BJ$5,2,FALSE()))</f>
        <v/>
      </c>
      <c r="U2271" s="66" t="str">
        <f aca="false">IF(ISBLANK(Q2271),"ES",Q2271)</f>
        <v>ES</v>
      </c>
      <c r="V2271" s="64" t="str">
        <f aca="false">IF(ISBLANK(K2271),"2",VLOOKUP(K2271,$BG$2:$BH$3,2,FALSE()))</f>
        <v>2</v>
      </c>
      <c r="W2271" s="66" t="str">
        <f aca="false">IF(ISBLANK(R2271),"Sin observaciones",R2271)</f>
        <v>Sin observaciones</v>
      </c>
      <c r="X2271" s="64" t="str">
        <f aca="false">IF(ISERROR(VLOOKUP(J2271,$BG$2:$BH$3,2,FALSE())),"",VLOOKUP(J2271,$BG$2:$BH$3,2,FALSE()))</f>
        <v/>
      </c>
      <c r="Z2271" s="67"/>
    </row>
    <row r="2272" customFormat="false" ht="14.4" hidden="false" customHeight="false" outlineLevel="0" collapsed="false">
      <c r="A2272" s="63"/>
      <c r="B2272" s="83"/>
      <c r="C2272" s="63"/>
      <c r="D2272" s="84"/>
      <c r="E2272" s="85"/>
      <c r="F2272" s="85"/>
      <c r="G2272" s="85"/>
      <c r="H2272" s="85"/>
      <c r="I2272" s="61"/>
      <c r="J2272" s="83"/>
      <c r="K2272" s="83"/>
      <c r="L2272" s="61"/>
      <c r="M2272" s="61"/>
      <c r="N2272" s="61"/>
      <c r="O2272" s="63"/>
      <c r="P2272" s="63"/>
      <c r="Q2272" s="63"/>
      <c r="R2272" s="63"/>
      <c r="S2272" s="64" t="str">
        <f aca="false">IF(ISBLANK(A2272),"",CONCATENATE($BC$5,"-",MID($BC$3,3,2),"-M_",A2272))</f>
        <v/>
      </c>
      <c r="T2272" s="65" t="str">
        <f aca="false">IF(ISBLANK(B2272),"",VLOOKUP(B2272,$BI$2:$BJ$5,2,FALSE()))</f>
        <v/>
      </c>
      <c r="U2272" s="66" t="str">
        <f aca="false">IF(ISBLANK(Q2272),"ES",Q2272)</f>
        <v>ES</v>
      </c>
      <c r="V2272" s="64" t="str">
        <f aca="false">IF(ISBLANK(K2272),"2",VLOOKUP(K2272,$BG$2:$BH$3,2,FALSE()))</f>
        <v>2</v>
      </c>
      <c r="W2272" s="66" t="str">
        <f aca="false">IF(ISBLANK(R2272),"Sin observaciones",R2272)</f>
        <v>Sin observaciones</v>
      </c>
      <c r="X2272" s="64" t="str">
        <f aca="false">IF(ISERROR(VLOOKUP(J2272,$BG$2:$BH$3,2,FALSE())),"",VLOOKUP(J2272,$BG$2:$BH$3,2,FALSE()))</f>
        <v/>
      </c>
      <c r="Z2272" s="67"/>
    </row>
    <row r="2273" customFormat="false" ht="14.4" hidden="false" customHeight="false" outlineLevel="0" collapsed="false">
      <c r="A2273" s="63"/>
      <c r="B2273" s="83"/>
      <c r="C2273" s="63"/>
      <c r="D2273" s="84"/>
      <c r="E2273" s="85"/>
      <c r="F2273" s="85"/>
      <c r="G2273" s="85"/>
      <c r="H2273" s="85"/>
      <c r="I2273" s="61"/>
      <c r="J2273" s="83"/>
      <c r="K2273" s="83"/>
      <c r="L2273" s="61"/>
      <c r="M2273" s="61"/>
      <c r="N2273" s="61"/>
      <c r="O2273" s="63"/>
      <c r="P2273" s="63"/>
      <c r="Q2273" s="63"/>
      <c r="R2273" s="63"/>
      <c r="S2273" s="64" t="str">
        <f aca="false">IF(ISBLANK(A2273),"",CONCATENATE($BC$5,"-",MID($BC$3,3,2),"-M_",A2273))</f>
        <v/>
      </c>
      <c r="T2273" s="65" t="str">
        <f aca="false">IF(ISBLANK(B2273),"",VLOOKUP(B2273,$BI$2:$BJ$5,2,FALSE()))</f>
        <v/>
      </c>
      <c r="U2273" s="66" t="str">
        <f aca="false">IF(ISBLANK(Q2273),"ES",Q2273)</f>
        <v>ES</v>
      </c>
      <c r="V2273" s="64" t="str">
        <f aca="false">IF(ISBLANK(K2273),"2",VLOOKUP(K2273,$BG$2:$BH$3,2,FALSE()))</f>
        <v>2</v>
      </c>
      <c r="W2273" s="66" t="str">
        <f aca="false">IF(ISBLANK(R2273),"Sin observaciones",R2273)</f>
        <v>Sin observaciones</v>
      </c>
      <c r="X2273" s="64" t="str">
        <f aca="false">IF(ISERROR(VLOOKUP(J2273,$BG$2:$BH$3,2,FALSE())),"",VLOOKUP(J2273,$BG$2:$BH$3,2,FALSE()))</f>
        <v/>
      </c>
      <c r="Z2273" s="67"/>
    </row>
    <row r="2274" customFormat="false" ht="14.4" hidden="false" customHeight="false" outlineLevel="0" collapsed="false">
      <c r="A2274" s="63"/>
      <c r="B2274" s="83"/>
      <c r="C2274" s="63"/>
      <c r="D2274" s="84"/>
      <c r="E2274" s="85"/>
      <c r="F2274" s="85"/>
      <c r="G2274" s="85"/>
      <c r="H2274" s="85"/>
      <c r="I2274" s="61"/>
      <c r="J2274" s="83"/>
      <c r="K2274" s="83"/>
      <c r="L2274" s="61"/>
      <c r="M2274" s="61"/>
      <c r="N2274" s="61"/>
      <c r="O2274" s="63"/>
      <c r="P2274" s="63"/>
      <c r="Q2274" s="63"/>
      <c r="R2274" s="63"/>
      <c r="S2274" s="64" t="str">
        <f aca="false">IF(ISBLANK(A2274),"",CONCATENATE($BC$5,"-",MID($BC$3,3,2),"-M_",A2274))</f>
        <v/>
      </c>
      <c r="T2274" s="65" t="str">
        <f aca="false">IF(ISBLANK(B2274),"",VLOOKUP(B2274,$BI$2:$BJ$5,2,FALSE()))</f>
        <v/>
      </c>
      <c r="U2274" s="66" t="str">
        <f aca="false">IF(ISBLANK(Q2274),"ES",Q2274)</f>
        <v>ES</v>
      </c>
      <c r="V2274" s="64" t="str">
        <f aca="false">IF(ISBLANK(K2274),"2",VLOOKUP(K2274,$BG$2:$BH$3,2,FALSE()))</f>
        <v>2</v>
      </c>
      <c r="W2274" s="66" t="str">
        <f aca="false">IF(ISBLANK(R2274),"Sin observaciones",R2274)</f>
        <v>Sin observaciones</v>
      </c>
      <c r="X2274" s="64" t="str">
        <f aca="false">IF(ISERROR(VLOOKUP(J2274,$BG$2:$BH$3,2,FALSE())),"",VLOOKUP(J2274,$BG$2:$BH$3,2,FALSE()))</f>
        <v/>
      </c>
      <c r="Z2274" s="67"/>
    </row>
    <row r="2275" customFormat="false" ht="14.4" hidden="false" customHeight="false" outlineLevel="0" collapsed="false">
      <c r="A2275" s="63"/>
      <c r="B2275" s="83"/>
      <c r="C2275" s="63"/>
      <c r="D2275" s="84"/>
      <c r="E2275" s="85"/>
      <c r="F2275" s="85"/>
      <c r="G2275" s="85"/>
      <c r="H2275" s="85"/>
      <c r="I2275" s="61"/>
      <c r="J2275" s="83"/>
      <c r="K2275" s="83"/>
      <c r="L2275" s="61"/>
      <c r="M2275" s="61"/>
      <c r="N2275" s="61"/>
      <c r="O2275" s="63"/>
      <c r="P2275" s="63"/>
      <c r="Q2275" s="63"/>
      <c r="R2275" s="63"/>
      <c r="S2275" s="64" t="str">
        <f aca="false">IF(ISBLANK(A2275),"",CONCATENATE($BC$5,"-",MID($BC$3,3,2),"-M_",A2275))</f>
        <v/>
      </c>
      <c r="T2275" s="65" t="str">
        <f aca="false">IF(ISBLANK(B2275),"",VLOOKUP(B2275,$BI$2:$BJ$5,2,FALSE()))</f>
        <v/>
      </c>
      <c r="U2275" s="66" t="str">
        <f aca="false">IF(ISBLANK(Q2275),"ES",Q2275)</f>
        <v>ES</v>
      </c>
      <c r="V2275" s="64" t="str">
        <f aca="false">IF(ISBLANK(K2275),"2",VLOOKUP(K2275,$BG$2:$BH$3,2,FALSE()))</f>
        <v>2</v>
      </c>
      <c r="W2275" s="66" t="str">
        <f aca="false">IF(ISBLANK(R2275),"Sin observaciones",R2275)</f>
        <v>Sin observaciones</v>
      </c>
      <c r="X2275" s="64" t="str">
        <f aca="false">IF(ISERROR(VLOOKUP(J2275,$BG$2:$BH$3,2,FALSE())),"",VLOOKUP(J2275,$BG$2:$BH$3,2,FALSE()))</f>
        <v/>
      </c>
      <c r="Z2275" s="67"/>
    </row>
    <row r="2276" customFormat="false" ht="14.4" hidden="false" customHeight="false" outlineLevel="0" collapsed="false">
      <c r="A2276" s="63"/>
      <c r="B2276" s="83"/>
      <c r="C2276" s="63"/>
      <c r="D2276" s="84"/>
      <c r="E2276" s="85"/>
      <c r="F2276" s="85"/>
      <c r="G2276" s="85"/>
      <c r="H2276" s="85"/>
      <c r="I2276" s="61"/>
      <c r="J2276" s="83"/>
      <c r="K2276" s="83"/>
      <c r="L2276" s="61"/>
      <c r="M2276" s="61"/>
      <c r="N2276" s="61"/>
      <c r="O2276" s="63"/>
      <c r="P2276" s="63"/>
      <c r="Q2276" s="63"/>
      <c r="R2276" s="63"/>
      <c r="S2276" s="64" t="str">
        <f aca="false">IF(ISBLANK(A2276),"",CONCATENATE($BC$5,"-",MID($BC$3,3,2),"-M_",A2276))</f>
        <v/>
      </c>
      <c r="T2276" s="65" t="str">
        <f aca="false">IF(ISBLANK(B2276),"",VLOOKUP(B2276,$BI$2:$BJ$5,2,FALSE()))</f>
        <v/>
      </c>
      <c r="U2276" s="66" t="str">
        <f aca="false">IF(ISBLANK(Q2276),"ES",Q2276)</f>
        <v>ES</v>
      </c>
      <c r="V2276" s="64" t="str">
        <f aca="false">IF(ISBLANK(K2276),"2",VLOOKUP(K2276,$BG$2:$BH$3,2,FALSE()))</f>
        <v>2</v>
      </c>
      <c r="W2276" s="66" t="str">
        <f aca="false">IF(ISBLANK(R2276),"Sin observaciones",R2276)</f>
        <v>Sin observaciones</v>
      </c>
      <c r="X2276" s="64" t="str">
        <f aca="false">IF(ISERROR(VLOOKUP(J2276,$BG$2:$BH$3,2,FALSE())),"",VLOOKUP(J2276,$BG$2:$BH$3,2,FALSE()))</f>
        <v/>
      </c>
      <c r="Z2276" s="67"/>
    </row>
    <row r="2277" customFormat="false" ht="14.4" hidden="false" customHeight="false" outlineLevel="0" collapsed="false">
      <c r="A2277" s="63"/>
      <c r="B2277" s="83"/>
      <c r="C2277" s="63"/>
      <c r="D2277" s="84"/>
      <c r="E2277" s="85"/>
      <c r="F2277" s="85"/>
      <c r="G2277" s="85"/>
      <c r="H2277" s="85"/>
      <c r="I2277" s="61"/>
      <c r="J2277" s="83"/>
      <c r="K2277" s="83"/>
      <c r="L2277" s="61"/>
      <c r="M2277" s="61"/>
      <c r="N2277" s="61"/>
      <c r="O2277" s="63"/>
      <c r="P2277" s="63"/>
      <c r="Q2277" s="63"/>
      <c r="R2277" s="63"/>
      <c r="S2277" s="64" t="str">
        <f aca="false">IF(ISBLANK(A2277),"",CONCATENATE($BC$5,"-",MID($BC$3,3,2),"-M_",A2277))</f>
        <v/>
      </c>
      <c r="T2277" s="65" t="str">
        <f aca="false">IF(ISBLANK(B2277),"",VLOOKUP(B2277,$BI$2:$BJ$5,2,FALSE()))</f>
        <v/>
      </c>
      <c r="U2277" s="66" t="str">
        <f aca="false">IF(ISBLANK(Q2277),"ES",Q2277)</f>
        <v>ES</v>
      </c>
      <c r="V2277" s="64" t="str">
        <f aca="false">IF(ISBLANK(K2277),"2",VLOOKUP(K2277,$BG$2:$BH$3,2,FALSE()))</f>
        <v>2</v>
      </c>
      <c r="W2277" s="66" t="str">
        <f aca="false">IF(ISBLANK(R2277),"Sin observaciones",R2277)</f>
        <v>Sin observaciones</v>
      </c>
      <c r="X2277" s="64" t="str">
        <f aca="false">IF(ISERROR(VLOOKUP(J2277,$BG$2:$BH$3,2,FALSE())),"",VLOOKUP(J2277,$BG$2:$BH$3,2,FALSE()))</f>
        <v/>
      </c>
      <c r="Z2277" s="67"/>
    </row>
    <row r="2278" customFormat="false" ht="14.4" hidden="false" customHeight="false" outlineLevel="0" collapsed="false">
      <c r="A2278" s="63"/>
      <c r="B2278" s="83"/>
      <c r="C2278" s="63"/>
      <c r="D2278" s="84"/>
      <c r="E2278" s="85"/>
      <c r="F2278" s="85"/>
      <c r="G2278" s="85"/>
      <c r="H2278" s="85"/>
      <c r="I2278" s="61"/>
      <c r="J2278" s="83"/>
      <c r="K2278" s="83"/>
      <c r="L2278" s="61"/>
      <c r="M2278" s="61"/>
      <c r="N2278" s="61"/>
      <c r="O2278" s="63"/>
      <c r="P2278" s="63"/>
      <c r="Q2278" s="63"/>
      <c r="R2278" s="63"/>
      <c r="S2278" s="64" t="str">
        <f aca="false">IF(ISBLANK(A2278),"",CONCATENATE($BC$5,"-",MID($BC$3,3,2),"-M_",A2278))</f>
        <v/>
      </c>
      <c r="T2278" s="65" t="str">
        <f aca="false">IF(ISBLANK(B2278),"",VLOOKUP(B2278,$BI$2:$BJ$5,2,FALSE()))</f>
        <v/>
      </c>
      <c r="U2278" s="66" t="str">
        <f aca="false">IF(ISBLANK(Q2278),"ES",Q2278)</f>
        <v>ES</v>
      </c>
      <c r="V2278" s="64" t="str">
        <f aca="false">IF(ISBLANK(K2278),"2",VLOOKUP(K2278,$BG$2:$BH$3,2,FALSE()))</f>
        <v>2</v>
      </c>
      <c r="W2278" s="66" t="str">
        <f aca="false">IF(ISBLANK(R2278),"Sin observaciones",R2278)</f>
        <v>Sin observaciones</v>
      </c>
      <c r="X2278" s="64" t="str">
        <f aca="false">IF(ISERROR(VLOOKUP(J2278,$BG$2:$BH$3,2,FALSE())),"",VLOOKUP(J2278,$BG$2:$BH$3,2,FALSE()))</f>
        <v/>
      </c>
      <c r="Z2278" s="67"/>
    </row>
    <row r="2279" customFormat="false" ht="14.4" hidden="false" customHeight="false" outlineLevel="0" collapsed="false">
      <c r="A2279" s="63"/>
      <c r="B2279" s="83"/>
      <c r="C2279" s="63"/>
      <c r="D2279" s="84"/>
      <c r="E2279" s="85"/>
      <c r="F2279" s="85"/>
      <c r="G2279" s="85"/>
      <c r="H2279" s="85"/>
      <c r="I2279" s="61"/>
      <c r="J2279" s="83"/>
      <c r="K2279" s="83"/>
      <c r="L2279" s="61"/>
      <c r="M2279" s="61"/>
      <c r="N2279" s="61"/>
      <c r="O2279" s="63"/>
      <c r="P2279" s="63"/>
      <c r="Q2279" s="63"/>
      <c r="R2279" s="63"/>
      <c r="S2279" s="64" t="str">
        <f aca="false">IF(ISBLANK(A2279),"",CONCATENATE($BC$5,"-",MID($BC$3,3,2),"-M_",A2279))</f>
        <v/>
      </c>
      <c r="T2279" s="65" t="str">
        <f aca="false">IF(ISBLANK(B2279),"",VLOOKUP(B2279,$BI$2:$BJ$5,2,FALSE()))</f>
        <v/>
      </c>
      <c r="U2279" s="66" t="str">
        <f aca="false">IF(ISBLANK(Q2279),"ES",Q2279)</f>
        <v>ES</v>
      </c>
      <c r="V2279" s="64" t="str">
        <f aca="false">IF(ISBLANK(K2279),"2",VLOOKUP(K2279,$BG$2:$BH$3,2,FALSE()))</f>
        <v>2</v>
      </c>
      <c r="W2279" s="66" t="str">
        <f aca="false">IF(ISBLANK(R2279),"Sin observaciones",R2279)</f>
        <v>Sin observaciones</v>
      </c>
      <c r="X2279" s="64" t="str">
        <f aca="false">IF(ISERROR(VLOOKUP(J2279,$BG$2:$BH$3,2,FALSE())),"",VLOOKUP(J2279,$BG$2:$BH$3,2,FALSE()))</f>
        <v/>
      </c>
      <c r="Z2279" s="67"/>
    </row>
    <row r="2280" customFormat="false" ht="14.4" hidden="false" customHeight="false" outlineLevel="0" collapsed="false">
      <c r="A2280" s="63"/>
      <c r="B2280" s="83"/>
      <c r="C2280" s="63"/>
      <c r="D2280" s="84"/>
      <c r="E2280" s="85"/>
      <c r="F2280" s="85"/>
      <c r="G2280" s="85"/>
      <c r="H2280" s="85"/>
      <c r="I2280" s="61"/>
      <c r="J2280" s="83"/>
      <c r="K2280" s="83"/>
      <c r="L2280" s="61"/>
      <c r="M2280" s="61"/>
      <c r="N2280" s="61"/>
      <c r="O2280" s="63"/>
      <c r="P2280" s="63"/>
      <c r="Q2280" s="63"/>
      <c r="R2280" s="63"/>
      <c r="S2280" s="64" t="str">
        <f aca="false">IF(ISBLANK(A2280),"",CONCATENATE($BC$5,"-",MID($BC$3,3,2),"-M_",A2280))</f>
        <v/>
      </c>
      <c r="T2280" s="65" t="str">
        <f aca="false">IF(ISBLANK(B2280),"",VLOOKUP(B2280,$BI$2:$BJ$5,2,FALSE()))</f>
        <v/>
      </c>
      <c r="U2280" s="66" t="str">
        <f aca="false">IF(ISBLANK(Q2280),"ES",Q2280)</f>
        <v>ES</v>
      </c>
      <c r="V2280" s="64" t="str">
        <f aca="false">IF(ISBLANK(K2280),"2",VLOOKUP(K2280,$BG$2:$BH$3,2,FALSE()))</f>
        <v>2</v>
      </c>
      <c r="W2280" s="66" t="str">
        <f aca="false">IF(ISBLANK(R2280),"Sin observaciones",R2280)</f>
        <v>Sin observaciones</v>
      </c>
      <c r="X2280" s="64" t="str">
        <f aca="false">IF(ISERROR(VLOOKUP(J2280,$BG$2:$BH$3,2,FALSE())),"",VLOOKUP(J2280,$BG$2:$BH$3,2,FALSE()))</f>
        <v/>
      </c>
      <c r="Z2280" s="67"/>
    </row>
    <row r="2281" customFormat="false" ht="14.4" hidden="false" customHeight="false" outlineLevel="0" collapsed="false">
      <c r="A2281" s="63"/>
      <c r="B2281" s="83"/>
      <c r="C2281" s="63"/>
      <c r="D2281" s="84"/>
      <c r="E2281" s="85"/>
      <c r="F2281" s="85"/>
      <c r="G2281" s="85"/>
      <c r="H2281" s="85"/>
      <c r="I2281" s="61"/>
      <c r="J2281" s="83"/>
      <c r="K2281" s="83"/>
      <c r="L2281" s="61"/>
      <c r="M2281" s="61"/>
      <c r="N2281" s="61"/>
      <c r="O2281" s="63"/>
      <c r="P2281" s="63"/>
      <c r="Q2281" s="63"/>
      <c r="R2281" s="63"/>
      <c r="S2281" s="64" t="str">
        <f aca="false">IF(ISBLANK(A2281),"",CONCATENATE($BC$5,"-",MID($BC$3,3,2),"-M_",A2281))</f>
        <v/>
      </c>
      <c r="T2281" s="65" t="str">
        <f aca="false">IF(ISBLANK(B2281),"",VLOOKUP(B2281,$BI$2:$BJ$5,2,FALSE()))</f>
        <v/>
      </c>
      <c r="U2281" s="66" t="str">
        <f aca="false">IF(ISBLANK(Q2281),"ES",Q2281)</f>
        <v>ES</v>
      </c>
      <c r="V2281" s="64" t="str">
        <f aca="false">IF(ISBLANK(K2281),"2",VLOOKUP(K2281,$BG$2:$BH$3,2,FALSE()))</f>
        <v>2</v>
      </c>
      <c r="W2281" s="66" t="str">
        <f aca="false">IF(ISBLANK(R2281),"Sin observaciones",R2281)</f>
        <v>Sin observaciones</v>
      </c>
      <c r="X2281" s="64" t="str">
        <f aca="false">IF(ISERROR(VLOOKUP(J2281,$BG$2:$BH$3,2,FALSE())),"",VLOOKUP(J2281,$BG$2:$BH$3,2,FALSE()))</f>
        <v/>
      </c>
      <c r="Z2281" s="67"/>
    </row>
    <row r="2282" customFormat="false" ht="14.4" hidden="false" customHeight="false" outlineLevel="0" collapsed="false">
      <c r="A2282" s="63"/>
      <c r="B2282" s="83"/>
      <c r="C2282" s="63"/>
      <c r="D2282" s="84"/>
      <c r="E2282" s="85"/>
      <c r="F2282" s="85"/>
      <c r="G2282" s="85"/>
      <c r="H2282" s="85"/>
      <c r="I2282" s="61"/>
      <c r="J2282" s="83"/>
      <c r="K2282" s="83"/>
      <c r="L2282" s="61"/>
      <c r="M2282" s="61"/>
      <c r="N2282" s="61"/>
      <c r="O2282" s="63"/>
      <c r="P2282" s="63"/>
      <c r="Q2282" s="63"/>
      <c r="R2282" s="63"/>
      <c r="S2282" s="64" t="str">
        <f aca="false">IF(ISBLANK(A2282),"",CONCATENATE($BC$5,"-",MID($BC$3,3,2),"-M_",A2282))</f>
        <v/>
      </c>
      <c r="T2282" s="65" t="str">
        <f aca="false">IF(ISBLANK(B2282),"",VLOOKUP(B2282,$BI$2:$BJ$5,2,FALSE()))</f>
        <v/>
      </c>
      <c r="U2282" s="66" t="str">
        <f aca="false">IF(ISBLANK(Q2282),"ES",Q2282)</f>
        <v>ES</v>
      </c>
      <c r="V2282" s="64" t="str">
        <f aca="false">IF(ISBLANK(K2282),"2",VLOOKUP(K2282,$BG$2:$BH$3,2,FALSE()))</f>
        <v>2</v>
      </c>
      <c r="W2282" s="66" t="str">
        <f aca="false">IF(ISBLANK(R2282),"Sin observaciones",R2282)</f>
        <v>Sin observaciones</v>
      </c>
      <c r="X2282" s="64" t="str">
        <f aca="false">IF(ISERROR(VLOOKUP(J2282,$BG$2:$BH$3,2,FALSE())),"",VLOOKUP(J2282,$BG$2:$BH$3,2,FALSE()))</f>
        <v/>
      </c>
      <c r="Z2282" s="67"/>
    </row>
    <row r="2283" customFormat="false" ht="14.4" hidden="false" customHeight="false" outlineLevel="0" collapsed="false">
      <c r="A2283" s="63"/>
      <c r="B2283" s="83"/>
      <c r="C2283" s="63"/>
      <c r="D2283" s="84"/>
      <c r="E2283" s="85"/>
      <c r="F2283" s="85"/>
      <c r="G2283" s="85"/>
      <c r="H2283" s="85"/>
      <c r="I2283" s="61"/>
      <c r="J2283" s="83"/>
      <c r="K2283" s="83"/>
      <c r="L2283" s="61"/>
      <c r="M2283" s="61"/>
      <c r="N2283" s="61"/>
      <c r="O2283" s="63"/>
      <c r="P2283" s="63"/>
      <c r="Q2283" s="63"/>
      <c r="R2283" s="63"/>
      <c r="S2283" s="64" t="str">
        <f aca="false">IF(ISBLANK(A2283),"",CONCATENATE($BC$5,"-",MID($BC$3,3,2),"-M_",A2283))</f>
        <v/>
      </c>
      <c r="T2283" s="65" t="str">
        <f aca="false">IF(ISBLANK(B2283),"",VLOOKUP(B2283,$BI$2:$BJ$5,2,FALSE()))</f>
        <v/>
      </c>
      <c r="U2283" s="66" t="str">
        <f aca="false">IF(ISBLANK(Q2283),"ES",Q2283)</f>
        <v>ES</v>
      </c>
      <c r="V2283" s="64" t="str">
        <f aca="false">IF(ISBLANK(K2283),"2",VLOOKUP(K2283,$BG$2:$BH$3,2,FALSE()))</f>
        <v>2</v>
      </c>
      <c r="W2283" s="66" t="str">
        <f aca="false">IF(ISBLANK(R2283),"Sin observaciones",R2283)</f>
        <v>Sin observaciones</v>
      </c>
      <c r="X2283" s="64" t="str">
        <f aca="false">IF(ISERROR(VLOOKUP(J2283,$BG$2:$BH$3,2,FALSE())),"",VLOOKUP(J2283,$BG$2:$BH$3,2,FALSE()))</f>
        <v/>
      </c>
      <c r="Z2283" s="67"/>
    </row>
    <row r="2284" customFormat="false" ht="14.4" hidden="false" customHeight="false" outlineLevel="0" collapsed="false">
      <c r="A2284" s="63"/>
      <c r="B2284" s="83"/>
      <c r="C2284" s="63"/>
      <c r="D2284" s="84"/>
      <c r="E2284" s="85"/>
      <c r="F2284" s="85"/>
      <c r="G2284" s="85"/>
      <c r="H2284" s="85"/>
      <c r="I2284" s="61"/>
      <c r="J2284" s="83"/>
      <c r="K2284" s="83"/>
      <c r="L2284" s="61"/>
      <c r="M2284" s="61"/>
      <c r="N2284" s="61"/>
      <c r="O2284" s="63"/>
      <c r="P2284" s="63"/>
      <c r="Q2284" s="63"/>
      <c r="R2284" s="63"/>
      <c r="S2284" s="64" t="str">
        <f aca="false">IF(ISBLANK(A2284),"",CONCATENATE($BC$5,"-",MID($BC$3,3,2),"-M_",A2284))</f>
        <v/>
      </c>
      <c r="T2284" s="65" t="str">
        <f aca="false">IF(ISBLANK(B2284),"",VLOOKUP(B2284,$BI$2:$BJ$5,2,FALSE()))</f>
        <v/>
      </c>
      <c r="U2284" s="66" t="str">
        <f aca="false">IF(ISBLANK(Q2284),"ES",Q2284)</f>
        <v>ES</v>
      </c>
      <c r="V2284" s="64" t="str">
        <f aca="false">IF(ISBLANK(K2284),"2",VLOOKUP(K2284,$BG$2:$BH$3,2,FALSE()))</f>
        <v>2</v>
      </c>
      <c r="W2284" s="66" t="str">
        <f aca="false">IF(ISBLANK(R2284),"Sin observaciones",R2284)</f>
        <v>Sin observaciones</v>
      </c>
      <c r="X2284" s="64" t="str">
        <f aca="false">IF(ISERROR(VLOOKUP(J2284,$BG$2:$BH$3,2,FALSE())),"",VLOOKUP(J2284,$BG$2:$BH$3,2,FALSE()))</f>
        <v/>
      </c>
      <c r="Z2284" s="67"/>
    </row>
    <row r="2285" customFormat="false" ht="14.4" hidden="false" customHeight="false" outlineLevel="0" collapsed="false">
      <c r="A2285" s="63"/>
      <c r="B2285" s="83"/>
      <c r="C2285" s="63"/>
      <c r="D2285" s="84"/>
      <c r="E2285" s="85"/>
      <c r="F2285" s="85"/>
      <c r="G2285" s="85"/>
      <c r="H2285" s="85"/>
      <c r="I2285" s="61"/>
      <c r="J2285" s="83"/>
      <c r="K2285" s="83"/>
      <c r="L2285" s="61"/>
      <c r="M2285" s="61"/>
      <c r="N2285" s="61"/>
      <c r="O2285" s="63"/>
      <c r="P2285" s="63"/>
      <c r="Q2285" s="63"/>
      <c r="R2285" s="63"/>
      <c r="S2285" s="64" t="str">
        <f aca="false">IF(ISBLANK(A2285),"",CONCATENATE($BC$5,"-",MID($BC$3,3,2),"-M_",A2285))</f>
        <v/>
      </c>
      <c r="T2285" s="65" t="str">
        <f aca="false">IF(ISBLANK(B2285),"",VLOOKUP(B2285,$BI$2:$BJ$5,2,FALSE()))</f>
        <v/>
      </c>
      <c r="U2285" s="66" t="str">
        <f aca="false">IF(ISBLANK(Q2285),"ES",Q2285)</f>
        <v>ES</v>
      </c>
      <c r="V2285" s="64" t="str">
        <f aca="false">IF(ISBLANK(K2285),"2",VLOOKUP(K2285,$BG$2:$BH$3,2,FALSE()))</f>
        <v>2</v>
      </c>
      <c r="W2285" s="66" t="str">
        <f aca="false">IF(ISBLANK(R2285),"Sin observaciones",R2285)</f>
        <v>Sin observaciones</v>
      </c>
      <c r="X2285" s="64" t="str">
        <f aca="false">IF(ISERROR(VLOOKUP(J2285,$BG$2:$BH$3,2,FALSE())),"",VLOOKUP(J2285,$BG$2:$BH$3,2,FALSE()))</f>
        <v/>
      </c>
      <c r="Z2285" s="67"/>
    </row>
    <row r="2286" customFormat="false" ht="14.4" hidden="false" customHeight="false" outlineLevel="0" collapsed="false">
      <c r="A2286" s="63"/>
      <c r="B2286" s="83"/>
      <c r="C2286" s="63"/>
      <c r="D2286" s="84"/>
      <c r="E2286" s="85"/>
      <c r="F2286" s="85"/>
      <c r="G2286" s="85"/>
      <c r="H2286" s="85"/>
      <c r="I2286" s="61"/>
      <c r="J2286" s="83"/>
      <c r="K2286" s="83"/>
      <c r="L2286" s="61"/>
      <c r="M2286" s="61"/>
      <c r="N2286" s="61"/>
      <c r="O2286" s="63"/>
      <c r="P2286" s="63"/>
      <c r="Q2286" s="63"/>
      <c r="R2286" s="63"/>
      <c r="S2286" s="64" t="str">
        <f aca="false">IF(ISBLANK(A2286),"",CONCATENATE($BC$5,"-",MID($BC$3,3,2),"-M_",A2286))</f>
        <v/>
      </c>
      <c r="T2286" s="65" t="str">
        <f aca="false">IF(ISBLANK(B2286),"",VLOOKUP(B2286,$BI$2:$BJ$5,2,FALSE()))</f>
        <v/>
      </c>
      <c r="U2286" s="66" t="str">
        <f aca="false">IF(ISBLANK(Q2286),"ES",Q2286)</f>
        <v>ES</v>
      </c>
      <c r="V2286" s="64" t="str">
        <f aca="false">IF(ISBLANK(K2286),"2",VLOOKUP(K2286,$BG$2:$BH$3,2,FALSE()))</f>
        <v>2</v>
      </c>
      <c r="W2286" s="66" t="str">
        <f aca="false">IF(ISBLANK(R2286),"Sin observaciones",R2286)</f>
        <v>Sin observaciones</v>
      </c>
      <c r="X2286" s="64" t="str">
        <f aca="false">IF(ISERROR(VLOOKUP(J2286,$BG$2:$BH$3,2,FALSE())),"",VLOOKUP(J2286,$BG$2:$BH$3,2,FALSE()))</f>
        <v/>
      </c>
      <c r="Z2286" s="67"/>
    </row>
    <row r="2287" customFormat="false" ht="14.4" hidden="false" customHeight="false" outlineLevel="0" collapsed="false">
      <c r="A2287" s="63"/>
      <c r="B2287" s="83"/>
      <c r="C2287" s="63"/>
      <c r="D2287" s="84"/>
      <c r="E2287" s="85"/>
      <c r="F2287" s="85"/>
      <c r="G2287" s="85"/>
      <c r="H2287" s="85"/>
      <c r="I2287" s="61"/>
      <c r="J2287" s="83"/>
      <c r="K2287" s="83"/>
      <c r="L2287" s="61"/>
      <c r="M2287" s="61"/>
      <c r="N2287" s="61"/>
      <c r="O2287" s="63"/>
      <c r="P2287" s="63"/>
      <c r="Q2287" s="63"/>
      <c r="R2287" s="63"/>
      <c r="S2287" s="64" t="str">
        <f aca="false">IF(ISBLANK(A2287),"",CONCATENATE($BC$5,"-",MID($BC$3,3,2),"-M_",A2287))</f>
        <v/>
      </c>
      <c r="T2287" s="65" t="str">
        <f aca="false">IF(ISBLANK(B2287),"",VLOOKUP(B2287,$BI$2:$BJ$5,2,FALSE()))</f>
        <v/>
      </c>
      <c r="U2287" s="66" t="str">
        <f aca="false">IF(ISBLANK(Q2287),"ES",Q2287)</f>
        <v>ES</v>
      </c>
      <c r="V2287" s="64" t="str">
        <f aca="false">IF(ISBLANK(K2287),"2",VLOOKUP(K2287,$BG$2:$BH$3,2,FALSE()))</f>
        <v>2</v>
      </c>
      <c r="W2287" s="66" t="str">
        <f aca="false">IF(ISBLANK(R2287),"Sin observaciones",R2287)</f>
        <v>Sin observaciones</v>
      </c>
      <c r="X2287" s="64" t="str">
        <f aca="false">IF(ISERROR(VLOOKUP(J2287,$BG$2:$BH$3,2,FALSE())),"",VLOOKUP(J2287,$BG$2:$BH$3,2,FALSE()))</f>
        <v/>
      </c>
      <c r="Z2287" s="67"/>
    </row>
    <row r="2288" customFormat="false" ht="14.4" hidden="false" customHeight="false" outlineLevel="0" collapsed="false">
      <c r="A2288" s="63"/>
      <c r="B2288" s="83"/>
      <c r="C2288" s="63"/>
      <c r="D2288" s="84"/>
      <c r="E2288" s="85"/>
      <c r="F2288" s="85"/>
      <c r="G2288" s="85"/>
      <c r="H2288" s="85"/>
      <c r="I2288" s="61"/>
      <c r="J2288" s="83"/>
      <c r="K2288" s="83"/>
      <c r="L2288" s="61"/>
      <c r="M2288" s="61"/>
      <c r="N2288" s="61"/>
      <c r="O2288" s="63"/>
      <c r="P2288" s="63"/>
      <c r="Q2288" s="63"/>
      <c r="R2288" s="63"/>
      <c r="S2288" s="64" t="str">
        <f aca="false">IF(ISBLANK(A2288),"",CONCATENATE($BC$5,"-",MID($BC$3,3,2),"-M_",A2288))</f>
        <v/>
      </c>
      <c r="T2288" s="65" t="str">
        <f aca="false">IF(ISBLANK(B2288),"",VLOOKUP(B2288,$BI$2:$BJ$5,2,FALSE()))</f>
        <v/>
      </c>
      <c r="U2288" s="66" t="str">
        <f aca="false">IF(ISBLANK(Q2288),"ES",Q2288)</f>
        <v>ES</v>
      </c>
      <c r="V2288" s="64" t="str">
        <f aca="false">IF(ISBLANK(K2288),"2",VLOOKUP(K2288,$BG$2:$BH$3,2,FALSE()))</f>
        <v>2</v>
      </c>
      <c r="W2288" s="66" t="str">
        <f aca="false">IF(ISBLANK(R2288),"Sin observaciones",R2288)</f>
        <v>Sin observaciones</v>
      </c>
      <c r="X2288" s="64" t="str">
        <f aca="false">IF(ISERROR(VLOOKUP(J2288,$BG$2:$BH$3,2,FALSE())),"",VLOOKUP(J2288,$BG$2:$BH$3,2,FALSE()))</f>
        <v/>
      </c>
      <c r="Z2288" s="67"/>
    </row>
    <row r="2289" customFormat="false" ht="14.4" hidden="false" customHeight="false" outlineLevel="0" collapsed="false">
      <c r="A2289" s="63"/>
      <c r="B2289" s="83"/>
      <c r="C2289" s="63"/>
      <c r="D2289" s="84"/>
      <c r="E2289" s="85"/>
      <c r="F2289" s="85"/>
      <c r="G2289" s="85"/>
      <c r="H2289" s="85"/>
      <c r="I2289" s="61"/>
      <c r="J2289" s="83"/>
      <c r="K2289" s="83"/>
      <c r="L2289" s="61"/>
      <c r="M2289" s="61"/>
      <c r="N2289" s="61"/>
      <c r="O2289" s="63"/>
      <c r="P2289" s="63"/>
      <c r="Q2289" s="63"/>
      <c r="R2289" s="63"/>
      <c r="S2289" s="64" t="str">
        <f aca="false">IF(ISBLANK(A2289),"",CONCATENATE($BC$5,"-",MID($BC$3,3,2),"-M_",A2289))</f>
        <v/>
      </c>
      <c r="T2289" s="65" t="str">
        <f aca="false">IF(ISBLANK(B2289),"",VLOOKUP(B2289,$BI$2:$BJ$5,2,FALSE()))</f>
        <v/>
      </c>
      <c r="U2289" s="66" t="str">
        <f aca="false">IF(ISBLANK(Q2289),"ES",Q2289)</f>
        <v>ES</v>
      </c>
      <c r="V2289" s="64" t="str">
        <f aca="false">IF(ISBLANK(K2289),"2",VLOOKUP(K2289,$BG$2:$BH$3,2,FALSE()))</f>
        <v>2</v>
      </c>
      <c r="W2289" s="66" t="str">
        <f aca="false">IF(ISBLANK(R2289),"Sin observaciones",R2289)</f>
        <v>Sin observaciones</v>
      </c>
      <c r="X2289" s="64" t="str">
        <f aca="false">IF(ISERROR(VLOOKUP(J2289,$BG$2:$BH$3,2,FALSE())),"",VLOOKUP(J2289,$BG$2:$BH$3,2,FALSE()))</f>
        <v/>
      </c>
      <c r="Z2289" s="67"/>
    </row>
    <row r="2290" customFormat="false" ht="14.4" hidden="false" customHeight="false" outlineLevel="0" collapsed="false">
      <c r="A2290" s="63"/>
      <c r="B2290" s="83"/>
      <c r="C2290" s="63"/>
      <c r="D2290" s="84"/>
      <c r="E2290" s="85"/>
      <c r="F2290" s="85"/>
      <c r="G2290" s="85"/>
      <c r="H2290" s="85"/>
      <c r="I2290" s="61"/>
      <c r="J2290" s="83"/>
      <c r="K2290" s="83"/>
      <c r="L2290" s="61"/>
      <c r="M2290" s="61"/>
      <c r="N2290" s="61"/>
      <c r="O2290" s="63"/>
      <c r="P2290" s="63"/>
      <c r="Q2290" s="63"/>
      <c r="R2290" s="63"/>
      <c r="S2290" s="64" t="str">
        <f aca="false">IF(ISBLANK(A2290),"",CONCATENATE($BC$5,"-",MID($BC$3,3,2),"-M_",A2290))</f>
        <v/>
      </c>
      <c r="T2290" s="65" t="str">
        <f aca="false">IF(ISBLANK(B2290),"",VLOOKUP(B2290,$BI$2:$BJ$5,2,FALSE()))</f>
        <v/>
      </c>
      <c r="U2290" s="66" t="str">
        <f aca="false">IF(ISBLANK(Q2290),"ES",Q2290)</f>
        <v>ES</v>
      </c>
      <c r="V2290" s="64" t="str">
        <f aca="false">IF(ISBLANK(K2290),"2",VLOOKUP(K2290,$BG$2:$BH$3,2,FALSE()))</f>
        <v>2</v>
      </c>
      <c r="W2290" s="66" t="str">
        <f aca="false">IF(ISBLANK(R2290),"Sin observaciones",R2290)</f>
        <v>Sin observaciones</v>
      </c>
      <c r="X2290" s="64" t="str">
        <f aca="false">IF(ISERROR(VLOOKUP(J2290,$BG$2:$BH$3,2,FALSE())),"",VLOOKUP(J2290,$BG$2:$BH$3,2,FALSE()))</f>
        <v/>
      </c>
      <c r="Z2290" s="67"/>
    </row>
    <row r="2291" customFormat="false" ht="14.4" hidden="false" customHeight="false" outlineLevel="0" collapsed="false">
      <c r="A2291" s="63"/>
      <c r="B2291" s="83"/>
      <c r="C2291" s="63"/>
      <c r="D2291" s="84"/>
      <c r="E2291" s="85"/>
      <c r="F2291" s="85"/>
      <c r="G2291" s="85"/>
      <c r="H2291" s="85"/>
      <c r="I2291" s="61"/>
      <c r="J2291" s="83"/>
      <c r="K2291" s="83"/>
      <c r="L2291" s="61"/>
      <c r="M2291" s="61"/>
      <c r="N2291" s="61"/>
      <c r="O2291" s="63"/>
      <c r="P2291" s="63"/>
      <c r="Q2291" s="63"/>
      <c r="R2291" s="63"/>
      <c r="S2291" s="64" t="str">
        <f aca="false">IF(ISBLANK(A2291),"",CONCATENATE($BC$5,"-",MID($BC$3,3,2),"-M_",A2291))</f>
        <v/>
      </c>
      <c r="T2291" s="65" t="str">
        <f aca="false">IF(ISBLANK(B2291),"",VLOOKUP(B2291,$BI$2:$BJ$5,2,FALSE()))</f>
        <v/>
      </c>
      <c r="U2291" s="66" t="str">
        <f aca="false">IF(ISBLANK(Q2291),"ES",Q2291)</f>
        <v>ES</v>
      </c>
      <c r="V2291" s="64" t="str">
        <f aca="false">IF(ISBLANK(K2291),"2",VLOOKUP(K2291,$BG$2:$BH$3,2,FALSE()))</f>
        <v>2</v>
      </c>
      <c r="W2291" s="66" t="str">
        <f aca="false">IF(ISBLANK(R2291),"Sin observaciones",R2291)</f>
        <v>Sin observaciones</v>
      </c>
      <c r="X2291" s="64" t="str">
        <f aca="false">IF(ISERROR(VLOOKUP(J2291,$BG$2:$BH$3,2,FALSE())),"",VLOOKUP(J2291,$BG$2:$BH$3,2,FALSE()))</f>
        <v/>
      </c>
      <c r="Z2291" s="67"/>
    </row>
    <row r="2292" customFormat="false" ht="14.4" hidden="false" customHeight="false" outlineLevel="0" collapsed="false">
      <c r="A2292" s="63"/>
      <c r="B2292" s="83"/>
      <c r="C2292" s="63"/>
      <c r="D2292" s="84"/>
      <c r="E2292" s="85"/>
      <c r="F2292" s="85"/>
      <c r="G2292" s="85"/>
      <c r="H2292" s="85"/>
      <c r="I2292" s="61"/>
      <c r="J2292" s="83"/>
      <c r="K2292" s="83"/>
      <c r="L2292" s="61"/>
      <c r="M2292" s="61"/>
      <c r="N2292" s="61"/>
      <c r="O2292" s="63"/>
      <c r="P2292" s="63"/>
      <c r="Q2292" s="63"/>
      <c r="R2292" s="63"/>
      <c r="S2292" s="64" t="str">
        <f aca="false">IF(ISBLANK(A2292),"",CONCATENATE($BC$5,"-",MID($BC$3,3,2),"-M_",A2292))</f>
        <v/>
      </c>
      <c r="T2292" s="65" t="str">
        <f aca="false">IF(ISBLANK(B2292),"",VLOOKUP(B2292,$BI$2:$BJ$5,2,FALSE()))</f>
        <v/>
      </c>
      <c r="U2292" s="66" t="str">
        <f aca="false">IF(ISBLANK(Q2292),"ES",Q2292)</f>
        <v>ES</v>
      </c>
      <c r="V2292" s="64" t="str">
        <f aca="false">IF(ISBLANK(K2292),"2",VLOOKUP(K2292,$BG$2:$BH$3,2,FALSE()))</f>
        <v>2</v>
      </c>
      <c r="W2292" s="66" t="str">
        <f aca="false">IF(ISBLANK(R2292),"Sin observaciones",R2292)</f>
        <v>Sin observaciones</v>
      </c>
      <c r="X2292" s="64" t="str">
        <f aca="false">IF(ISERROR(VLOOKUP(J2292,$BG$2:$BH$3,2,FALSE())),"",VLOOKUP(J2292,$BG$2:$BH$3,2,FALSE()))</f>
        <v/>
      </c>
      <c r="Z2292" s="67"/>
    </row>
    <row r="2293" customFormat="false" ht="14.4" hidden="false" customHeight="false" outlineLevel="0" collapsed="false">
      <c r="A2293" s="63"/>
      <c r="B2293" s="83"/>
      <c r="C2293" s="63"/>
      <c r="D2293" s="84"/>
      <c r="E2293" s="85"/>
      <c r="F2293" s="85"/>
      <c r="G2293" s="85"/>
      <c r="H2293" s="85"/>
      <c r="I2293" s="61"/>
      <c r="J2293" s="83"/>
      <c r="K2293" s="83"/>
      <c r="L2293" s="61"/>
      <c r="M2293" s="61"/>
      <c r="N2293" s="61"/>
      <c r="O2293" s="63"/>
      <c r="P2293" s="63"/>
      <c r="Q2293" s="63"/>
      <c r="R2293" s="63"/>
      <c r="S2293" s="64" t="str">
        <f aca="false">IF(ISBLANK(A2293),"",CONCATENATE($BC$5,"-",MID($BC$3,3,2),"-M_",A2293))</f>
        <v/>
      </c>
      <c r="T2293" s="65" t="str">
        <f aca="false">IF(ISBLANK(B2293),"",VLOOKUP(B2293,$BI$2:$BJ$5,2,FALSE()))</f>
        <v/>
      </c>
      <c r="U2293" s="66" t="str">
        <f aca="false">IF(ISBLANK(Q2293),"ES",Q2293)</f>
        <v>ES</v>
      </c>
      <c r="V2293" s="64" t="str">
        <f aca="false">IF(ISBLANK(K2293),"2",VLOOKUP(K2293,$BG$2:$BH$3,2,FALSE()))</f>
        <v>2</v>
      </c>
      <c r="W2293" s="66" t="str">
        <f aca="false">IF(ISBLANK(R2293),"Sin observaciones",R2293)</f>
        <v>Sin observaciones</v>
      </c>
      <c r="X2293" s="64" t="str">
        <f aca="false">IF(ISERROR(VLOOKUP(J2293,$BG$2:$BH$3,2,FALSE())),"",VLOOKUP(J2293,$BG$2:$BH$3,2,FALSE()))</f>
        <v/>
      </c>
      <c r="Z2293" s="67"/>
    </row>
    <row r="2294" customFormat="false" ht="14.4" hidden="false" customHeight="false" outlineLevel="0" collapsed="false">
      <c r="A2294" s="63"/>
      <c r="B2294" s="83"/>
      <c r="C2294" s="63"/>
      <c r="D2294" s="84"/>
      <c r="E2294" s="85"/>
      <c r="F2294" s="85"/>
      <c r="G2294" s="85"/>
      <c r="H2294" s="85"/>
      <c r="I2294" s="61"/>
      <c r="J2294" s="83"/>
      <c r="K2294" s="83"/>
      <c r="L2294" s="61"/>
      <c r="M2294" s="61"/>
      <c r="N2294" s="61"/>
      <c r="O2294" s="63"/>
      <c r="P2294" s="63"/>
      <c r="Q2294" s="63"/>
      <c r="R2294" s="63"/>
      <c r="S2294" s="64" t="str">
        <f aca="false">IF(ISBLANK(A2294),"",CONCATENATE($BC$5,"-",MID($BC$3,3,2),"-M_",A2294))</f>
        <v/>
      </c>
      <c r="T2294" s="65" t="str">
        <f aca="false">IF(ISBLANK(B2294),"",VLOOKUP(B2294,$BI$2:$BJ$5,2,FALSE()))</f>
        <v/>
      </c>
      <c r="U2294" s="66" t="str">
        <f aca="false">IF(ISBLANK(Q2294),"ES",Q2294)</f>
        <v>ES</v>
      </c>
      <c r="V2294" s="64" t="str">
        <f aca="false">IF(ISBLANK(K2294),"2",VLOOKUP(K2294,$BG$2:$BH$3,2,FALSE()))</f>
        <v>2</v>
      </c>
      <c r="W2294" s="66" t="str">
        <f aca="false">IF(ISBLANK(R2294),"Sin observaciones",R2294)</f>
        <v>Sin observaciones</v>
      </c>
      <c r="X2294" s="64" t="str">
        <f aca="false">IF(ISERROR(VLOOKUP(J2294,$BG$2:$BH$3,2,FALSE())),"",VLOOKUP(J2294,$BG$2:$BH$3,2,FALSE()))</f>
        <v/>
      </c>
      <c r="Z2294" s="67"/>
    </row>
    <row r="2295" customFormat="false" ht="14.4" hidden="false" customHeight="false" outlineLevel="0" collapsed="false">
      <c r="A2295" s="63"/>
      <c r="B2295" s="83"/>
      <c r="C2295" s="63"/>
      <c r="D2295" s="84"/>
      <c r="E2295" s="85"/>
      <c r="F2295" s="85"/>
      <c r="G2295" s="85"/>
      <c r="H2295" s="85"/>
      <c r="I2295" s="61"/>
      <c r="J2295" s="83"/>
      <c r="K2295" s="83"/>
      <c r="L2295" s="61"/>
      <c r="M2295" s="61"/>
      <c r="N2295" s="61"/>
      <c r="O2295" s="63"/>
      <c r="P2295" s="63"/>
      <c r="Q2295" s="63"/>
      <c r="R2295" s="63"/>
      <c r="S2295" s="64" t="str">
        <f aca="false">IF(ISBLANK(A2295),"",CONCATENATE($BC$5,"-",MID($BC$3,3,2),"-M_",A2295))</f>
        <v/>
      </c>
      <c r="T2295" s="65" t="str">
        <f aca="false">IF(ISBLANK(B2295),"",VLOOKUP(B2295,$BI$2:$BJ$5,2,FALSE()))</f>
        <v/>
      </c>
      <c r="U2295" s="66" t="str">
        <f aca="false">IF(ISBLANK(Q2295),"ES",Q2295)</f>
        <v>ES</v>
      </c>
      <c r="V2295" s="64" t="str">
        <f aca="false">IF(ISBLANK(K2295),"2",VLOOKUP(K2295,$BG$2:$BH$3,2,FALSE()))</f>
        <v>2</v>
      </c>
      <c r="W2295" s="66" t="str">
        <f aca="false">IF(ISBLANK(R2295),"Sin observaciones",R2295)</f>
        <v>Sin observaciones</v>
      </c>
      <c r="X2295" s="64" t="str">
        <f aca="false">IF(ISERROR(VLOOKUP(J2295,$BG$2:$BH$3,2,FALSE())),"",VLOOKUP(J2295,$BG$2:$BH$3,2,FALSE()))</f>
        <v/>
      </c>
      <c r="Z2295" s="67"/>
    </row>
    <row r="2296" customFormat="false" ht="14.4" hidden="false" customHeight="false" outlineLevel="0" collapsed="false">
      <c r="A2296" s="63"/>
      <c r="B2296" s="83"/>
      <c r="C2296" s="63"/>
      <c r="D2296" s="84"/>
      <c r="E2296" s="85"/>
      <c r="F2296" s="85"/>
      <c r="G2296" s="85"/>
      <c r="H2296" s="85"/>
      <c r="I2296" s="61"/>
      <c r="J2296" s="83"/>
      <c r="K2296" s="83"/>
      <c r="L2296" s="61"/>
      <c r="M2296" s="61"/>
      <c r="N2296" s="61"/>
      <c r="O2296" s="63"/>
      <c r="P2296" s="63"/>
      <c r="Q2296" s="63"/>
      <c r="R2296" s="63"/>
      <c r="S2296" s="64" t="str">
        <f aca="false">IF(ISBLANK(A2296),"",CONCATENATE($BC$5,"-",MID($BC$3,3,2),"-M_",A2296))</f>
        <v/>
      </c>
      <c r="T2296" s="65" t="str">
        <f aca="false">IF(ISBLANK(B2296),"",VLOOKUP(B2296,$BI$2:$BJ$5,2,FALSE()))</f>
        <v/>
      </c>
      <c r="U2296" s="66" t="str">
        <f aca="false">IF(ISBLANK(Q2296),"ES",Q2296)</f>
        <v>ES</v>
      </c>
      <c r="V2296" s="64" t="str">
        <f aca="false">IF(ISBLANK(K2296),"2",VLOOKUP(K2296,$BG$2:$BH$3,2,FALSE()))</f>
        <v>2</v>
      </c>
      <c r="W2296" s="66" t="str">
        <f aca="false">IF(ISBLANK(R2296),"Sin observaciones",R2296)</f>
        <v>Sin observaciones</v>
      </c>
      <c r="X2296" s="64" t="str">
        <f aca="false">IF(ISERROR(VLOOKUP(J2296,$BG$2:$BH$3,2,FALSE())),"",VLOOKUP(J2296,$BG$2:$BH$3,2,FALSE()))</f>
        <v/>
      </c>
      <c r="Z2296" s="67"/>
    </row>
    <row r="2297" customFormat="false" ht="14.4" hidden="false" customHeight="false" outlineLevel="0" collapsed="false">
      <c r="A2297" s="63"/>
      <c r="B2297" s="83"/>
      <c r="C2297" s="63"/>
      <c r="D2297" s="84"/>
      <c r="E2297" s="85"/>
      <c r="F2297" s="85"/>
      <c r="G2297" s="85"/>
      <c r="H2297" s="85"/>
      <c r="I2297" s="61"/>
      <c r="J2297" s="83"/>
      <c r="K2297" s="83"/>
      <c r="L2297" s="61"/>
      <c r="M2297" s="61"/>
      <c r="N2297" s="61"/>
      <c r="O2297" s="63"/>
      <c r="P2297" s="63"/>
      <c r="Q2297" s="63"/>
      <c r="R2297" s="63"/>
      <c r="S2297" s="64" t="str">
        <f aca="false">IF(ISBLANK(A2297),"",CONCATENATE($BC$5,"-",MID($BC$3,3,2),"-M_",A2297))</f>
        <v/>
      </c>
      <c r="T2297" s="65" t="str">
        <f aca="false">IF(ISBLANK(B2297),"",VLOOKUP(B2297,$BI$2:$BJ$5,2,FALSE()))</f>
        <v/>
      </c>
      <c r="U2297" s="66" t="str">
        <f aca="false">IF(ISBLANK(Q2297),"ES",Q2297)</f>
        <v>ES</v>
      </c>
      <c r="V2297" s="64" t="str">
        <f aca="false">IF(ISBLANK(K2297),"2",VLOOKUP(K2297,$BG$2:$BH$3,2,FALSE()))</f>
        <v>2</v>
      </c>
      <c r="W2297" s="66" t="str">
        <f aca="false">IF(ISBLANK(R2297),"Sin observaciones",R2297)</f>
        <v>Sin observaciones</v>
      </c>
      <c r="X2297" s="64" t="str">
        <f aca="false">IF(ISERROR(VLOOKUP(J2297,$BG$2:$BH$3,2,FALSE())),"",VLOOKUP(J2297,$BG$2:$BH$3,2,FALSE()))</f>
        <v/>
      </c>
      <c r="Z2297" s="67"/>
    </row>
    <row r="2298" customFormat="false" ht="14.4" hidden="false" customHeight="false" outlineLevel="0" collapsed="false">
      <c r="A2298" s="63"/>
      <c r="B2298" s="83"/>
      <c r="C2298" s="63"/>
      <c r="D2298" s="84"/>
      <c r="E2298" s="85"/>
      <c r="F2298" s="85"/>
      <c r="G2298" s="85"/>
      <c r="H2298" s="85"/>
      <c r="I2298" s="61"/>
      <c r="J2298" s="83"/>
      <c r="K2298" s="83"/>
      <c r="L2298" s="61"/>
      <c r="M2298" s="61"/>
      <c r="N2298" s="61"/>
      <c r="O2298" s="63"/>
      <c r="P2298" s="63"/>
      <c r="Q2298" s="63"/>
      <c r="R2298" s="63"/>
      <c r="S2298" s="64" t="str">
        <f aca="false">IF(ISBLANK(A2298),"",CONCATENATE($BC$5,"-",MID($BC$3,3,2),"-M_",A2298))</f>
        <v/>
      </c>
      <c r="T2298" s="65" t="str">
        <f aca="false">IF(ISBLANK(B2298),"",VLOOKUP(B2298,$BI$2:$BJ$5,2,FALSE()))</f>
        <v/>
      </c>
      <c r="U2298" s="66" t="str">
        <f aca="false">IF(ISBLANK(Q2298),"ES",Q2298)</f>
        <v>ES</v>
      </c>
      <c r="V2298" s="64" t="str">
        <f aca="false">IF(ISBLANK(K2298),"2",VLOOKUP(K2298,$BG$2:$BH$3,2,FALSE()))</f>
        <v>2</v>
      </c>
      <c r="W2298" s="66" t="str">
        <f aca="false">IF(ISBLANK(R2298),"Sin observaciones",R2298)</f>
        <v>Sin observaciones</v>
      </c>
      <c r="X2298" s="64" t="str">
        <f aca="false">IF(ISERROR(VLOOKUP(J2298,$BG$2:$BH$3,2,FALSE())),"",VLOOKUP(J2298,$BG$2:$BH$3,2,FALSE()))</f>
        <v/>
      </c>
      <c r="Z2298" s="67"/>
    </row>
    <row r="2299" customFormat="false" ht="14.4" hidden="false" customHeight="false" outlineLevel="0" collapsed="false">
      <c r="A2299" s="63"/>
      <c r="B2299" s="83"/>
      <c r="C2299" s="63"/>
      <c r="D2299" s="84"/>
      <c r="E2299" s="85"/>
      <c r="F2299" s="85"/>
      <c r="G2299" s="85"/>
      <c r="H2299" s="85"/>
      <c r="I2299" s="61"/>
      <c r="J2299" s="83"/>
      <c r="K2299" s="83"/>
      <c r="L2299" s="61"/>
      <c r="M2299" s="61"/>
      <c r="N2299" s="61"/>
      <c r="O2299" s="63"/>
      <c r="P2299" s="63"/>
      <c r="Q2299" s="63"/>
      <c r="R2299" s="63"/>
      <c r="S2299" s="64" t="str">
        <f aca="false">IF(ISBLANK(A2299),"",CONCATENATE($BC$5,"-",MID($BC$3,3,2),"-M_",A2299))</f>
        <v/>
      </c>
      <c r="T2299" s="65" t="str">
        <f aca="false">IF(ISBLANK(B2299),"",VLOOKUP(B2299,$BI$2:$BJ$5,2,FALSE()))</f>
        <v/>
      </c>
      <c r="U2299" s="66" t="str">
        <f aca="false">IF(ISBLANK(Q2299),"ES",Q2299)</f>
        <v>ES</v>
      </c>
      <c r="V2299" s="64" t="str">
        <f aca="false">IF(ISBLANK(K2299),"2",VLOOKUP(K2299,$BG$2:$BH$3,2,FALSE()))</f>
        <v>2</v>
      </c>
      <c r="W2299" s="66" t="str">
        <f aca="false">IF(ISBLANK(R2299),"Sin observaciones",R2299)</f>
        <v>Sin observaciones</v>
      </c>
      <c r="X2299" s="64" t="str">
        <f aca="false">IF(ISERROR(VLOOKUP(J2299,$BG$2:$BH$3,2,FALSE())),"",VLOOKUP(J2299,$BG$2:$BH$3,2,FALSE()))</f>
        <v/>
      </c>
      <c r="Z2299" s="67"/>
    </row>
    <row r="2300" customFormat="false" ht="14.4" hidden="false" customHeight="false" outlineLevel="0" collapsed="false">
      <c r="A2300" s="63"/>
      <c r="B2300" s="83"/>
      <c r="C2300" s="63"/>
      <c r="D2300" s="84"/>
      <c r="E2300" s="85"/>
      <c r="F2300" s="85"/>
      <c r="G2300" s="85"/>
      <c r="H2300" s="85"/>
      <c r="I2300" s="61"/>
      <c r="J2300" s="83"/>
      <c r="K2300" s="83"/>
      <c r="L2300" s="61"/>
      <c r="M2300" s="61"/>
      <c r="N2300" s="61"/>
      <c r="O2300" s="63"/>
      <c r="P2300" s="63"/>
      <c r="Q2300" s="63"/>
      <c r="R2300" s="63"/>
      <c r="S2300" s="64" t="str">
        <f aca="false">IF(ISBLANK(A2300),"",CONCATENATE($BC$5,"-",MID($BC$3,3,2),"-M_",A2300))</f>
        <v/>
      </c>
      <c r="T2300" s="65" t="str">
        <f aca="false">IF(ISBLANK(B2300),"",VLOOKUP(B2300,$BI$2:$BJ$5,2,FALSE()))</f>
        <v/>
      </c>
      <c r="U2300" s="66" t="str">
        <f aca="false">IF(ISBLANK(Q2300),"ES",Q2300)</f>
        <v>ES</v>
      </c>
      <c r="V2300" s="64" t="str">
        <f aca="false">IF(ISBLANK(K2300),"2",VLOOKUP(K2300,$BG$2:$BH$3,2,FALSE()))</f>
        <v>2</v>
      </c>
      <c r="W2300" s="66" t="str">
        <f aca="false">IF(ISBLANK(R2300),"Sin observaciones",R2300)</f>
        <v>Sin observaciones</v>
      </c>
      <c r="X2300" s="64" t="str">
        <f aca="false">IF(ISERROR(VLOOKUP(J2300,$BG$2:$BH$3,2,FALSE())),"",VLOOKUP(J2300,$BG$2:$BH$3,2,FALSE()))</f>
        <v/>
      </c>
      <c r="Z2300" s="67"/>
    </row>
    <row r="2301" customFormat="false" ht="14.4" hidden="false" customHeight="false" outlineLevel="0" collapsed="false">
      <c r="A2301" s="63"/>
      <c r="B2301" s="83"/>
      <c r="C2301" s="63"/>
      <c r="D2301" s="84"/>
      <c r="E2301" s="85"/>
      <c r="F2301" s="85"/>
      <c r="G2301" s="85"/>
      <c r="H2301" s="85"/>
      <c r="I2301" s="61"/>
      <c r="J2301" s="83"/>
      <c r="K2301" s="83"/>
      <c r="L2301" s="61"/>
      <c r="M2301" s="61"/>
      <c r="N2301" s="61"/>
      <c r="O2301" s="63"/>
      <c r="P2301" s="63"/>
      <c r="Q2301" s="63"/>
      <c r="R2301" s="63"/>
      <c r="S2301" s="64" t="str">
        <f aca="false">IF(ISBLANK(A2301),"",CONCATENATE($BC$5,"-",MID($BC$3,3,2),"-M_",A2301))</f>
        <v/>
      </c>
      <c r="T2301" s="65" t="str">
        <f aca="false">IF(ISBLANK(B2301),"",VLOOKUP(B2301,$BI$2:$BJ$5,2,FALSE()))</f>
        <v/>
      </c>
      <c r="U2301" s="66" t="str">
        <f aca="false">IF(ISBLANK(Q2301),"ES",Q2301)</f>
        <v>ES</v>
      </c>
      <c r="V2301" s="64" t="str">
        <f aca="false">IF(ISBLANK(K2301),"2",VLOOKUP(K2301,$BG$2:$BH$3,2,FALSE()))</f>
        <v>2</v>
      </c>
      <c r="W2301" s="66" t="str">
        <f aca="false">IF(ISBLANK(R2301),"Sin observaciones",R2301)</f>
        <v>Sin observaciones</v>
      </c>
      <c r="X2301" s="64" t="str">
        <f aca="false">IF(ISERROR(VLOOKUP(J2301,$BG$2:$BH$3,2,FALSE())),"",VLOOKUP(J2301,$BG$2:$BH$3,2,FALSE()))</f>
        <v/>
      </c>
      <c r="Z2301" s="67"/>
    </row>
    <row r="2302" customFormat="false" ht="14.4" hidden="false" customHeight="false" outlineLevel="0" collapsed="false">
      <c r="A2302" s="63"/>
      <c r="B2302" s="83"/>
      <c r="C2302" s="63"/>
      <c r="D2302" s="84"/>
      <c r="E2302" s="85"/>
      <c r="F2302" s="85"/>
      <c r="G2302" s="85"/>
      <c r="H2302" s="85"/>
      <c r="I2302" s="61"/>
      <c r="J2302" s="83"/>
      <c r="K2302" s="83"/>
      <c r="L2302" s="61"/>
      <c r="M2302" s="61"/>
      <c r="N2302" s="61"/>
      <c r="O2302" s="63"/>
      <c r="P2302" s="63"/>
      <c r="Q2302" s="63"/>
      <c r="R2302" s="63"/>
      <c r="S2302" s="64" t="str">
        <f aca="false">IF(ISBLANK(A2302),"",CONCATENATE($BC$5,"-",MID($BC$3,3,2),"-M_",A2302))</f>
        <v/>
      </c>
      <c r="T2302" s="65" t="str">
        <f aca="false">IF(ISBLANK(B2302),"",VLOOKUP(B2302,$BI$2:$BJ$5,2,FALSE()))</f>
        <v/>
      </c>
      <c r="U2302" s="66" t="str">
        <f aca="false">IF(ISBLANK(Q2302),"ES",Q2302)</f>
        <v>ES</v>
      </c>
      <c r="V2302" s="64" t="str">
        <f aca="false">IF(ISBLANK(K2302),"2",VLOOKUP(K2302,$BG$2:$BH$3,2,FALSE()))</f>
        <v>2</v>
      </c>
      <c r="W2302" s="66" t="str">
        <f aca="false">IF(ISBLANK(R2302),"Sin observaciones",R2302)</f>
        <v>Sin observaciones</v>
      </c>
      <c r="X2302" s="64" t="str">
        <f aca="false">IF(ISERROR(VLOOKUP(J2302,$BG$2:$BH$3,2,FALSE())),"",VLOOKUP(J2302,$BG$2:$BH$3,2,FALSE()))</f>
        <v/>
      </c>
      <c r="Z2302" s="67"/>
    </row>
    <row r="2303" customFormat="false" ht="14.4" hidden="false" customHeight="false" outlineLevel="0" collapsed="false">
      <c r="A2303" s="63"/>
      <c r="B2303" s="83"/>
      <c r="C2303" s="63"/>
      <c r="D2303" s="84"/>
      <c r="E2303" s="85"/>
      <c r="F2303" s="85"/>
      <c r="G2303" s="85"/>
      <c r="H2303" s="85"/>
      <c r="I2303" s="61"/>
      <c r="J2303" s="83"/>
      <c r="K2303" s="83"/>
      <c r="L2303" s="61"/>
      <c r="M2303" s="61"/>
      <c r="N2303" s="61"/>
      <c r="O2303" s="63"/>
      <c r="P2303" s="63"/>
      <c r="Q2303" s="63"/>
      <c r="R2303" s="63"/>
      <c r="S2303" s="64" t="str">
        <f aca="false">IF(ISBLANK(A2303),"",CONCATENATE($BC$5,"-",MID($BC$3,3,2),"-M_",A2303))</f>
        <v/>
      </c>
      <c r="T2303" s="65" t="str">
        <f aca="false">IF(ISBLANK(B2303),"",VLOOKUP(B2303,$BI$2:$BJ$5,2,FALSE()))</f>
        <v/>
      </c>
      <c r="U2303" s="66" t="str">
        <f aca="false">IF(ISBLANK(Q2303),"ES",Q2303)</f>
        <v>ES</v>
      </c>
      <c r="V2303" s="64" t="str">
        <f aca="false">IF(ISBLANK(K2303),"2",VLOOKUP(K2303,$BG$2:$BH$3,2,FALSE()))</f>
        <v>2</v>
      </c>
      <c r="W2303" s="66" t="str">
        <f aca="false">IF(ISBLANK(R2303),"Sin observaciones",R2303)</f>
        <v>Sin observaciones</v>
      </c>
      <c r="X2303" s="64" t="str">
        <f aca="false">IF(ISERROR(VLOOKUP(J2303,$BG$2:$BH$3,2,FALSE())),"",VLOOKUP(J2303,$BG$2:$BH$3,2,FALSE()))</f>
        <v/>
      </c>
      <c r="Z2303" s="67"/>
    </row>
    <row r="2304" customFormat="false" ht="14.4" hidden="false" customHeight="false" outlineLevel="0" collapsed="false">
      <c r="A2304" s="63"/>
      <c r="B2304" s="83"/>
      <c r="C2304" s="63"/>
      <c r="D2304" s="84"/>
      <c r="E2304" s="85"/>
      <c r="F2304" s="85"/>
      <c r="G2304" s="85"/>
      <c r="H2304" s="85"/>
      <c r="I2304" s="61"/>
      <c r="J2304" s="83"/>
      <c r="K2304" s="83"/>
      <c r="L2304" s="61"/>
      <c r="M2304" s="61"/>
      <c r="N2304" s="61"/>
      <c r="O2304" s="63"/>
      <c r="P2304" s="63"/>
      <c r="Q2304" s="63"/>
      <c r="R2304" s="63"/>
      <c r="S2304" s="64" t="str">
        <f aca="false">IF(ISBLANK(A2304),"",CONCATENATE($BC$5,"-",MID($BC$3,3,2),"-M_",A2304))</f>
        <v/>
      </c>
      <c r="T2304" s="65" t="str">
        <f aca="false">IF(ISBLANK(B2304),"",VLOOKUP(B2304,$BI$2:$BJ$5,2,FALSE()))</f>
        <v/>
      </c>
      <c r="U2304" s="66" t="str">
        <f aca="false">IF(ISBLANK(Q2304),"ES",Q2304)</f>
        <v>ES</v>
      </c>
      <c r="V2304" s="64" t="str">
        <f aca="false">IF(ISBLANK(K2304),"2",VLOOKUP(K2304,$BG$2:$BH$3,2,FALSE()))</f>
        <v>2</v>
      </c>
      <c r="W2304" s="66" t="str">
        <f aca="false">IF(ISBLANK(R2304),"Sin observaciones",R2304)</f>
        <v>Sin observaciones</v>
      </c>
      <c r="X2304" s="64" t="str">
        <f aca="false">IF(ISERROR(VLOOKUP(J2304,$BG$2:$BH$3,2,FALSE())),"",VLOOKUP(J2304,$BG$2:$BH$3,2,FALSE()))</f>
        <v/>
      </c>
      <c r="Z2304" s="67"/>
    </row>
    <row r="2305" customFormat="false" ht="14.4" hidden="false" customHeight="false" outlineLevel="0" collapsed="false">
      <c r="A2305" s="63"/>
      <c r="B2305" s="83"/>
      <c r="C2305" s="63"/>
      <c r="D2305" s="84"/>
      <c r="E2305" s="85"/>
      <c r="F2305" s="85"/>
      <c r="G2305" s="85"/>
      <c r="H2305" s="85"/>
      <c r="I2305" s="61"/>
      <c r="J2305" s="83"/>
      <c r="K2305" s="83"/>
      <c r="L2305" s="61"/>
      <c r="M2305" s="61"/>
      <c r="N2305" s="61"/>
      <c r="O2305" s="63"/>
      <c r="P2305" s="63"/>
      <c r="Q2305" s="63"/>
      <c r="R2305" s="63"/>
      <c r="S2305" s="64" t="str">
        <f aca="false">IF(ISBLANK(A2305),"",CONCATENATE($BC$5,"-",MID($BC$3,3,2),"-M_",A2305))</f>
        <v/>
      </c>
      <c r="T2305" s="65" t="str">
        <f aca="false">IF(ISBLANK(B2305),"",VLOOKUP(B2305,$BI$2:$BJ$5,2,FALSE()))</f>
        <v/>
      </c>
      <c r="U2305" s="66" t="str">
        <f aca="false">IF(ISBLANK(Q2305),"ES",Q2305)</f>
        <v>ES</v>
      </c>
      <c r="V2305" s="64" t="str">
        <f aca="false">IF(ISBLANK(K2305),"2",VLOOKUP(K2305,$BG$2:$BH$3,2,FALSE()))</f>
        <v>2</v>
      </c>
      <c r="W2305" s="66" t="str">
        <f aca="false">IF(ISBLANK(R2305),"Sin observaciones",R2305)</f>
        <v>Sin observaciones</v>
      </c>
      <c r="X2305" s="64" t="str">
        <f aca="false">IF(ISERROR(VLOOKUP(J2305,$BG$2:$BH$3,2,FALSE())),"",VLOOKUP(J2305,$BG$2:$BH$3,2,FALSE()))</f>
        <v/>
      </c>
      <c r="Z2305" s="67"/>
    </row>
    <row r="2306" customFormat="false" ht="14.4" hidden="false" customHeight="false" outlineLevel="0" collapsed="false">
      <c r="A2306" s="63"/>
      <c r="B2306" s="83"/>
      <c r="C2306" s="63"/>
      <c r="D2306" s="84"/>
      <c r="E2306" s="85"/>
      <c r="F2306" s="85"/>
      <c r="G2306" s="85"/>
      <c r="H2306" s="85"/>
      <c r="I2306" s="61"/>
      <c r="J2306" s="83"/>
      <c r="K2306" s="83"/>
      <c r="L2306" s="61"/>
      <c r="M2306" s="61"/>
      <c r="N2306" s="61"/>
      <c r="O2306" s="63"/>
      <c r="P2306" s="63"/>
      <c r="Q2306" s="63"/>
      <c r="R2306" s="63"/>
      <c r="S2306" s="64" t="str">
        <f aca="false">IF(ISBLANK(A2306),"",CONCATENATE($BC$5,"-",MID($BC$3,3,2),"-M_",A2306))</f>
        <v/>
      </c>
      <c r="T2306" s="65" t="str">
        <f aca="false">IF(ISBLANK(B2306),"",VLOOKUP(B2306,$BI$2:$BJ$5,2,FALSE()))</f>
        <v/>
      </c>
      <c r="U2306" s="66" t="str">
        <f aca="false">IF(ISBLANK(Q2306),"ES",Q2306)</f>
        <v>ES</v>
      </c>
      <c r="V2306" s="64" t="str">
        <f aca="false">IF(ISBLANK(K2306),"2",VLOOKUP(K2306,$BG$2:$BH$3,2,FALSE()))</f>
        <v>2</v>
      </c>
      <c r="W2306" s="66" t="str">
        <f aca="false">IF(ISBLANK(R2306),"Sin observaciones",R2306)</f>
        <v>Sin observaciones</v>
      </c>
      <c r="X2306" s="64" t="str">
        <f aca="false">IF(ISERROR(VLOOKUP(J2306,$BG$2:$BH$3,2,FALSE())),"",VLOOKUP(J2306,$BG$2:$BH$3,2,FALSE()))</f>
        <v/>
      </c>
      <c r="Z2306" s="67"/>
    </row>
    <row r="2307" customFormat="false" ht="14.4" hidden="false" customHeight="false" outlineLevel="0" collapsed="false">
      <c r="A2307" s="63"/>
      <c r="B2307" s="83"/>
      <c r="C2307" s="63"/>
      <c r="D2307" s="84"/>
      <c r="E2307" s="85"/>
      <c r="F2307" s="85"/>
      <c r="G2307" s="85"/>
      <c r="H2307" s="85"/>
      <c r="I2307" s="61"/>
      <c r="J2307" s="83"/>
      <c r="K2307" s="83"/>
      <c r="L2307" s="61"/>
      <c r="M2307" s="61"/>
      <c r="N2307" s="61"/>
      <c r="O2307" s="63"/>
      <c r="P2307" s="63"/>
      <c r="Q2307" s="63"/>
      <c r="R2307" s="63"/>
      <c r="S2307" s="64" t="str">
        <f aca="false">IF(ISBLANK(A2307),"",CONCATENATE($BC$5,"-",MID($BC$3,3,2),"-M_",A2307))</f>
        <v/>
      </c>
      <c r="T2307" s="65" t="str">
        <f aca="false">IF(ISBLANK(B2307),"",VLOOKUP(B2307,$BI$2:$BJ$5,2,FALSE()))</f>
        <v/>
      </c>
      <c r="U2307" s="66" t="str">
        <f aca="false">IF(ISBLANK(Q2307),"ES",Q2307)</f>
        <v>ES</v>
      </c>
      <c r="V2307" s="64" t="str">
        <f aca="false">IF(ISBLANK(K2307),"2",VLOOKUP(K2307,$BG$2:$BH$3,2,FALSE()))</f>
        <v>2</v>
      </c>
      <c r="W2307" s="66" t="str">
        <f aca="false">IF(ISBLANK(R2307),"Sin observaciones",R2307)</f>
        <v>Sin observaciones</v>
      </c>
      <c r="X2307" s="64" t="str">
        <f aca="false">IF(ISERROR(VLOOKUP(J2307,$BG$2:$BH$3,2,FALSE())),"",VLOOKUP(J2307,$BG$2:$BH$3,2,FALSE()))</f>
        <v/>
      </c>
      <c r="Z2307" s="67"/>
    </row>
    <row r="2308" customFormat="false" ht="14.4" hidden="false" customHeight="false" outlineLevel="0" collapsed="false">
      <c r="A2308" s="63"/>
      <c r="B2308" s="83"/>
      <c r="C2308" s="63"/>
      <c r="D2308" s="84"/>
      <c r="E2308" s="85"/>
      <c r="F2308" s="85"/>
      <c r="G2308" s="85"/>
      <c r="H2308" s="85"/>
      <c r="I2308" s="61"/>
      <c r="J2308" s="83"/>
      <c r="K2308" s="83"/>
      <c r="L2308" s="61"/>
      <c r="M2308" s="61"/>
      <c r="N2308" s="61"/>
      <c r="O2308" s="63"/>
      <c r="P2308" s="63"/>
      <c r="Q2308" s="63"/>
      <c r="R2308" s="63"/>
      <c r="S2308" s="64" t="str">
        <f aca="false">IF(ISBLANK(A2308),"",CONCATENATE($BC$5,"-",MID($BC$3,3,2),"-M_",A2308))</f>
        <v/>
      </c>
      <c r="T2308" s="65" t="str">
        <f aca="false">IF(ISBLANK(B2308),"",VLOOKUP(B2308,$BI$2:$BJ$5,2,FALSE()))</f>
        <v/>
      </c>
      <c r="U2308" s="66" t="str">
        <f aca="false">IF(ISBLANK(Q2308),"ES",Q2308)</f>
        <v>ES</v>
      </c>
      <c r="V2308" s="64" t="str">
        <f aca="false">IF(ISBLANK(K2308),"2",VLOOKUP(K2308,$BG$2:$BH$3,2,FALSE()))</f>
        <v>2</v>
      </c>
      <c r="W2308" s="66" t="str">
        <f aca="false">IF(ISBLANK(R2308),"Sin observaciones",R2308)</f>
        <v>Sin observaciones</v>
      </c>
      <c r="X2308" s="64" t="str">
        <f aca="false">IF(ISERROR(VLOOKUP(J2308,$BG$2:$BH$3,2,FALSE())),"",VLOOKUP(J2308,$BG$2:$BH$3,2,FALSE()))</f>
        <v/>
      </c>
      <c r="Z2308" s="67"/>
    </row>
    <row r="2309" customFormat="false" ht="14.4" hidden="false" customHeight="false" outlineLevel="0" collapsed="false">
      <c r="A2309" s="63"/>
      <c r="B2309" s="83"/>
      <c r="C2309" s="63"/>
      <c r="D2309" s="84"/>
      <c r="E2309" s="85"/>
      <c r="F2309" s="85"/>
      <c r="G2309" s="85"/>
      <c r="H2309" s="85"/>
      <c r="I2309" s="61"/>
      <c r="J2309" s="83"/>
      <c r="K2309" s="83"/>
      <c r="L2309" s="61"/>
      <c r="M2309" s="61"/>
      <c r="N2309" s="61"/>
      <c r="O2309" s="63"/>
      <c r="P2309" s="63"/>
      <c r="Q2309" s="63"/>
      <c r="R2309" s="63"/>
      <c r="S2309" s="64" t="str">
        <f aca="false">IF(ISBLANK(A2309),"",CONCATENATE($BC$5,"-",MID($BC$3,3,2),"-M_",A2309))</f>
        <v/>
      </c>
      <c r="T2309" s="65" t="str">
        <f aca="false">IF(ISBLANK(B2309),"",VLOOKUP(B2309,$BI$2:$BJ$5,2,FALSE()))</f>
        <v/>
      </c>
      <c r="U2309" s="66" t="str">
        <f aca="false">IF(ISBLANK(Q2309),"ES",Q2309)</f>
        <v>ES</v>
      </c>
      <c r="V2309" s="64" t="str">
        <f aca="false">IF(ISBLANK(K2309),"2",VLOOKUP(K2309,$BG$2:$BH$3,2,FALSE()))</f>
        <v>2</v>
      </c>
      <c r="W2309" s="66" t="str">
        <f aca="false">IF(ISBLANK(R2309),"Sin observaciones",R2309)</f>
        <v>Sin observaciones</v>
      </c>
      <c r="X2309" s="64" t="str">
        <f aca="false">IF(ISERROR(VLOOKUP(J2309,$BG$2:$BH$3,2,FALSE())),"",VLOOKUP(J2309,$BG$2:$BH$3,2,FALSE()))</f>
        <v/>
      </c>
      <c r="Z2309" s="67"/>
    </row>
    <row r="2310" customFormat="false" ht="14.4" hidden="false" customHeight="false" outlineLevel="0" collapsed="false">
      <c r="A2310" s="63"/>
      <c r="B2310" s="83"/>
      <c r="C2310" s="63"/>
      <c r="D2310" s="84"/>
      <c r="E2310" s="85"/>
      <c r="F2310" s="85"/>
      <c r="G2310" s="85"/>
      <c r="H2310" s="85"/>
      <c r="I2310" s="61"/>
      <c r="J2310" s="83"/>
      <c r="K2310" s="83"/>
      <c r="L2310" s="61"/>
      <c r="M2310" s="61"/>
      <c r="N2310" s="61"/>
      <c r="O2310" s="63"/>
      <c r="P2310" s="63"/>
      <c r="Q2310" s="63"/>
      <c r="R2310" s="63"/>
      <c r="S2310" s="64" t="str">
        <f aca="false">IF(ISBLANK(A2310),"",CONCATENATE($BC$5,"-",MID($BC$3,3,2),"-M_",A2310))</f>
        <v/>
      </c>
      <c r="T2310" s="65" t="str">
        <f aca="false">IF(ISBLANK(B2310),"",VLOOKUP(B2310,$BI$2:$BJ$5,2,FALSE()))</f>
        <v/>
      </c>
      <c r="U2310" s="66" t="str">
        <f aca="false">IF(ISBLANK(Q2310),"ES",Q2310)</f>
        <v>ES</v>
      </c>
      <c r="V2310" s="64" t="str">
        <f aca="false">IF(ISBLANK(K2310),"2",VLOOKUP(K2310,$BG$2:$BH$3,2,FALSE()))</f>
        <v>2</v>
      </c>
      <c r="W2310" s="66" t="str">
        <f aca="false">IF(ISBLANK(R2310),"Sin observaciones",R2310)</f>
        <v>Sin observaciones</v>
      </c>
      <c r="X2310" s="64" t="str">
        <f aca="false">IF(ISERROR(VLOOKUP(J2310,$BG$2:$BH$3,2,FALSE())),"",VLOOKUP(J2310,$BG$2:$BH$3,2,FALSE()))</f>
        <v/>
      </c>
      <c r="Z2310" s="67"/>
    </row>
    <row r="2311" customFormat="false" ht="14.4" hidden="false" customHeight="false" outlineLevel="0" collapsed="false">
      <c r="A2311" s="63"/>
      <c r="B2311" s="83"/>
      <c r="C2311" s="63"/>
      <c r="D2311" s="84"/>
      <c r="E2311" s="85"/>
      <c r="F2311" s="85"/>
      <c r="G2311" s="85"/>
      <c r="H2311" s="85"/>
      <c r="I2311" s="61"/>
      <c r="J2311" s="83"/>
      <c r="K2311" s="83"/>
      <c r="L2311" s="61"/>
      <c r="M2311" s="61"/>
      <c r="N2311" s="61"/>
      <c r="O2311" s="63"/>
      <c r="P2311" s="63"/>
      <c r="Q2311" s="63"/>
      <c r="R2311" s="63"/>
      <c r="S2311" s="64" t="str">
        <f aca="false">IF(ISBLANK(A2311),"",CONCATENATE($BC$5,"-",MID($BC$3,3,2),"-M_",A2311))</f>
        <v/>
      </c>
      <c r="T2311" s="65" t="str">
        <f aca="false">IF(ISBLANK(B2311),"",VLOOKUP(B2311,$BI$2:$BJ$5,2,FALSE()))</f>
        <v/>
      </c>
      <c r="U2311" s="66" t="str">
        <f aca="false">IF(ISBLANK(Q2311),"ES",Q2311)</f>
        <v>ES</v>
      </c>
      <c r="V2311" s="64" t="str">
        <f aca="false">IF(ISBLANK(K2311),"2",VLOOKUP(K2311,$BG$2:$BH$3,2,FALSE()))</f>
        <v>2</v>
      </c>
      <c r="W2311" s="66" t="str">
        <f aca="false">IF(ISBLANK(R2311),"Sin observaciones",R2311)</f>
        <v>Sin observaciones</v>
      </c>
      <c r="X2311" s="64" t="str">
        <f aca="false">IF(ISERROR(VLOOKUP(J2311,$BG$2:$BH$3,2,FALSE())),"",VLOOKUP(J2311,$BG$2:$BH$3,2,FALSE()))</f>
        <v/>
      </c>
      <c r="Z2311" s="67"/>
    </row>
    <row r="2312" customFormat="false" ht="14.4" hidden="false" customHeight="false" outlineLevel="0" collapsed="false">
      <c r="A2312" s="63"/>
      <c r="B2312" s="83"/>
      <c r="C2312" s="63"/>
      <c r="D2312" s="84"/>
      <c r="E2312" s="85"/>
      <c r="F2312" s="85"/>
      <c r="G2312" s="85"/>
      <c r="H2312" s="85"/>
      <c r="I2312" s="61"/>
      <c r="J2312" s="83"/>
      <c r="K2312" s="83"/>
      <c r="L2312" s="61"/>
      <c r="M2312" s="61"/>
      <c r="N2312" s="61"/>
      <c r="O2312" s="63"/>
      <c r="P2312" s="63"/>
      <c r="Q2312" s="63"/>
      <c r="R2312" s="63"/>
      <c r="S2312" s="64" t="str">
        <f aca="false">IF(ISBLANK(A2312),"",CONCATENATE($BC$5,"-",MID($BC$3,3,2),"-M_",A2312))</f>
        <v/>
      </c>
      <c r="T2312" s="65" t="str">
        <f aca="false">IF(ISBLANK(B2312),"",VLOOKUP(B2312,$BI$2:$BJ$5,2,FALSE()))</f>
        <v/>
      </c>
      <c r="U2312" s="66" t="str">
        <f aca="false">IF(ISBLANK(Q2312),"ES",Q2312)</f>
        <v>ES</v>
      </c>
      <c r="V2312" s="64" t="str">
        <f aca="false">IF(ISBLANK(K2312),"2",VLOOKUP(K2312,$BG$2:$BH$3,2,FALSE()))</f>
        <v>2</v>
      </c>
      <c r="W2312" s="66" t="str">
        <f aca="false">IF(ISBLANK(R2312),"Sin observaciones",R2312)</f>
        <v>Sin observaciones</v>
      </c>
      <c r="X2312" s="64" t="str">
        <f aca="false">IF(ISERROR(VLOOKUP(J2312,$BG$2:$BH$3,2,FALSE())),"",VLOOKUP(J2312,$BG$2:$BH$3,2,FALSE()))</f>
        <v/>
      </c>
      <c r="Z2312" s="67"/>
    </row>
    <row r="2313" customFormat="false" ht="14.4" hidden="false" customHeight="false" outlineLevel="0" collapsed="false">
      <c r="A2313" s="63"/>
      <c r="B2313" s="83"/>
      <c r="C2313" s="63"/>
      <c r="D2313" s="84"/>
      <c r="E2313" s="85"/>
      <c r="F2313" s="85"/>
      <c r="G2313" s="85"/>
      <c r="H2313" s="85"/>
      <c r="I2313" s="61"/>
      <c r="J2313" s="83"/>
      <c r="K2313" s="83"/>
      <c r="L2313" s="61"/>
      <c r="M2313" s="61"/>
      <c r="N2313" s="61"/>
      <c r="O2313" s="63"/>
      <c r="P2313" s="63"/>
      <c r="Q2313" s="63"/>
      <c r="R2313" s="63"/>
      <c r="S2313" s="64" t="str">
        <f aca="false">IF(ISBLANK(A2313),"",CONCATENATE($BC$5,"-",MID($BC$3,3,2),"-M_",A2313))</f>
        <v/>
      </c>
      <c r="T2313" s="65" t="str">
        <f aca="false">IF(ISBLANK(B2313),"",VLOOKUP(B2313,$BI$2:$BJ$5,2,FALSE()))</f>
        <v/>
      </c>
      <c r="U2313" s="66" t="str">
        <f aca="false">IF(ISBLANK(Q2313),"ES",Q2313)</f>
        <v>ES</v>
      </c>
      <c r="V2313" s="64" t="str">
        <f aca="false">IF(ISBLANK(K2313),"2",VLOOKUP(K2313,$BG$2:$BH$3,2,FALSE()))</f>
        <v>2</v>
      </c>
      <c r="W2313" s="66" t="str">
        <f aca="false">IF(ISBLANK(R2313),"Sin observaciones",R2313)</f>
        <v>Sin observaciones</v>
      </c>
      <c r="X2313" s="64" t="str">
        <f aca="false">IF(ISERROR(VLOOKUP(J2313,$BG$2:$BH$3,2,FALSE())),"",VLOOKUP(J2313,$BG$2:$BH$3,2,FALSE()))</f>
        <v/>
      </c>
      <c r="Z2313" s="67"/>
    </row>
    <row r="2314" customFormat="false" ht="14.4" hidden="false" customHeight="false" outlineLevel="0" collapsed="false">
      <c r="A2314" s="63"/>
      <c r="B2314" s="83"/>
      <c r="C2314" s="63"/>
      <c r="D2314" s="84"/>
      <c r="E2314" s="85"/>
      <c r="F2314" s="85"/>
      <c r="G2314" s="85"/>
      <c r="H2314" s="85"/>
      <c r="I2314" s="61"/>
      <c r="J2314" s="83"/>
      <c r="K2314" s="83"/>
      <c r="L2314" s="61"/>
      <c r="M2314" s="61"/>
      <c r="N2314" s="61"/>
      <c r="O2314" s="63"/>
      <c r="P2314" s="63"/>
      <c r="Q2314" s="63"/>
      <c r="R2314" s="63"/>
      <c r="S2314" s="64" t="str">
        <f aca="false">IF(ISBLANK(A2314),"",CONCATENATE($BC$5,"-",MID($BC$3,3,2),"-M_",A2314))</f>
        <v/>
      </c>
      <c r="T2314" s="65" t="str">
        <f aca="false">IF(ISBLANK(B2314),"",VLOOKUP(B2314,$BI$2:$BJ$5,2,FALSE()))</f>
        <v/>
      </c>
      <c r="U2314" s="66" t="str">
        <f aca="false">IF(ISBLANK(Q2314),"ES",Q2314)</f>
        <v>ES</v>
      </c>
      <c r="V2314" s="64" t="str">
        <f aca="false">IF(ISBLANK(K2314),"2",VLOOKUP(K2314,$BG$2:$BH$3,2,FALSE()))</f>
        <v>2</v>
      </c>
      <c r="W2314" s="66" t="str">
        <f aca="false">IF(ISBLANK(R2314),"Sin observaciones",R2314)</f>
        <v>Sin observaciones</v>
      </c>
      <c r="X2314" s="64" t="str">
        <f aca="false">IF(ISERROR(VLOOKUP(J2314,$BG$2:$BH$3,2,FALSE())),"",VLOOKUP(J2314,$BG$2:$BH$3,2,FALSE()))</f>
        <v/>
      </c>
      <c r="Z2314" s="67"/>
    </row>
    <row r="2315" customFormat="false" ht="14.4" hidden="false" customHeight="false" outlineLevel="0" collapsed="false">
      <c r="A2315" s="63"/>
      <c r="B2315" s="83"/>
      <c r="C2315" s="63"/>
      <c r="D2315" s="84"/>
      <c r="E2315" s="85"/>
      <c r="F2315" s="85"/>
      <c r="G2315" s="85"/>
      <c r="H2315" s="85"/>
      <c r="I2315" s="61"/>
      <c r="J2315" s="83"/>
      <c r="K2315" s="83"/>
      <c r="L2315" s="61"/>
      <c r="M2315" s="61"/>
      <c r="N2315" s="61"/>
      <c r="O2315" s="63"/>
      <c r="P2315" s="63"/>
      <c r="Q2315" s="63"/>
      <c r="R2315" s="63"/>
      <c r="S2315" s="64" t="str">
        <f aca="false">IF(ISBLANK(A2315),"",CONCATENATE($BC$5,"-",MID($BC$3,3,2),"-M_",A2315))</f>
        <v/>
      </c>
      <c r="T2315" s="65" t="str">
        <f aca="false">IF(ISBLANK(B2315),"",VLOOKUP(B2315,$BI$2:$BJ$5,2,FALSE()))</f>
        <v/>
      </c>
      <c r="U2315" s="66" t="str">
        <f aca="false">IF(ISBLANK(Q2315),"ES",Q2315)</f>
        <v>ES</v>
      </c>
      <c r="V2315" s="64" t="str">
        <f aca="false">IF(ISBLANK(K2315),"2",VLOOKUP(K2315,$BG$2:$BH$3,2,FALSE()))</f>
        <v>2</v>
      </c>
      <c r="W2315" s="66" t="str">
        <f aca="false">IF(ISBLANK(R2315),"Sin observaciones",R2315)</f>
        <v>Sin observaciones</v>
      </c>
      <c r="X2315" s="64" t="str">
        <f aca="false">IF(ISERROR(VLOOKUP(J2315,$BG$2:$BH$3,2,FALSE())),"",VLOOKUP(J2315,$BG$2:$BH$3,2,FALSE()))</f>
        <v/>
      </c>
      <c r="Z2315" s="67"/>
    </row>
    <row r="2316" customFormat="false" ht="14.4" hidden="false" customHeight="false" outlineLevel="0" collapsed="false">
      <c r="A2316" s="63"/>
      <c r="B2316" s="83"/>
      <c r="C2316" s="63"/>
      <c r="D2316" s="84"/>
      <c r="E2316" s="85"/>
      <c r="F2316" s="85"/>
      <c r="G2316" s="85"/>
      <c r="H2316" s="85"/>
      <c r="I2316" s="61"/>
      <c r="J2316" s="83"/>
      <c r="K2316" s="83"/>
      <c r="L2316" s="61"/>
      <c r="M2316" s="61"/>
      <c r="N2316" s="61"/>
      <c r="O2316" s="63"/>
      <c r="P2316" s="63"/>
      <c r="Q2316" s="63"/>
      <c r="R2316" s="63"/>
      <c r="S2316" s="64" t="str">
        <f aca="false">IF(ISBLANK(A2316),"",CONCATENATE($BC$5,"-",MID($BC$3,3,2),"-M_",A2316))</f>
        <v/>
      </c>
      <c r="T2316" s="65" t="str">
        <f aca="false">IF(ISBLANK(B2316),"",VLOOKUP(B2316,$BI$2:$BJ$5,2,FALSE()))</f>
        <v/>
      </c>
      <c r="U2316" s="66" t="str">
        <f aca="false">IF(ISBLANK(Q2316),"ES",Q2316)</f>
        <v>ES</v>
      </c>
      <c r="V2316" s="64" t="str">
        <f aca="false">IF(ISBLANK(K2316),"2",VLOOKUP(K2316,$BG$2:$BH$3,2,FALSE()))</f>
        <v>2</v>
      </c>
      <c r="W2316" s="66" t="str">
        <f aca="false">IF(ISBLANK(R2316),"Sin observaciones",R2316)</f>
        <v>Sin observaciones</v>
      </c>
      <c r="X2316" s="64" t="str">
        <f aca="false">IF(ISERROR(VLOOKUP(J2316,$BG$2:$BH$3,2,FALSE())),"",VLOOKUP(J2316,$BG$2:$BH$3,2,FALSE()))</f>
        <v/>
      </c>
      <c r="Z2316" s="67"/>
    </row>
    <row r="2317" customFormat="false" ht="14.4" hidden="false" customHeight="false" outlineLevel="0" collapsed="false">
      <c r="A2317" s="63"/>
      <c r="B2317" s="83"/>
      <c r="C2317" s="63"/>
      <c r="D2317" s="84"/>
      <c r="E2317" s="85"/>
      <c r="F2317" s="85"/>
      <c r="G2317" s="85"/>
      <c r="H2317" s="85"/>
      <c r="I2317" s="61"/>
      <c r="J2317" s="83"/>
      <c r="K2317" s="83"/>
      <c r="L2317" s="61"/>
      <c r="M2317" s="61"/>
      <c r="N2317" s="61"/>
      <c r="O2317" s="63"/>
      <c r="P2317" s="63"/>
      <c r="Q2317" s="63"/>
      <c r="R2317" s="63"/>
      <c r="S2317" s="64" t="str">
        <f aca="false">IF(ISBLANK(A2317),"",CONCATENATE($BC$5,"-",MID($BC$3,3,2),"-M_",A2317))</f>
        <v/>
      </c>
      <c r="T2317" s="65" t="str">
        <f aca="false">IF(ISBLANK(B2317),"",VLOOKUP(B2317,$BI$2:$BJ$5,2,FALSE()))</f>
        <v/>
      </c>
      <c r="U2317" s="66" t="str">
        <f aca="false">IF(ISBLANK(Q2317),"ES",Q2317)</f>
        <v>ES</v>
      </c>
      <c r="V2317" s="64" t="str">
        <f aca="false">IF(ISBLANK(K2317),"2",VLOOKUP(K2317,$BG$2:$BH$3,2,FALSE()))</f>
        <v>2</v>
      </c>
      <c r="W2317" s="66" t="str">
        <f aca="false">IF(ISBLANK(R2317),"Sin observaciones",R2317)</f>
        <v>Sin observaciones</v>
      </c>
      <c r="X2317" s="64" t="str">
        <f aca="false">IF(ISERROR(VLOOKUP(J2317,$BG$2:$BH$3,2,FALSE())),"",VLOOKUP(J2317,$BG$2:$BH$3,2,FALSE()))</f>
        <v/>
      </c>
      <c r="Z2317" s="67"/>
    </row>
    <row r="2318" customFormat="false" ht="14.4" hidden="false" customHeight="false" outlineLevel="0" collapsed="false">
      <c r="A2318" s="63"/>
      <c r="B2318" s="83"/>
      <c r="C2318" s="63"/>
      <c r="D2318" s="84"/>
      <c r="E2318" s="85"/>
      <c r="F2318" s="85"/>
      <c r="G2318" s="85"/>
      <c r="H2318" s="85"/>
      <c r="I2318" s="61"/>
      <c r="J2318" s="83"/>
      <c r="K2318" s="83"/>
      <c r="L2318" s="61"/>
      <c r="M2318" s="61"/>
      <c r="N2318" s="61"/>
      <c r="O2318" s="63"/>
      <c r="P2318" s="63"/>
      <c r="Q2318" s="63"/>
      <c r="R2318" s="63"/>
      <c r="S2318" s="64" t="str">
        <f aca="false">IF(ISBLANK(A2318),"",CONCATENATE($BC$5,"-",MID($BC$3,3,2),"-M_",A2318))</f>
        <v/>
      </c>
      <c r="T2318" s="65" t="str">
        <f aca="false">IF(ISBLANK(B2318),"",VLOOKUP(B2318,$BI$2:$BJ$5,2,FALSE()))</f>
        <v/>
      </c>
      <c r="U2318" s="66" t="str">
        <f aca="false">IF(ISBLANK(Q2318),"ES",Q2318)</f>
        <v>ES</v>
      </c>
      <c r="V2318" s="64" t="str">
        <f aca="false">IF(ISBLANK(K2318),"2",VLOOKUP(K2318,$BG$2:$BH$3,2,FALSE()))</f>
        <v>2</v>
      </c>
      <c r="W2318" s="66" t="str">
        <f aca="false">IF(ISBLANK(R2318),"Sin observaciones",R2318)</f>
        <v>Sin observaciones</v>
      </c>
      <c r="X2318" s="64" t="str">
        <f aca="false">IF(ISERROR(VLOOKUP(J2318,$BG$2:$BH$3,2,FALSE())),"",VLOOKUP(J2318,$BG$2:$BH$3,2,FALSE()))</f>
        <v/>
      </c>
      <c r="Z2318" s="67"/>
    </row>
    <row r="2319" customFormat="false" ht="14.4" hidden="false" customHeight="false" outlineLevel="0" collapsed="false">
      <c r="A2319" s="63"/>
      <c r="B2319" s="83"/>
      <c r="C2319" s="63"/>
      <c r="D2319" s="84"/>
      <c r="E2319" s="85"/>
      <c r="F2319" s="85"/>
      <c r="G2319" s="85"/>
      <c r="H2319" s="85"/>
      <c r="I2319" s="61"/>
      <c r="J2319" s="83"/>
      <c r="K2319" s="83"/>
      <c r="L2319" s="61"/>
      <c r="M2319" s="61"/>
      <c r="N2319" s="61"/>
      <c r="O2319" s="63"/>
      <c r="P2319" s="63"/>
      <c r="Q2319" s="63"/>
      <c r="R2319" s="63"/>
      <c r="S2319" s="64" t="str">
        <f aca="false">IF(ISBLANK(A2319),"",CONCATENATE($BC$5,"-",MID($BC$3,3,2),"-M_",A2319))</f>
        <v/>
      </c>
      <c r="T2319" s="65" t="str">
        <f aca="false">IF(ISBLANK(B2319),"",VLOOKUP(B2319,$BI$2:$BJ$5,2,FALSE()))</f>
        <v/>
      </c>
      <c r="U2319" s="66" t="str">
        <f aca="false">IF(ISBLANK(Q2319),"ES",Q2319)</f>
        <v>ES</v>
      </c>
      <c r="V2319" s="64" t="str">
        <f aca="false">IF(ISBLANK(K2319),"2",VLOOKUP(K2319,$BG$2:$BH$3,2,FALSE()))</f>
        <v>2</v>
      </c>
      <c r="W2319" s="66" t="str">
        <f aca="false">IF(ISBLANK(R2319),"Sin observaciones",R2319)</f>
        <v>Sin observaciones</v>
      </c>
      <c r="X2319" s="64" t="str">
        <f aca="false">IF(ISERROR(VLOOKUP(J2319,$BG$2:$BH$3,2,FALSE())),"",VLOOKUP(J2319,$BG$2:$BH$3,2,FALSE()))</f>
        <v/>
      </c>
      <c r="Z2319" s="67"/>
    </row>
    <row r="2320" customFormat="false" ht="14.4" hidden="false" customHeight="false" outlineLevel="0" collapsed="false">
      <c r="A2320" s="63"/>
      <c r="B2320" s="83"/>
      <c r="C2320" s="63"/>
      <c r="D2320" s="84"/>
      <c r="E2320" s="85"/>
      <c r="F2320" s="85"/>
      <c r="G2320" s="85"/>
      <c r="H2320" s="85"/>
      <c r="I2320" s="61"/>
      <c r="J2320" s="83"/>
      <c r="K2320" s="83"/>
      <c r="L2320" s="61"/>
      <c r="M2320" s="61"/>
      <c r="N2320" s="61"/>
      <c r="O2320" s="63"/>
      <c r="P2320" s="63"/>
      <c r="Q2320" s="63"/>
      <c r="R2320" s="63"/>
      <c r="S2320" s="64" t="str">
        <f aca="false">IF(ISBLANK(A2320),"",CONCATENATE($BC$5,"-",MID($BC$3,3,2),"-M_",A2320))</f>
        <v/>
      </c>
      <c r="T2320" s="65" t="str">
        <f aca="false">IF(ISBLANK(B2320),"",VLOOKUP(B2320,$BI$2:$BJ$5,2,FALSE()))</f>
        <v/>
      </c>
      <c r="U2320" s="66" t="str">
        <f aca="false">IF(ISBLANK(Q2320),"ES",Q2320)</f>
        <v>ES</v>
      </c>
      <c r="V2320" s="64" t="str">
        <f aca="false">IF(ISBLANK(K2320),"2",VLOOKUP(K2320,$BG$2:$BH$3,2,FALSE()))</f>
        <v>2</v>
      </c>
      <c r="W2320" s="66" t="str">
        <f aca="false">IF(ISBLANK(R2320),"Sin observaciones",R2320)</f>
        <v>Sin observaciones</v>
      </c>
      <c r="X2320" s="64" t="str">
        <f aca="false">IF(ISERROR(VLOOKUP(J2320,$BG$2:$BH$3,2,FALSE())),"",VLOOKUP(J2320,$BG$2:$BH$3,2,FALSE()))</f>
        <v/>
      </c>
      <c r="Z2320" s="67"/>
    </row>
    <row r="2321" customFormat="false" ht="14.4" hidden="false" customHeight="false" outlineLevel="0" collapsed="false">
      <c r="A2321" s="63"/>
      <c r="B2321" s="83"/>
      <c r="C2321" s="63"/>
      <c r="D2321" s="84"/>
      <c r="E2321" s="85"/>
      <c r="F2321" s="85"/>
      <c r="G2321" s="85"/>
      <c r="H2321" s="85"/>
      <c r="I2321" s="61"/>
      <c r="J2321" s="83"/>
      <c r="K2321" s="83"/>
      <c r="L2321" s="61"/>
      <c r="M2321" s="61"/>
      <c r="N2321" s="61"/>
      <c r="O2321" s="63"/>
      <c r="P2321" s="63"/>
      <c r="Q2321" s="63"/>
      <c r="R2321" s="63"/>
      <c r="S2321" s="64" t="str">
        <f aca="false">IF(ISBLANK(A2321),"",CONCATENATE($BC$5,"-",MID($BC$3,3,2),"-M_",A2321))</f>
        <v/>
      </c>
      <c r="T2321" s="65" t="str">
        <f aca="false">IF(ISBLANK(B2321),"",VLOOKUP(B2321,$BI$2:$BJ$5,2,FALSE()))</f>
        <v/>
      </c>
      <c r="U2321" s="66" t="str">
        <f aca="false">IF(ISBLANK(Q2321),"ES",Q2321)</f>
        <v>ES</v>
      </c>
      <c r="V2321" s="64" t="str">
        <f aca="false">IF(ISBLANK(K2321),"2",VLOOKUP(K2321,$BG$2:$BH$3,2,FALSE()))</f>
        <v>2</v>
      </c>
      <c r="W2321" s="66" t="str">
        <f aca="false">IF(ISBLANK(R2321),"Sin observaciones",R2321)</f>
        <v>Sin observaciones</v>
      </c>
      <c r="X2321" s="64" t="str">
        <f aca="false">IF(ISERROR(VLOOKUP(J2321,$BG$2:$BH$3,2,FALSE())),"",VLOOKUP(J2321,$BG$2:$BH$3,2,FALSE()))</f>
        <v/>
      </c>
      <c r="Z2321" s="67"/>
    </row>
    <row r="2322" customFormat="false" ht="14.4" hidden="false" customHeight="false" outlineLevel="0" collapsed="false">
      <c r="A2322" s="63"/>
      <c r="B2322" s="83"/>
      <c r="C2322" s="63"/>
      <c r="D2322" s="84"/>
      <c r="E2322" s="85"/>
      <c r="F2322" s="85"/>
      <c r="G2322" s="85"/>
      <c r="H2322" s="85"/>
      <c r="I2322" s="61"/>
      <c r="J2322" s="83"/>
      <c r="K2322" s="83"/>
      <c r="L2322" s="61"/>
      <c r="M2322" s="61"/>
      <c r="N2322" s="61"/>
      <c r="O2322" s="63"/>
      <c r="P2322" s="63"/>
      <c r="Q2322" s="63"/>
      <c r="R2322" s="63"/>
      <c r="S2322" s="64" t="str">
        <f aca="false">IF(ISBLANK(A2322),"",CONCATENATE($BC$5,"-",MID($BC$3,3,2),"-M_",A2322))</f>
        <v/>
      </c>
      <c r="T2322" s="65" t="str">
        <f aca="false">IF(ISBLANK(B2322),"",VLOOKUP(B2322,$BI$2:$BJ$5,2,FALSE()))</f>
        <v/>
      </c>
      <c r="U2322" s="66" t="str">
        <f aca="false">IF(ISBLANK(Q2322),"ES",Q2322)</f>
        <v>ES</v>
      </c>
      <c r="V2322" s="64" t="str">
        <f aca="false">IF(ISBLANK(K2322),"2",VLOOKUP(K2322,$BG$2:$BH$3,2,FALSE()))</f>
        <v>2</v>
      </c>
      <c r="W2322" s="66" t="str">
        <f aca="false">IF(ISBLANK(R2322),"Sin observaciones",R2322)</f>
        <v>Sin observaciones</v>
      </c>
      <c r="X2322" s="64" t="str">
        <f aca="false">IF(ISERROR(VLOOKUP(J2322,$BG$2:$BH$3,2,FALSE())),"",VLOOKUP(J2322,$BG$2:$BH$3,2,FALSE()))</f>
        <v/>
      </c>
      <c r="Z2322" s="67"/>
    </row>
    <row r="2323" customFormat="false" ht="14.4" hidden="false" customHeight="false" outlineLevel="0" collapsed="false">
      <c r="A2323" s="63"/>
      <c r="B2323" s="83"/>
      <c r="C2323" s="63"/>
      <c r="D2323" s="84"/>
      <c r="E2323" s="85"/>
      <c r="F2323" s="85"/>
      <c r="G2323" s="85"/>
      <c r="H2323" s="85"/>
      <c r="I2323" s="61"/>
      <c r="J2323" s="83"/>
      <c r="K2323" s="83"/>
      <c r="L2323" s="61"/>
      <c r="M2323" s="61"/>
      <c r="N2323" s="61"/>
      <c r="O2323" s="63"/>
      <c r="P2323" s="63"/>
      <c r="Q2323" s="63"/>
      <c r="R2323" s="63"/>
      <c r="S2323" s="64" t="str">
        <f aca="false">IF(ISBLANK(A2323),"",CONCATENATE($BC$5,"-",MID($BC$3,3,2),"-M_",A2323))</f>
        <v/>
      </c>
      <c r="T2323" s="65" t="str">
        <f aca="false">IF(ISBLANK(B2323),"",VLOOKUP(B2323,$BI$2:$BJ$5,2,FALSE()))</f>
        <v/>
      </c>
      <c r="U2323" s="66" t="str">
        <f aca="false">IF(ISBLANK(Q2323),"ES",Q2323)</f>
        <v>ES</v>
      </c>
      <c r="V2323" s="64" t="str">
        <f aca="false">IF(ISBLANK(K2323),"2",VLOOKUP(K2323,$BG$2:$BH$3,2,FALSE()))</f>
        <v>2</v>
      </c>
      <c r="W2323" s="66" t="str">
        <f aca="false">IF(ISBLANK(R2323),"Sin observaciones",R2323)</f>
        <v>Sin observaciones</v>
      </c>
      <c r="X2323" s="64" t="str">
        <f aca="false">IF(ISERROR(VLOOKUP(J2323,$BG$2:$BH$3,2,FALSE())),"",VLOOKUP(J2323,$BG$2:$BH$3,2,FALSE()))</f>
        <v/>
      </c>
      <c r="Z2323" s="67"/>
    </row>
    <row r="2324" customFormat="false" ht="14.4" hidden="false" customHeight="false" outlineLevel="0" collapsed="false">
      <c r="A2324" s="63"/>
      <c r="B2324" s="83"/>
      <c r="C2324" s="63"/>
      <c r="D2324" s="84"/>
      <c r="E2324" s="85"/>
      <c r="F2324" s="85"/>
      <c r="G2324" s="85"/>
      <c r="H2324" s="85"/>
      <c r="I2324" s="61"/>
      <c r="J2324" s="83"/>
      <c r="K2324" s="83"/>
      <c r="L2324" s="61"/>
      <c r="M2324" s="61"/>
      <c r="N2324" s="61"/>
      <c r="O2324" s="63"/>
      <c r="P2324" s="63"/>
      <c r="Q2324" s="63"/>
      <c r="R2324" s="63"/>
      <c r="S2324" s="64" t="str">
        <f aca="false">IF(ISBLANK(A2324),"",CONCATENATE($BC$5,"-",MID($BC$3,3,2),"-M_",A2324))</f>
        <v/>
      </c>
      <c r="T2324" s="65" t="str">
        <f aca="false">IF(ISBLANK(B2324),"",VLOOKUP(B2324,$BI$2:$BJ$5,2,FALSE()))</f>
        <v/>
      </c>
      <c r="U2324" s="66" t="str">
        <f aca="false">IF(ISBLANK(Q2324),"ES",Q2324)</f>
        <v>ES</v>
      </c>
      <c r="V2324" s="64" t="str">
        <f aca="false">IF(ISBLANK(K2324),"2",VLOOKUP(K2324,$BG$2:$BH$3,2,FALSE()))</f>
        <v>2</v>
      </c>
      <c r="W2324" s="66" t="str">
        <f aca="false">IF(ISBLANK(R2324),"Sin observaciones",R2324)</f>
        <v>Sin observaciones</v>
      </c>
      <c r="X2324" s="64" t="str">
        <f aca="false">IF(ISERROR(VLOOKUP(J2324,$BG$2:$BH$3,2,FALSE())),"",VLOOKUP(J2324,$BG$2:$BH$3,2,FALSE()))</f>
        <v/>
      </c>
      <c r="Z2324" s="67"/>
    </row>
    <row r="2325" customFormat="false" ht="14.4" hidden="false" customHeight="false" outlineLevel="0" collapsed="false">
      <c r="A2325" s="63"/>
      <c r="B2325" s="83"/>
      <c r="C2325" s="63"/>
      <c r="D2325" s="84"/>
      <c r="E2325" s="85"/>
      <c r="F2325" s="85"/>
      <c r="G2325" s="85"/>
      <c r="H2325" s="85"/>
      <c r="I2325" s="61"/>
      <c r="J2325" s="83"/>
      <c r="K2325" s="83"/>
      <c r="L2325" s="61"/>
      <c r="M2325" s="61"/>
      <c r="N2325" s="61"/>
      <c r="O2325" s="63"/>
      <c r="P2325" s="63"/>
      <c r="Q2325" s="63"/>
      <c r="R2325" s="63"/>
      <c r="S2325" s="64" t="str">
        <f aca="false">IF(ISBLANK(A2325),"",CONCATENATE($BC$5,"-",MID($BC$3,3,2),"-M_",A2325))</f>
        <v/>
      </c>
      <c r="T2325" s="65" t="str">
        <f aca="false">IF(ISBLANK(B2325),"",VLOOKUP(B2325,$BI$2:$BJ$5,2,FALSE()))</f>
        <v/>
      </c>
      <c r="U2325" s="66" t="str">
        <f aca="false">IF(ISBLANK(Q2325),"ES",Q2325)</f>
        <v>ES</v>
      </c>
      <c r="V2325" s="64" t="str">
        <f aca="false">IF(ISBLANK(K2325),"2",VLOOKUP(K2325,$BG$2:$BH$3,2,FALSE()))</f>
        <v>2</v>
      </c>
      <c r="W2325" s="66" t="str">
        <f aca="false">IF(ISBLANK(R2325),"Sin observaciones",R2325)</f>
        <v>Sin observaciones</v>
      </c>
      <c r="X2325" s="64" t="str">
        <f aca="false">IF(ISERROR(VLOOKUP(J2325,$BG$2:$BH$3,2,FALSE())),"",VLOOKUP(J2325,$BG$2:$BH$3,2,FALSE()))</f>
        <v/>
      </c>
      <c r="Z2325" s="67"/>
    </row>
    <row r="2326" customFormat="false" ht="14.4" hidden="false" customHeight="false" outlineLevel="0" collapsed="false">
      <c r="A2326" s="63"/>
      <c r="B2326" s="83"/>
      <c r="C2326" s="63"/>
      <c r="D2326" s="84"/>
      <c r="E2326" s="85"/>
      <c r="F2326" s="85"/>
      <c r="G2326" s="85"/>
      <c r="H2326" s="85"/>
      <c r="I2326" s="61"/>
      <c r="J2326" s="83"/>
      <c r="K2326" s="83"/>
      <c r="L2326" s="61"/>
      <c r="M2326" s="61"/>
      <c r="N2326" s="61"/>
      <c r="O2326" s="63"/>
      <c r="P2326" s="63"/>
      <c r="Q2326" s="63"/>
      <c r="R2326" s="63"/>
      <c r="S2326" s="64" t="str">
        <f aca="false">IF(ISBLANK(A2326),"",CONCATENATE($BC$5,"-",MID($BC$3,3,2),"-M_",A2326))</f>
        <v/>
      </c>
      <c r="T2326" s="65" t="str">
        <f aca="false">IF(ISBLANK(B2326),"",VLOOKUP(B2326,$BI$2:$BJ$5,2,FALSE()))</f>
        <v/>
      </c>
      <c r="U2326" s="66" t="str">
        <f aca="false">IF(ISBLANK(Q2326),"ES",Q2326)</f>
        <v>ES</v>
      </c>
      <c r="V2326" s="64" t="str">
        <f aca="false">IF(ISBLANK(K2326),"2",VLOOKUP(K2326,$BG$2:$BH$3,2,FALSE()))</f>
        <v>2</v>
      </c>
      <c r="W2326" s="66" t="str">
        <f aca="false">IF(ISBLANK(R2326),"Sin observaciones",R2326)</f>
        <v>Sin observaciones</v>
      </c>
      <c r="X2326" s="64" t="str">
        <f aca="false">IF(ISERROR(VLOOKUP(J2326,$BG$2:$BH$3,2,FALSE())),"",VLOOKUP(J2326,$BG$2:$BH$3,2,FALSE()))</f>
        <v/>
      </c>
      <c r="Z2326" s="67"/>
    </row>
    <row r="2327" customFormat="false" ht="14.4" hidden="false" customHeight="false" outlineLevel="0" collapsed="false">
      <c r="A2327" s="63"/>
      <c r="B2327" s="83"/>
      <c r="C2327" s="63"/>
      <c r="D2327" s="84"/>
      <c r="E2327" s="85"/>
      <c r="F2327" s="85"/>
      <c r="G2327" s="85"/>
      <c r="H2327" s="85"/>
      <c r="I2327" s="61"/>
      <c r="J2327" s="83"/>
      <c r="K2327" s="83"/>
      <c r="L2327" s="61"/>
      <c r="M2327" s="61"/>
      <c r="N2327" s="61"/>
      <c r="O2327" s="63"/>
      <c r="P2327" s="63"/>
      <c r="Q2327" s="63"/>
      <c r="R2327" s="63"/>
      <c r="S2327" s="64" t="str">
        <f aca="false">IF(ISBLANK(A2327),"",CONCATENATE($BC$5,"-",MID($BC$3,3,2),"-M_",A2327))</f>
        <v/>
      </c>
      <c r="T2327" s="65" t="str">
        <f aca="false">IF(ISBLANK(B2327),"",VLOOKUP(B2327,$BI$2:$BJ$5,2,FALSE()))</f>
        <v/>
      </c>
      <c r="U2327" s="66" t="str">
        <f aca="false">IF(ISBLANK(Q2327),"ES",Q2327)</f>
        <v>ES</v>
      </c>
      <c r="V2327" s="64" t="str">
        <f aca="false">IF(ISBLANK(K2327),"2",VLOOKUP(K2327,$BG$2:$BH$3,2,FALSE()))</f>
        <v>2</v>
      </c>
      <c r="W2327" s="66" t="str">
        <f aca="false">IF(ISBLANK(R2327),"Sin observaciones",R2327)</f>
        <v>Sin observaciones</v>
      </c>
      <c r="X2327" s="64" t="str">
        <f aca="false">IF(ISERROR(VLOOKUP(J2327,$BG$2:$BH$3,2,FALSE())),"",VLOOKUP(J2327,$BG$2:$BH$3,2,FALSE()))</f>
        <v/>
      </c>
      <c r="Z2327" s="67"/>
    </row>
    <row r="2328" customFormat="false" ht="14.4" hidden="false" customHeight="false" outlineLevel="0" collapsed="false">
      <c r="A2328" s="63"/>
      <c r="B2328" s="83"/>
      <c r="C2328" s="63"/>
      <c r="D2328" s="84"/>
      <c r="E2328" s="85"/>
      <c r="F2328" s="85"/>
      <c r="G2328" s="85"/>
      <c r="H2328" s="85"/>
      <c r="I2328" s="61"/>
      <c r="J2328" s="83"/>
      <c r="K2328" s="83"/>
      <c r="L2328" s="61"/>
      <c r="M2328" s="61"/>
      <c r="N2328" s="61"/>
      <c r="O2328" s="63"/>
      <c r="P2328" s="63"/>
      <c r="Q2328" s="63"/>
      <c r="R2328" s="63"/>
      <c r="S2328" s="64" t="str">
        <f aca="false">IF(ISBLANK(A2328),"",CONCATENATE($BC$5,"-",MID($BC$3,3,2),"-M_",A2328))</f>
        <v/>
      </c>
      <c r="T2328" s="65" t="str">
        <f aca="false">IF(ISBLANK(B2328),"",VLOOKUP(B2328,$BI$2:$BJ$5,2,FALSE()))</f>
        <v/>
      </c>
      <c r="U2328" s="66" t="str">
        <f aca="false">IF(ISBLANK(Q2328),"ES",Q2328)</f>
        <v>ES</v>
      </c>
      <c r="V2328" s="64" t="str">
        <f aca="false">IF(ISBLANK(K2328),"2",VLOOKUP(K2328,$BG$2:$BH$3,2,FALSE()))</f>
        <v>2</v>
      </c>
      <c r="W2328" s="66" t="str">
        <f aca="false">IF(ISBLANK(R2328),"Sin observaciones",R2328)</f>
        <v>Sin observaciones</v>
      </c>
      <c r="X2328" s="64" t="str">
        <f aca="false">IF(ISERROR(VLOOKUP(J2328,$BG$2:$BH$3,2,FALSE())),"",VLOOKUP(J2328,$BG$2:$BH$3,2,FALSE()))</f>
        <v/>
      </c>
      <c r="Z2328" s="67"/>
    </row>
    <row r="2329" customFormat="false" ht="14.4" hidden="false" customHeight="false" outlineLevel="0" collapsed="false">
      <c r="A2329" s="63"/>
      <c r="B2329" s="83"/>
      <c r="C2329" s="63"/>
      <c r="D2329" s="84"/>
      <c r="E2329" s="85"/>
      <c r="F2329" s="85"/>
      <c r="G2329" s="85"/>
      <c r="H2329" s="85"/>
      <c r="I2329" s="61"/>
      <c r="J2329" s="83"/>
      <c r="K2329" s="83"/>
      <c r="L2329" s="61"/>
      <c r="M2329" s="61"/>
      <c r="N2329" s="61"/>
      <c r="O2329" s="63"/>
      <c r="P2329" s="63"/>
      <c r="Q2329" s="63"/>
      <c r="R2329" s="63"/>
      <c r="S2329" s="64" t="str">
        <f aca="false">IF(ISBLANK(A2329),"",CONCATENATE($BC$5,"-",MID($BC$3,3,2),"-M_",A2329))</f>
        <v/>
      </c>
      <c r="T2329" s="65" t="str">
        <f aca="false">IF(ISBLANK(B2329),"",VLOOKUP(B2329,$BI$2:$BJ$5,2,FALSE()))</f>
        <v/>
      </c>
      <c r="U2329" s="66" t="str">
        <f aca="false">IF(ISBLANK(Q2329),"ES",Q2329)</f>
        <v>ES</v>
      </c>
      <c r="V2329" s="64" t="str">
        <f aca="false">IF(ISBLANK(K2329),"2",VLOOKUP(K2329,$BG$2:$BH$3,2,FALSE()))</f>
        <v>2</v>
      </c>
      <c r="W2329" s="66" t="str">
        <f aca="false">IF(ISBLANK(R2329),"Sin observaciones",R2329)</f>
        <v>Sin observaciones</v>
      </c>
      <c r="X2329" s="64" t="str">
        <f aca="false">IF(ISERROR(VLOOKUP(J2329,$BG$2:$BH$3,2,FALSE())),"",VLOOKUP(J2329,$BG$2:$BH$3,2,FALSE()))</f>
        <v/>
      </c>
      <c r="Z2329" s="67"/>
    </row>
    <row r="2330" customFormat="false" ht="14.4" hidden="false" customHeight="false" outlineLevel="0" collapsed="false">
      <c r="A2330" s="63"/>
      <c r="B2330" s="83"/>
      <c r="C2330" s="63"/>
      <c r="D2330" s="84"/>
      <c r="E2330" s="85"/>
      <c r="F2330" s="85"/>
      <c r="G2330" s="85"/>
      <c r="H2330" s="85"/>
      <c r="I2330" s="61"/>
      <c r="J2330" s="83"/>
      <c r="K2330" s="83"/>
      <c r="L2330" s="61"/>
      <c r="M2330" s="61"/>
      <c r="N2330" s="61"/>
      <c r="O2330" s="63"/>
      <c r="P2330" s="63"/>
      <c r="Q2330" s="63"/>
      <c r="R2330" s="63"/>
      <c r="S2330" s="64" t="str">
        <f aca="false">IF(ISBLANK(A2330),"",CONCATENATE($BC$5,"-",MID($BC$3,3,2),"-M_",A2330))</f>
        <v/>
      </c>
      <c r="T2330" s="65" t="str">
        <f aca="false">IF(ISBLANK(B2330),"",VLOOKUP(B2330,$BI$2:$BJ$5,2,FALSE()))</f>
        <v/>
      </c>
      <c r="U2330" s="66" t="str">
        <f aca="false">IF(ISBLANK(Q2330),"ES",Q2330)</f>
        <v>ES</v>
      </c>
      <c r="V2330" s="64" t="str">
        <f aca="false">IF(ISBLANK(K2330),"2",VLOOKUP(K2330,$BG$2:$BH$3,2,FALSE()))</f>
        <v>2</v>
      </c>
      <c r="W2330" s="66" t="str">
        <f aca="false">IF(ISBLANK(R2330),"Sin observaciones",R2330)</f>
        <v>Sin observaciones</v>
      </c>
      <c r="X2330" s="64" t="str">
        <f aca="false">IF(ISERROR(VLOOKUP(J2330,$BG$2:$BH$3,2,FALSE())),"",VLOOKUP(J2330,$BG$2:$BH$3,2,FALSE()))</f>
        <v/>
      </c>
      <c r="Z2330" s="67"/>
    </row>
    <row r="2331" customFormat="false" ht="14.4" hidden="false" customHeight="false" outlineLevel="0" collapsed="false">
      <c r="A2331" s="63"/>
      <c r="B2331" s="83"/>
      <c r="C2331" s="63"/>
      <c r="D2331" s="84"/>
      <c r="E2331" s="85"/>
      <c r="F2331" s="85"/>
      <c r="G2331" s="85"/>
      <c r="H2331" s="85"/>
      <c r="I2331" s="61"/>
      <c r="J2331" s="83"/>
      <c r="K2331" s="83"/>
      <c r="L2331" s="61"/>
      <c r="M2331" s="61"/>
      <c r="N2331" s="61"/>
      <c r="O2331" s="63"/>
      <c r="P2331" s="63"/>
      <c r="Q2331" s="63"/>
      <c r="R2331" s="63"/>
      <c r="S2331" s="64" t="str">
        <f aca="false">IF(ISBLANK(A2331),"",CONCATENATE($BC$5,"-",MID($BC$3,3,2),"-M_",A2331))</f>
        <v/>
      </c>
      <c r="T2331" s="65" t="str">
        <f aca="false">IF(ISBLANK(B2331),"",VLOOKUP(B2331,$BI$2:$BJ$5,2,FALSE()))</f>
        <v/>
      </c>
      <c r="U2331" s="66" t="str">
        <f aca="false">IF(ISBLANK(Q2331),"ES",Q2331)</f>
        <v>ES</v>
      </c>
      <c r="V2331" s="64" t="str">
        <f aca="false">IF(ISBLANK(K2331),"2",VLOOKUP(K2331,$BG$2:$BH$3,2,FALSE()))</f>
        <v>2</v>
      </c>
      <c r="W2331" s="66" t="str">
        <f aca="false">IF(ISBLANK(R2331),"Sin observaciones",R2331)</f>
        <v>Sin observaciones</v>
      </c>
      <c r="X2331" s="64" t="str">
        <f aca="false">IF(ISERROR(VLOOKUP(J2331,$BG$2:$BH$3,2,FALSE())),"",VLOOKUP(J2331,$BG$2:$BH$3,2,FALSE()))</f>
        <v/>
      </c>
      <c r="Z2331" s="67"/>
    </row>
    <row r="2332" customFormat="false" ht="14.4" hidden="false" customHeight="false" outlineLevel="0" collapsed="false">
      <c r="A2332" s="63"/>
      <c r="B2332" s="83"/>
      <c r="C2332" s="63"/>
      <c r="D2332" s="84"/>
      <c r="E2332" s="85"/>
      <c r="F2332" s="85"/>
      <c r="G2332" s="85"/>
      <c r="H2332" s="85"/>
      <c r="I2332" s="61"/>
      <c r="J2332" s="83"/>
      <c r="K2332" s="83"/>
      <c r="L2332" s="61"/>
      <c r="M2332" s="61"/>
      <c r="N2332" s="61"/>
      <c r="O2332" s="63"/>
      <c r="P2332" s="63"/>
      <c r="Q2332" s="63"/>
      <c r="R2332" s="63"/>
      <c r="S2332" s="64" t="str">
        <f aca="false">IF(ISBLANK(A2332),"",CONCATENATE($BC$5,"-",MID($BC$3,3,2),"-M_",A2332))</f>
        <v/>
      </c>
      <c r="T2332" s="65" t="str">
        <f aca="false">IF(ISBLANK(B2332),"",VLOOKUP(B2332,$BI$2:$BJ$5,2,FALSE()))</f>
        <v/>
      </c>
      <c r="U2332" s="66" t="str">
        <f aca="false">IF(ISBLANK(Q2332),"ES",Q2332)</f>
        <v>ES</v>
      </c>
      <c r="V2332" s="64" t="str">
        <f aca="false">IF(ISBLANK(K2332),"2",VLOOKUP(K2332,$BG$2:$BH$3,2,FALSE()))</f>
        <v>2</v>
      </c>
      <c r="W2332" s="66" t="str">
        <f aca="false">IF(ISBLANK(R2332),"Sin observaciones",R2332)</f>
        <v>Sin observaciones</v>
      </c>
      <c r="X2332" s="64" t="str">
        <f aca="false">IF(ISERROR(VLOOKUP(J2332,$BG$2:$BH$3,2,FALSE())),"",VLOOKUP(J2332,$BG$2:$BH$3,2,FALSE()))</f>
        <v/>
      </c>
      <c r="Z2332" s="67"/>
    </row>
    <row r="2333" customFormat="false" ht="14.4" hidden="false" customHeight="false" outlineLevel="0" collapsed="false">
      <c r="A2333" s="63"/>
      <c r="B2333" s="83"/>
      <c r="C2333" s="63"/>
      <c r="D2333" s="84"/>
      <c r="E2333" s="85"/>
      <c r="F2333" s="85"/>
      <c r="G2333" s="85"/>
      <c r="H2333" s="85"/>
      <c r="I2333" s="61"/>
      <c r="J2333" s="83"/>
      <c r="K2333" s="83"/>
      <c r="L2333" s="61"/>
      <c r="M2333" s="61"/>
      <c r="N2333" s="61"/>
      <c r="O2333" s="63"/>
      <c r="P2333" s="63"/>
      <c r="Q2333" s="63"/>
      <c r="R2333" s="63"/>
      <c r="S2333" s="64" t="str">
        <f aca="false">IF(ISBLANK(A2333),"",CONCATENATE($BC$5,"-",MID($BC$3,3,2),"-M_",A2333))</f>
        <v/>
      </c>
      <c r="T2333" s="65" t="str">
        <f aca="false">IF(ISBLANK(B2333),"",VLOOKUP(B2333,$BI$2:$BJ$5,2,FALSE()))</f>
        <v/>
      </c>
      <c r="U2333" s="66" t="str">
        <f aca="false">IF(ISBLANK(Q2333),"ES",Q2333)</f>
        <v>ES</v>
      </c>
      <c r="V2333" s="64" t="str">
        <f aca="false">IF(ISBLANK(K2333),"2",VLOOKUP(K2333,$BG$2:$BH$3,2,FALSE()))</f>
        <v>2</v>
      </c>
      <c r="W2333" s="66" t="str">
        <f aca="false">IF(ISBLANK(R2333),"Sin observaciones",R2333)</f>
        <v>Sin observaciones</v>
      </c>
      <c r="X2333" s="64" t="str">
        <f aca="false">IF(ISERROR(VLOOKUP(J2333,$BG$2:$BH$3,2,FALSE())),"",VLOOKUP(J2333,$BG$2:$BH$3,2,FALSE()))</f>
        <v/>
      </c>
      <c r="Z2333" s="67"/>
    </row>
    <row r="2334" customFormat="false" ht="14.4" hidden="false" customHeight="false" outlineLevel="0" collapsed="false">
      <c r="A2334" s="63"/>
      <c r="B2334" s="83"/>
      <c r="C2334" s="63"/>
      <c r="D2334" s="84"/>
      <c r="E2334" s="85"/>
      <c r="F2334" s="85"/>
      <c r="G2334" s="85"/>
      <c r="H2334" s="85"/>
      <c r="I2334" s="61"/>
      <c r="J2334" s="83"/>
      <c r="K2334" s="83"/>
      <c r="L2334" s="61"/>
      <c r="M2334" s="61"/>
      <c r="N2334" s="61"/>
      <c r="O2334" s="63"/>
      <c r="P2334" s="63"/>
      <c r="Q2334" s="63"/>
      <c r="R2334" s="63"/>
      <c r="S2334" s="64" t="str">
        <f aca="false">IF(ISBLANK(A2334),"",CONCATENATE($BC$5,"-",MID($BC$3,3,2),"-M_",A2334))</f>
        <v/>
      </c>
      <c r="T2334" s="65" t="str">
        <f aca="false">IF(ISBLANK(B2334),"",VLOOKUP(B2334,$BI$2:$BJ$5,2,FALSE()))</f>
        <v/>
      </c>
      <c r="U2334" s="66" t="str">
        <f aca="false">IF(ISBLANK(Q2334),"ES",Q2334)</f>
        <v>ES</v>
      </c>
      <c r="V2334" s="64" t="str">
        <f aca="false">IF(ISBLANK(K2334),"2",VLOOKUP(K2334,$BG$2:$BH$3,2,FALSE()))</f>
        <v>2</v>
      </c>
      <c r="W2334" s="66" t="str">
        <f aca="false">IF(ISBLANK(R2334),"Sin observaciones",R2334)</f>
        <v>Sin observaciones</v>
      </c>
      <c r="X2334" s="64" t="str">
        <f aca="false">IF(ISERROR(VLOOKUP(J2334,$BG$2:$BH$3,2,FALSE())),"",VLOOKUP(J2334,$BG$2:$BH$3,2,FALSE()))</f>
        <v/>
      </c>
      <c r="Z2334" s="67"/>
    </row>
    <row r="2335" customFormat="false" ht="14.4" hidden="false" customHeight="false" outlineLevel="0" collapsed="false">
      <c r="A2335" s="63"/>
      <c r="B2335" s="83"/>
      <c r="C2335" s="63"/>
      <c r="D2335" s="84"/>
      <c r="E2335" s="85"/>
      <c r="F2335" s="85"/>
      <c r="G2335" s="85"/>
      <c r="H2335" s="85"/>
      <c r="I2335" s="61"/>
      <c r="J2335" s="83"/>
      <c r="K2335" s="83"/>
      <c r="L2335" s="61"/>
      <c r="M2335" s="61"/>
      <c r="N2335" s="61"/>
      <c r="O2335" s="63"/>
      <c r="P2335" s="63"/>
      <c r="Q2335" s="63"/>
      <c r="R2335" s="63"/>
      <c r="S2335" s="64" t="str">
        <f aca="false">IF(ISBLANK(A2335),"",CONCATENATE($BC$5,"-",MID($BC$3,3,2),"-M_",A2335))</f>
        <v/>
      </c>
      <c r="T2335" s="65" t="str">
        <f aca="false">IF(ISBLANK(B2335),"",VLOOKUP(B2335,$BI$2:$BJ$5,2,FALSE()))</f>
        <v/>
      </c>
      <c r="U2335" s="66" t="str">
        <f aca="false">IF(ISBLANK(Q2335),"ES",Q2335)</f>
        <v>ES</v>
      </c>
      <c r="V2335" s="64" t="str">
        <f aca="false">IF(ISBLANK(K2335),"2",VLOOKUP(K2335,$BG$2:$BH$3,2,FALSE()))</f>
        <v>2</v>
      </c>
      <c r="W2335" s="66" t="str">
        <f aca="false">IF(ISBLANK(R2335),"Sin observaciones",R2335)</f>
        <v>Sin observaciones</v>
      </c>
      <c r="X2335" s="64" t="str">
        <f aca="false">IF(ISERROR(VLOOKUP(J2335,$BG$2:$BH$3,2,FALSE())),"",VLOOKUP(J2335,$BG$2:$BH$3,2,FALSE()))</f>
        <v/>
      </c>
      <c r="Z2335" s="67"/>
    </row>
    <row r="2336" customFormat="false" ht="14.4" hidden="false" customHeight="false" outlineLevel="0" collapsed="false">
      <c r="A2336" s="63"/>
      <c r="B2336" s="83"/>
      <c r="C2336" s="63"/>
      <c r="D2336" s="84"/>
      <c r="E2336" s="85"/>
      <c r="F2336" s="85"/>
      <c r="G2336" s="85"/>
      <c r="H2336" s="85"/>
      <c r="I2336" s="61"/>
      <c r="J2336" s="83"/>
      <c r="K2336" s="83"/>
      <c r="L2336" s="61"/>
      <c r="M2336" s="61"/>
      <c r="N2336" s="61"/>
      <c r="O2336" s="63"/>
      <c r="P2336" s="63"/>
      <c r="Q2336" s="63"/>
      <c r="R2336" s="63"/>
      <c r="S2336" s="64" t="str">
        <f aca="false">IF(ISBLANK(A2336),"",CONCATENATE($BC$5,"-",MID($BC$3,3,2),"-M_",A2336))</f>
        <v/>
      </c>
      <c r="T2336" s="65" t="str">
        <f aca="false">IF(ISBLANK(B2336),"",VLOOKUP(B2336,$BI$2:$BJ$5,2,FALSE()))</f>
        <v/>
      </c>
      <c r="U2336" s="66" t="str">
        <f aca="false">IF(ISBLANK(Q2336),"ES",Q2336)</f>
        <v>ES</v>
      </c>
      <c r="V2336" s="64" t="str">
        <f aca="false">IF(ISBLANK(K2336),"2",VLOOKUP(K2336,$BG$2:$BH$3,2,FALSE()))</f>
        <v>2</v>
      </c>
      <c r="W2336" s="66" t="str">
        <f aca="false">IF(ISBLANK(R2336),"Sin observaciones",R2336)</f>
        <v>Sin observaciones</v>
      </c>
      <c r="X2336" s="64" t="str">
        <f aca="false">IF(ISERROR(VLOOKUP(J2336,$BG$2:$BH$3,2,FALSE())),"",VLOOKUP(J2336,$BG$2:$BH$3,2,FALSE()))</f>
        <v/>
      </c>
      <c r="Z2336" s="67"/>
    </row>
    <row r="2337" customFormat="false" ht="14.4" hidden="false" customHeight="false" outlineLevel="0" collapsed="false">
      <c r="A2337" s="63"/>
      <c r="B2337" s="83"/>
      <c r="C2337" s="63"/>
      <c r="D2337" s="84"/>
      <c r="E2337" s="85"/>
      <c r="F2337" s="85"/>
      <c r="G2337" s="85"/>
      <c r="H2337" s="85"/>
      <c r="I2337" s="61"/>
      <c r="J2337" s="83"/>
      <c r="K2337" s="83"/>
      <c r="L2337" s="61"/>
      <c r="M2337" s="61"/>
      <c r="N2337" s="61"/>
      <c r="O2337" s="63"/>
      <c r="P2337" s="63"/>
      <c r="Q2337" s="63"/>
      <c r="R2337" s="63"/>
      <c r="S2337" s="64" t="str">
        <f aca="false">IF(ISBLANK(A2337),"",CONCATENATE($BC$5,"-",MID($BC$3,3,2),"-M_",A2337))</f>
        <v/>
      </c>
      <c r="T2337" s="65" t="str">
        <f aca="false">IF(ISBLANK(B2337),"",VLOOKUP(B2337,$BI$2:$BJ$5,2,FALSE()))</f>
        <v/>
      </c>
      <c r="U2337" s="66" t="str">
        <f aca="false">IF(ISBLANK(Q2337),"ES",Q2337)</f>
        <v>ES</v>
      </c>
      <c r="V2337" s="64" t="str">
        <f aca="false">IF(ISBLANK(K2337),"2",VLOOKUP(K2337,$BG$2:$BH$3,2,FALSE()))</f>
        <v>2</v>
      </c>
      <c r="W2337" s="66" t="str">
        <f aca="false">IF(ISBLANK(R2337),"Sin observaciones",R2337)</f>
        <v>Sin observaciones</v>
      </c>
      <c r="X2337" s="64" t="str">
        <f aca="false">IF(ISERROR(VLOOKUP(J2337,$BG$2:$BH$3,2,FALSE())),"",VLOOKUP(J2337,$BG$2:$BH$3,2,FALSE()))</f>
        <v/>
      </c>
      <c r="Z2337" s="67"/>
    </row>
    <row r="2338" customFormat="false" ht="14.4" hidden="false" customHeight="false" outlineLevel="0" collapsed="false">
      <c r="A2338" s="63"/>
      <c r="B2338" s="83"/>
      <c r="C2338" s="63"/>
      <c r="D2338" s="84"/>
      <c r="E2338" s="85"/>
      <c r="F2338" s="85"/>
      <c r="G2338" s="85"/>
      <c r="H2338" s="85"/>
      <c r="I2338" s="61"/>
      <c r="J2338" s="83"/>
      <c r="K2338" s="83"/>
      <c r="L2338" s="61"/>
      <c r="M2338" s="61"/>
      <c r="N2338" s="61"/>
      <c r="O2338" s="63"/>
      <c r="P2338" s="63"/>
      <c r="Q2338" s="63"/>
      <c r="R2338" s="63"/>
      <c r="S2338" s="64" t="str">
        <f aca="false">IF(ISBLANK(A2338),"",CONCATENATE($BC$5,"-",MID($BC$3,3,2),"-M_",A2338))</f>
        <v/>
      </c>
      <c r="T2338" s="65" t="str">
        <f aca="false">IF(ISBLANK(B2338),"",VLOOKUP(B2338,$BI$2:$BJ$5,2,FALSE()))</f>
        <v/>
      </c>
      <c r="U2338" s="66" t="str">
        <f aca="false">IF(ISBLANK(Q2338),"ES",Q2338)</f>
        <v>ES</v>
      </c>
      <c r="V2338" s="64" t="str">
        <f aca="false">IF(ISBLANK(K2338),"2",VLOOKUP(K2338,$BG$2:$BH$3,2,FALSE()))</f>
        <v>2</v>
      </c>
      <c r="W2338" s="66" t="str">
        <f aca="false">IF(ISBLANK(R2338),"Sin observaciones",R2338)</f>
        <v>Sin observaciones</v>
      </c>
      <c r="X2338" s="64" t="str">
        <f aca="false">IF(ISERROR(VLOOKUP(J2338,$BG$2:$BH$3,2,FALSE())),"",VLOOKUP(J2338,$BG$2:$BH$3,2,FALSE()))</f>
        <v/>
      </c>
      <c r="Z2338" s="67"/>
    </row>
    <row r="2339" customFormat="false" ht="14.4" hidden="false" customHeight="false" outlineLevel="0" collapsed="false">
      <c r="A2339" s="63"/>
      <c r="B2339" s="83"/>
      <c r="C2339" s="63"/>
      <c r="D2339" s="84"/>
      <c r="E2339" s="85"/>
      <c r="F2339" s="85"/>
      <c r="G2339" s="85"/>
      <c r="H2339" s="85"/>
      <c r="I2339" s="61"/>
      <c r="J2339" s="83"/>
      <c r="K2339" s="83"/>
      <c r="L2339" s="61"/>
      <c r="M2339" s="61"/>
      <c r="N2339" s="61"/>
      <c r="O2339" s="63"/>
      <c r="P2339" s="63"/>
      <c r="Q2339" s="63"/>
      <c r="R2339" s="63"/>
      <c r="S2339" s="64" t="str">
        <f aca="false">IF(ISBLANK(A2339),"",CONCATENATE($BC$5,"-",MID($BC$3,3,2),"-M_",A2339))</f>
        <v/>
      </c>
      <c r="T2339" s="65" t="str">
        <f aca="false">IF(ISBLANK(B2339),"",VLOOKUP(B2339,$BI$2:$BJ$5,2,FALSE()))</f>
        <v/>
      </c>
      <c r="U2339" s="66" t="str">
        <f aca="false">IF(ISBLANK(Q2339),"ES",Q2339)</f>
        <v>ES</v>
      </c>
      <c r="V2339" s="64" t="str">
        <f aca="false">IF(ISBLANK(K2339),"2",VLOOKUP(K2339,$BG$2:$BH$3,2,FALSE()))</f>
        <v>2</v>
      </c>
      <c r="W2339" s="66" t="str">
        <f aca="false">IF(ISBLANK(R2339),"Sin observaciones",R2339)</f>
        <v>Sin observaciones</v>
      </c>
      <c r="X2339" s="64" t="str">
        <f aca="false">IF(ISERROR(VLOOKUP(J2339,$BG$2:$BH$3,2,FALSE())),"",VLOOKUP(J2339,$BG$2:$BH$3,2,FALSE()))</f>
        <v/>
      </c>
      <c r="Z2339" s="67"/>
    </row>
    <row r="2340" customFormat="false" ht="14.4" hidden="false" customHeight="false" outlineLevel="0" collapsed="false">
      <c r="A2340" s="63"/>
      <c r="B2340" s="83"/>
      <c r="C2340" s="63"/>
      <c r="D2340" s="84"/>
      <c r="E2340" s="85"/>
      <c r="F2340" s="85"/>
      <c r="G2340" s="85"/>
      <c r="H2340" s="85"/>
      <c r="I2340" s="61"/>
      <c r="J2340" s="83"/>
      <c r="K2340" s="83"/>
      <c r="L2340" s="61"/>
      <c r="M2340" s="61"/>
      <c r="N2340" s="61"/>
      <c r="O2340" s="63"/>
      <c r="P2340" s="63"/>
      <c r="Q2340" s="63"/>
      <c r="R2340" s="63"/>
      <c r="S2340" s="64" t="str">
        <f aca="false">IF(ISBLANK(A2340),"",CONCATENATE($BC$5,"-",MID($BC$3,3,2),"-M_",A2340))</f>
        <v/>
      </c>
      <c r="T2340" s="65" t="str">
        <f aca="false">IF(ISBLANK(B2340),"",VLOOKUP(B2340,$BI$2:$BJ$5,2,FALSE()))</f>
        <v/>
      </c>
      <c r="U2340" s="66" t="str">
        <f aca="false">IF(ISBLANK(Q2340),"ES",Q2340)</f>
        <v>ES</v>
      </c>
      <c r="V2340" s="64" t="str">
        <f aca="false">IF(ISBLANK(K2340),"2",VLOOKUP(K2340,$BG$2:$BH$3,2,FALSE()))</f>
        <v>2</v>
      </c>
      <c r="W2340" s="66" t="str">
        <f aca="false">IF(ISBLANK(R2340),"Sin observaciones",R2340)</f>
        <v>Sin observaciones</v>
      </c>
      <c r="X2340" s="64" t="str">
        <f aca="false">IF(ISERROR(VLOOKUP(J2340,$BG$2:$BH$3,2,FALSE())),"",VLOOKUP(J2340,$BG$2:$BH$3,2,FALSE()))</f>
        <v/>
      </c>
      <c r="Z2340" s="67"/>
    </row>
    <row r="2341" customFormat="false" ht="14.4" hidden="false" customHeight="false" outlineLevel="0" collapsed="false">
      <c r="A2341" s="63"/>
      <c r="B2341" s="83"/>
      <c r="C2341" s="63"/>
      <c r="D2341" s="84"/>
      <c r="E2341" s="85"/>
      <c r="F2341" s="85"/>
      <c r="G2341" s="85"/>
      <c r="H2341" s="85"/>
      <c r="I2341" s="61"/>
      <c r="J2341" s="83"/>
      <c r="K2341" s="83"/>
      <c r="L2341" s="61"/>
      <c r="M2341" s="61"/>
      <c r="N2341" s="61"/>
      <c r="O2341" s="63"/>
      <c r="P2341" s="63"/>
      <c r="Q2341" s="63"/>
      <c r="R2341" s="63"/>
      <c r="S2341" s="64" t="str">
        <f aca="false">IF(ISBLANK(A2341),"",CONCATENATE($BC$5,"-",MID($BC$3,3,2),"-M_",A2341))</f>
        <v/>
      </c>
      <c r="T2341" s="65" t="str">
        <f aca="false">IF(ISBLANK(B2341),"",VLOOKUP(B2341,$BI$2:$BJ$5,2,FALSE()))</f>
        <v/>
      </c>
      <c r="U2341" s="66" t="str">
        <f aca="false">IF(ISBLANK(Q2341),"ES",Q2341)</f>
        <v>ES</v>
      </c>
      <c r="V2341" s="64" t="str">
        <f aca="false">IF(ISBLANK(K2341),"2",VLOOKUP(K2341,$BG$2:$BH$3,2,FALSE()))</f>
        <v>2</v>
      </c>
      <c r="W2341" s="66" t="str">
        <f aca="false">IF(ISBLANK(R2341),"Sin observaciones",R2341)</f>
        <v>Sin observaciones</v>
      </c>
      <c r="X2341" s="64" t="str">
        <f aca="false">IF(ISERROR(VLOOKUP(J2341,$BG$2:$BH$3,2,FALSE())),"",VLOOKUP(J2341,$BG$2:$BH$3,2,FALSE()))</f>
        <v/>
      </c>
      <c r="Z2341" s="67"/>
    </row>
    <row r="2342" customFormat="false" ht="14.4" hidden="false" customHeight="false" outlineLevel="0" collapsed="false">
      <c r="A2342" s="63"/>
      <c r="B2342" s="83"/>
      <c r="C2342" s="63"/>
      <c r="D2342" s="84"/>
      <c r="E2342" s="85"/>
      <c r="F2342" s="85"/>
      <c r="G2342" s="85"/>
      <c r="H2342" s="85"/>
      <c r="I2342" s="61"/>
      <c r="J2342" s="83"/>
      <c r="K2342" s="83"/>
      <c r="L2342" s="61"/>
      <c r="M2342" s="61"/>
      <c r="N2342" s="61"/>
      <c r="O2342" s="63"/>
      <c r="P2342" s="63"/>
      <c r="Q2342" s="63"/>
      <c r="R2342" s="63"/>
      <c r="S2342" s="64" t="str">
        <f aca="false">IF(ISBLANK(A2342),"",CONCATENATE($BC$5,"-",MID($BC$3,3,2),"-M_",A2342))</f>
        <v/>
      </c>
      <c r="T2342" s="65" t="str">
        <f aca="false">IF(ISBLANK(B2342),"",VLOOKUP(B2342,$BI$2:$BJ$5,2,FALSE()))</f>
        <v/>
      </c>
      <c r="U2342" s="66" t="str">
        <f aca="false">IF(ISBLANK(Q2342),"ES",Q2342)</f>
        <v>ES</v>
      </c>
      <c r="V2342" s="64" t="str">
        <f aca="false">IF(ISBLANK(K2342),"2",VLOOKUP(K2342,$BG$2:$BH$3,2,FALSE()))</f>
        <v>2</v>
      </c>
      <c r="W2342" s="66" t="str">
        <f aca="false">IF(ISBLANK(R2342),"Sin observaciones",R2342)</f>
        <v>Sin observaciones</v>
      </c>
      <c r="X2342" s="64" t="str">
        <f aca="false">IF(ISERROR(VLOOKUP(J2342,$BG$2:$BH$3,2,FALSE())),"",VLOOKUP(J2342,$BG$2:$BH$3,2,FALSE()))</f>
        <v/>
      </c>
      <c r="Z2342" s="67"/>
    </row>
    <row r="2343" customFormat="false" ht="14.4" hidden="false" customHeight="false" outlineLevel="0" collapsed="false">
      <c r="A2343" s="63"/>
      <c r="B2343" s="83"/>
      <c r="C2343" s="63"/>
      <c r="D2343" s="84"/>
      <c r="E2343" s="85"/>
      <c r="F2343" s="85"/>
      <c r="G2343" s="85"/>
      <c r="H2343" s="85"/>
      <c r="I2343" s="61"/>
      <c r="J2343" s="83"/>
      <c r="K2343" s="83"/>
      <c r="L2343" s="61"/>
      <c r="M2343" s="61"/>
      <c r="N2343" s="61"/>
      <c r="O2343" s="63"/>
      <c r="P2343" s="63"/>
      <c r="Q2343" s="63"/>
      <c r="R2343" s="63"/>
      <c r="S2343" s="64" t="str">
        <f aca="false">IF(ISBLANK(A2343),"",CONCATENATE($BC$5,"-",MID($BC$3,3,2),"-M_",A2343))</f>
        <v/>
      </c>
      <c r="T2343" s="65" t="str">
        <f aca="false">IF(ISBLANK(B2343),"",VLOOKUP(B2343,$BI$2:$BJ$5,2,FALSE()))</f>
        <v/>
      </c>
      <c r="U2343" s="66" t="str">
        <f aca="false">IF(ISBLANK(Q2343),"ES",Q2343)</f>
        <v>ES</v>
      </c>
      <c r="V2343" s="64" t="str">
        <f aca="false">IF(ISBLANK(K2343),"2",VLOOKUP(K2343,$BG$2:$BH$3,2,FALSE()))</f>
        <v>2</v>
      </c>
      <c r="W2343" s="66" t="str">
        <f aca="false">IF(ISBLANK(R2343),"Sin observaciones",R2343)</f>
        <v>Sin observaciones</v>
      </c>
      <c r="X2343" s="64" t="str">
        <f aca="false">IF(ISERROR(VLOOKUP(J2343,$BG$2:$BH$3,2,FALSE())),"",VLOOKUP(J2343,$BG$2:$BH$3,2,FALSE()))</f>
        <v/>
      </c>
      <c r="Z2343" s="67"/>
    </row>
    <row r="2344" customFormat="false" ht="14.4" hidden="false" customHeight="false" outlineLevel="0" collapsed="false">
      <c r="A2344" s="63"/>
      <c r="B2344" s="83"/>
      <c r="C2344" s="63"/>
      <c r="D2344" s="84"/>
      <c r="E2344" s="85"/>
      <c r="F2344" s="85"/>
      <c r="G2344" s="85"/>
      <c r="H2344" s="85"/>
      <c r="I2344" s="61"/>
      <c r="J2344" s="83"/>
      <c r="K2344" s="83"/>
      <c r="L2344" s="61"/>
      <c r="M2344" s="61"/>
      <c r="N2344" s="61"/>
      <c r="O2344" s="63"/>
      <c r="P2344" s="63"/>
      <c r="Q2344" s="63"/>
      <c r="R2344" s="63"/>
      <c r="S2344" s="64" t="str">
        <f aca="false">IF(ISBLANK(A2344),"",CONCATENATE($BC$5,"-",MID($BC$3,3,2),"-M_",A2344))</f>
        <v/>
      </c>
      <c r="T2344" s="65" t="str">
        <f aca="false">IF(ISBLANK(B2344),"",VLOOKUP(B2344,$BI$2:$BJ$5,2,FALSE()))</f>
        <v/>
      </c>
      <c r="U2344" s="66" t="str">
        <f aca="false">IF(ISBLANK(Q2344),"ES",Q2344)</f>
        <v>ES</v>
      </c>
      <c r="V2344" s="64" t="str">
        <f aca="false">IF(ISBLANK(K2344),"2",VLOOKUP(K2344,$BG$2:$BH$3,2,FALSE()))</f>
        <v>2</v>
      </c>
      <c r="W2344" s="66" t="str">
        <f aca="false">IF(ISBLANK(R2344),"Sin observaciones",R2344)</f>
        <v>Sin observaciones</v>
      </c>
      <c r="X2344" s="64" t="str">
        <f aca="false">IF(ISERROR(VLOOKUP(J2344,$BG$2:$BH$3,2,FALSE())),"",VLOOKUP(J2344,$BG$2:$BH$3,2,FALSE()))</f>
        <v/>
      </c>
      <c r="Z2344" s="67"/>
    </row>
    <row r="2345" customFormat="false" ht="14.4" hidden="false" customHeight="false" outlineLevel="0" collapsed="false">
      <c r="A2345" s="63"/>
      <c r="B2345" s="83"/>
      <c r="C2345" s="63"/>
      <c r="D2345" s="84"/>
      <c r="E2345" s="85"/>
      <c r="F2345" s="85"/>
      <c r="G2345" s="85"/>
      <c r="H2345" s="85"/>
      <c r="I2345" s="61"/>
      <c r="J2345" s="83"/>
      <c r="K2345" s="83"/>
      <c r="L2345" s="61"/>
      <c r="M2345" s="61"/>
      <c r="N2345" s="61"/>
      <c r="O2345" s="63"/>
      <c r="P2345" s="63"/>
      <c r="Q2345" s="63"/>
      <c r="R2345" s="63"/>
      <c r="S2345" s="64" t="str">
        <f aca="false">IF(ISBLANK(A2345),"",CONCATENATE($BC$5,"-",MID($BC$3,3,2),"-M_",A2345))</f>
        <v/>
      </c>
      <c r="T2345" s="65" t="str">
        <f aca="false">IF(ISBLANK(B2345),"",VLOOKUP(B2345,$BI$2:$BJ$5,2,FALSE()))</f>
        <v/>
      </c>
      <c r="U2345" s="66" t="str">
        <f aca="false">IF(ISBLANK(Q2345),"ES",Q2345)</f>
        <v>ES</v>
      </c>
      <c r="V2345" s="64" t="str">
        <f aca="false">IF(ISBLANK(K2345),"2",VLOOKUP(K2345,$BG$2:$BH$3,2,FALSE()))</f>
        <v>2</v>
      </c>
      <c r="W2345" s="66" t="str">
        <f aca="false">IF(ISBLANK(R2345),"Sin observaciones",R2345)</f>
        <v>Sin observaciones</v>
      </c>
      <c r="X2345" s="64" t="str">
        <f aca="false">IF(ISERROR(VLOOKUP(J2345,$BG$2:$BH$3,2,FALSE())),"",VLOOKUP(J2345,$BG$2:$BH$3,2,FALSE()))</f>
        <v/>
      </c>
      <c r="Z2345" s="67"/>
    </row>
    <row r="2346" customFormat="false" ht="14.4" hidden="false" customHeight="false" outlineLevel="0" collapsed="false">
      <c r="A2346" s="63"/>
      <c r="B2346" s="83"/>
      <c r="C2346" s="63"/>
      <c r="D2346" s="84"/>
      <c r="E2346" s="85"/>
      <c r="F2346" s="85"/>
      <c r="G2346" s="85"/>
      <c r="H2346" s="85"/>
      <c r="I2346" s="61"/>
      <c r="J2346" s="83"/>
      <c r="K2346" s="83"/>
      <c r="L2346" s="61"/>
      <c r="M2346" s="61"/>
      <c r="N2346" s="61"/>
      <c r="O2346" s="63"/>
      <c r="P2346" s="63"/>
      <c r="Q2346" s="63"/>
      <c r="R2346" s="63"/>
      <c r="S2346" s="64" t="str">
        <f aca="false">IF(ISBLANK(A2346),"",CONCATENATE($BC$5,"-",MID($BC$3,3,2),"-M_",A2346))</f>
        <v/>
      </c>
      <c r="T2346" s="65" t="str">
        <f aca="false">IF(ISBLANK(B2346),"",VLOOKUP(B2346,$BI$2:$BJ$5,2,FALSE()))</f>
        <v/>
      </c>
      <c r="U2346" s="66" t="str">
        <f aca="false">IF(ISBLANK(Q2346),"ES",Q2346)</f>
        <v>ES</v>
      </c>
      <c r="V2346" s="64" t="str">
        <f aca="false">IF(ISBLANK(K2346),"2",VLOOKUP(K2346,$BG$2:$BH$3,2,FALSE()))</f>
        <v>2</v>
      </c>
      <c r="W2346" s="66" t="str">
        <f aca="false">IF(ISBLANK(R2346),"Sin observaciones",R2346)</f>
        <v>Sin observaciones</v>
      </c>
      <c r="X2346" s="64" t="str">
        <f aca="false">IF(ISERROR(VLOOKUP(J2346,$BG$2:$BH$3,2,FALSE())),"",VLOOKUP(J2346,$BG$2:$BH$3,2,FALSE()))</f>
        <v/>
      </c>
      <c r="Z2346" s="67"/>
    </row>
    <row r="2347" customFormat="false" ht="14.4" hidden="false" customHeight="false" outlineLevel="0" collapsed="false">
      <c r="A2347" s="63"/>
      <c r="B2347" s="83"/>
      <c r="C2347" s="63"/>
      <c r="D2347" s="84"/>
      <c r="E2347" s="85"/>
      <c r="F2347" s="85"/>
      <c r="G2347" s="85"/>
      <c r="H2347" s="85"/>
      <c r="I2347" s="61"/>
      <c r="J2347" s="83"/>
      <c r="K2347" s="83"/>
      <c r="L2347" s="61"/>
      <c r="M2347" s="61"/>
      <c r="N2347" s="61"/>
      <c r="O2347" s="63"/>
      <c r="P2347" s="63"/>
      <c r="Q2347" s="63"/>
      <c r="R2347" s="63"/>
      <c r="S2347" s="64" t="str">
        <f aca="false">IF(ISBLANK(A2347),"",CONCATENATE($BC$5,"-",MID($BC$3,3,2),"-M_",A2347))</f>
        <v/>
      </c>
      <c r="T2347" s="65" t="str">
        <f aca="false">IF(ISBLANK(B2347),"",VLOOKUP(B2347,$BI$2:$BJ$5,2,FALSE()))</f>
        <v/>
      </c>
      <c r="U2347" s="66" t="str">
        <f aca="false">IF(ISBLANK(Q2347),"ES",Q2347)</f>
        <v>ES</v>
      </c>
      <c r="V2347" s="64" t="str">
        <f aca="false">IF(ISBLANK(K2347),"2",VLOOKUP(K2347,$BG$2:$BH$3,2,FALSE()))</f>
        <v>2</v>
      </c>
      <c r="W2347" s="66" t="str">
        <f aca="false">IF(ISBLANK(R2347),"Sin observaciones",R2347)</f>
        <v>Sin observaciones</v>
      </c>
      <c r="X2347" s="64" t="str">
        <f aca="false">IF(ISERROR(VLOOKUP(J2347,$BG$2:$BH$3,2,FALSE())),"",VLOOKUP(J2347,$BG$2:$BH$3,2,FALSE()))</f>
        <v/>
      </c>
      <c r="Z2347" s="67"/>
    </row>
    <row r="2348" customFormat="false" ht="14.4" hidden="false" customHeight="false" outlineLevel="0" collapsed="false">
      <c r="A2348" s="63"/>
      <c r="B2348" s="83"/>
      <c r="C2348" s="63"/>
      <c r="D2348" s="84"/>
      <c r="E2348" s="85"/>
      <c r="F2348" s="85"/>
      <c r="G2348" s="85"/>
      <c r="H2348" s="85"/>
      <c r="I2348" s="61"/>
      <c r="J2348" s="83"/>
      <c r="K2348" s="83"/>
      <c r="L2348" s="61"/>
      <c r="M2348" s="61"/>
      <c r="N2348" s="61"/>
      <c r="O2348" s="63"/>
      <c r="P2348" s="63"/>
      <c r="Q2348" s="63"/>
      <c r="R2348" s="63"/>
      <c r="S2348" s="64" t="str">
        <f aca="false">IF(ISBLANK(A2348),"",CONCATENATE($BC$5,"-",MID($BC$3,3,2),"-M_",A2348))</f>
        <v/>
      </c>
      <c r="T2348" s="65" t="str">
        <f aca="false">IF(ISBLANK(B2348),"",VLOOKUP(B2348,$BI$2:$BJ$5,2,FALSE()))</f>
        <v/>
      </c>
      <c r="U2348" s="66" t="str">
        <f aca="false">IF(ISBLANK(Q2348),"ES",Q2348)</f>
        <v>ES</v>
      </c>
      <c r="V2348" s="64" t="str">
        <f aca="false">IF(ISBLANK(K2348),"2",VLOOKUP(K2348,$BG$2:$BH$3,2,FALSE()))</f>
        <v>2</v>
      </c>
      <c r="W2348" s="66" t="str">
        <f aca="false">IF(ISBLANK(R2348),"Sin observaciones",R2348)</f>
        <v>Sin observaciones</v>
      </c>
      <c r="X2348" s="64" t="str">
        <f aca="false">IF(ISERROR(VLOOKUP(J2348,$BG$2:$BH$3,2,FALSE())),"",VLOOKUP(J2348,$BG$2:$BH$3,2,FALSE()))</f>
        <v/>
      </c>
      <c r="Z2348" s="67"/>
    </row>
    <row r="2349" customFormat="false" ht="14.4" hidden="false" customHeight="false" outlineLevel="0" collapsed="false">
      <c r="A2349" s="63"/>
      <c r="B2349" s="83"/>
      <c r="C2349" s="63"/>
      <c r="D2349" s="84"/>
      <c r="E2349" s="85"/>
      <c r="F2349" s="85"/>
      <c r="G2349" s="85"/>
      <c r="H2349" s="85"/>
      <c r="I2349" s="61"/>
      <c r="J2349" s="83"/>
      <c r="K2349" s="83"/>
      <c r="L2349" s="61"/>
      <c r="M2349" s="61"/>
      <c r="N2349" s="61"/>
      <c r="O2349" s="63"/>
      <c r="P2349" s="63"/>
      <c r="Q2349" s="63"/>
      <c r="R2349" s="63"/>
      <c r="S2349" s="64" t="str">
        <f aca="false">IF(ISBLANK(A2349),"",CONCATENATE($BC$5,"-",MID($BC$3,3,2),"-M_",A2349))</f>
        <v/>
      </c>
      <c r="T2349" s="65" t="str">
        <f aca="false">IF(ISBLANK(B2349),"",VLOOKUP(B2349,$BI$2:$BJ$5,2,FALSE()))</f>
        <v/>
      </c>
      <c r="U2349" s="66" t="str">
        <f aca="false">IF(ISBLANK(Q2349),"ES",Q2349)</f>
        <v>ES</v>
      </c>
      <c r="V2349" s="64" t="str">
        <f aca="false">IF(ISBLANK(K2349),"2",VLOOKUP(K2349,$BG$2:$BH$3,2,FALSE()))</f>
        <v>2</v>
      </c>
      <c r="W2349" s="66" t="str">
        <f aca="false">IF(ISBLANK(R2349),"Sin observaciones",R2349)</f>
        <v>Sin observaciones</v>
      </c>
      <c r="X2349" s="64" t="str">
        <f aca="false">IF(ISERROR(VLOOKUP(J2349,$BG$2:$BH$3,2,FALSE())),"",VLOOKUP(J2349,$BG$2:$BH$3,2,FALSE()))</f>
        <v/>
      </c>
      <c r="Z2349" s="67"/>
    </row>
    <row r="2350" customFormat="false" ht="14.4" hidden="false" customHeight="false" outlineLevel="0" collapsed="false">
      <c r="A2350" s="63"/>
      <c r="B2350" s="83"/>
      <c r="C2350" s="63"/>
      <c r="D2350" s="84"/>
      <c r="E2350" s="85"/>
      <c r="F2350" s="85"/>
      <c r="G2350" s="85"/>
      <c r="H2350" s="85"/>
      <c r="I2350" s="61"/>
      <c r="J2350" s="83"/>
      <c r="K2350" s="83"/>
      <c r="L2350" s="61"/>
      <c r="M2350" s="61"/>
      <c r="N2350" s="61"/>
      <c r="O2350" s="63"/>
      <c r="P2350" s="63"/>
      <c r="Q2350" s="63"/>
      <c r="R2350" s="63"/>
      <c r="S2350" s="64" t="str">
        <f aca="false">IF(ISBLANK(A2350),"",CONCATENATE($BC$5,"-",MID($BC$3,3,2),"-M_",A2350))</f>
        <v/>
      </c>
      <c r="T2350" s="65" t="str">
        <f aca="false">IF(ISBLANK(B2350),"",VLOOKUP(B2350,$BI$2:$BJ$5,2,FALSE()))</f>
        <v/>
      </c>
      <c r="U2350" s="66" t="str">
        <f aca="false">IF(ISBLANK(Q2350),"ES",Q2350)</f>
        <v>ES</v>
      </c>
      <c r="V2350" s="64" t="str">
        <f aca="false">IF(ISBLANK(K2350),"2",VLOOKUP(K2350,$BG$2:$BH$3,2,FALSE()))</f>
        <v>2</v>
      </c>
      <c r="W2350" s="66" t="str">
        <f aca="false">IF(ISBLANK(R2350),"Sin observaciones",R2350)</f>
        <v>Sin observaciones</v>
      </c>
      <c r="X2350" s="64" t="str">
        <f aca="false">IF(ISERROR(VLOOKUP(J2350,$BG$2:$BH$3,2,FALSE())),"",VLOOKUP(J2350,$BG$2:$BH$3,2,FALSE()))</f>
        <v/>
      </c>
      <c r="Z2350" s="67"/>
    </row>
    <row r="2351" customFormat="false" ht="14.4" hidden="false" customHeight="false" outlineLevel="0" collapsed="false">
      <c r="A2351" s="63"/>
      <c r="B2351" s="83"/>
      <c r="C2351" s="63"/>
      <c r="D2351" s="84"/>
      <c r="E2351" s="85"/>
      <c r="F2351" s="85"/>
      <c r="G2351" s="85"/>
      <c r="H2351" s="85"/>
      <c r="I2351" s="61"/>
      <c r="J2351" s="83"/>
      <c r="K2351" s="83"/>
      <c r="L2351" s="61"/>
      <c r="M2351" s="61"/>
      <c r="N2351" s="61"/>
      <c r="O2351" s="63"/>
      <c r="P2351" s="63"/>
      <c r="Q2351" s="63"/>
      <c r="R2351" s="63"/>
      <c r="S2351" s="64" t="str">
        <f aca="false">IF(ISBLANK(A2351),"",CONCATENATE($BC$5,"-",MID($BC$3,3,2),"-M_",A2351))</f>
        <v/>
      </c>
      <c r="T2351" s="65" t="str">
        <f aca="false">IF(ISBLANK(B2351),"",VLOOKUP(B2351,$BI$2:$BJ$5,2,FALSE()))</f>
        <v/>
      </c>
      <c r="U2351" s="66" t="str">
        <f aca="false">IF(ISBLANK(Q2351),"ES",Q2351)</f>
        <v>ES</v>
      </c>
      <c r="V2351" s="64" t="str">
        <f aca="false">IF(ISBLANK(K2351),"2",VLOOKUP(K2351,$BG$2:$BH$3,2,FALSE()))</f>
        <v>2</v>
      </c>
      <c r="W2351" s="66" t="str">
        <f aca="false">IF(ISBLANK(R2351),"Sin observaciones",R2351)</f>
        <v>Sin observaciones</v>
      </c>
      <c r="X2351" s="64" t="str">
        <f aca="false">IF(ISERROR(VLOOKUP(J2351,$BG$2:$BH$3,2,FALSE())),"",VLOOKUP(J2351,$BG$2:$BH$3,2,FALSE()))</f>
        <v/>
      </c>
      <c r="Z2351" s="67"/>
    </row>
    <row r="2352" customFormat="false" ht="14.4" hidden="false" customHeight="false" outlineLevel="0" collapsed="false">
      <c r="A2352" s="63"/>
      <c r="B2352" s="83"/>
      <c r="C2352" s="63"/>
      <c r="D2352" s="84"/>
      <c r="E2352" s="85"/>
      <c r="F2352" s="85"/>
      <c r="G2352" s="85"/>
      <c r="H2352" s="85"/>
      <c r="I2352" s="61"/>
      <c r="J2352" s="83"/>
      <c r="K2352" s="83"/>
      <c r="L2352" s="61"/>
      <c r="M2352" s="61"/>
      <c r="N2352" s="61"/>
      <c r="O2352" s="63"/>
      <c r="P2352" s="63"/>
      <c r="Q2352" s="63"/>
      <c r="R2352" s="63"/>
      <c r="S2352" s="64" t="str">
        <f aca="false">IF(ISBLANK(A2352),"",CONCATENATE($BC$5,"-",MID($BC$3,3,2),"-M_",A2352))</f>
        <v/>
      </c>
      <c r="T2352" s="65" t="str">
        <f aca="false">IF(ISBLANK(B2352),"",VLOOKUP(B2352,$BI$2:$BJ$5,2,FALSE()))</f>
        <v/>
      </c>
      <c r="U2352" s="66" t="str">
        <f aca="false">IF(ISBLANK(Q2352),"ES",Q2352)</f>
        <v>ES</v>
      </c>
      <c r="V2352" s="64" t="str">
        <f aca="false">IF(ISBLANK(K2352),"2",VLOOKUP(K2352,$BG$2:$BH$3,2,FALSE()))</f>
        <v>2</v>
      </c>
      <c r="W2352" s="66" t="str">
        <f aca="false">IF(ISBLANK(R2352),"Sin observaciones",R2352)</f>
        <v>Sin observaciones</v>
      </c>
      <c r="X2352" s="64" t="str">
        <f aca="false">IF(ISERROR(VLOOKUP(J2352,$BG$2:$BH$3,2,FALSE())),"",VLOOKUP(J2352,$BG$2:$BH$3,2,FALSE()))</f>
        <v/>
      </c>
      <c r="Z2352" s="67"/>
    </row>
    <row r="2353" customFormat="false" ht="14.4" hidden="false" customHeight="false" outlineLevel="0" collapsed="false">
      <c r="A2353" s="63"/>
      <c r="B2353" s="83"/>
      <c r="C2353" s="63"/>
      <c r="D2353" s="84"/>
      <c r="E2353" s="85"/>
      <c r="F2353" s="85"/>
      <c r="G2353" s="85"/>
      <c r="H2353" s="85"/>
      <c r="I2353" s="61"/>
      <c r="J2353" s="83"/>
      <c r="K2353" s="83"/>
      <c r="L2353" s="61"/>
      <c r="M2353" s="61"/>
      <c r="N2353" s="61"/>
      <c r="O2353" s="63"/>
      <c r="P2353" s="63"/>
      <c r="Q2353" s="63"/>
      <c r="R2353" s="63"/>
      <c r="S2353" s="64" t="str">
        <f aca="false">IF(ISBLANK(A2353),"",CONCATENATE($BC$5,"-",MID($BC$3,3,2),"-M_",A2353))</f>
        <v/>
      </c>
      <c r="T2353" s="65" t="str">
        <f aca="false">IF(ISBLANK(B2353),"",VLOOKUP(B2353,$BI$2:$BJ$5,2,FALSE()))</f>
        <v/>
      </c>
      <c r="U2353" s="66" t="str">
        <f aca="false">IF(ISBLANK(Q2353),"ES",Q2353)</f>
        <v>ES</v>
      </c>
      <c r="V2353" s="64" t="str">
        <f aca="false">IF(ISBLANK(K2353),"2",VLOOKUP(K2353,$BG$2:$BH$3,2,FALSE()))</f>
        <v>2</v>
      </c>
      <c r="W2353" s="66" t="str">
        <f aca="false">IF(ISBLANK(R2353),"Sin observaciones",R2353)</f>
        <v>Sin observaciones</v>
      </c>
      <c r="X2353" s="64" t="str">
        <f aca="false">IF(ISERROR(VLOOKUP(J2353,$BG$2:$BH$3,2,FALSE())),"",VLOOKUP(J2353,$BG$2:$BH$3,2,FALSE()))</f>
        <v/>
      </c>
      <c r="Z2353" s="67"/>
    </row>
    <row r="2354" customFormat="false" ht="14.4" hidden="false" customHeight="false" outlineLevel="0" collapsed="false">
      <c r="A2354" s="63"/>
      <c r="B2354" s="83"/>
      <c r="C2354" s="63"/>
      <c r="D2354" s="84"/>
      <c r="E2354" s="85"/>
      <c r="F2354" s="85"/>
      <c r="G2354" s="85"/>
      <c r="H2354" s="85"/>
      <c r="I2354" s="61"/>
      <c r="J2354" s="83"/>
      <c r="K2354" s="83"/>
      <c r="L2354" s="61"/>
      <c r="M2354" s="61"/>
      <c r="N2354" s="61"/>
      <c r="O2354" s="63"/>
      <c r="P2354" s="63"/>
      <c r="Q2354" s="63"/>
      <c r="R2354" s="63"/>
      <c r="S2354" s="64" t="str">
        <f aca="false">IF(ISBLANK(A2354),"",CONCATENATE($BC$5,"-",MID($BC$3,3,2),"-M_",A2354))</f>
        <v/>
      </c>
      <c r="T2354" s="65" t="str">
        <f aca="false">IF(ISBLANK(B2354),"",VLOOKUP(B2354,$BI$2:$BJ$5,2,FALSE()))</f>
        <v/>
      </c>
      <c r="U2354" s="66" t="str">
        <f aca="false">IF(ISBLANK(Q2354),"ES",Q2354)</f>
        <v>ES</v>
      </c>
      <c r="V2354" s="64" t="str">
        <f aca="false">IF(ISBLANK(K2354),"2",VLOOKUP(K2354,$BG$2:$BH$3,2,FALSE()))</f>
        <v>2</v>
      </c>
      <c r="W2354" s="66" t="str">
        <f aca="false">IF(ISBLANK(R2354),"Sin observaciones",R2354)</f>
        <v>Sin observaciones</v>
      </c>
      <c r="X2354" s="64" t="str">
        <f aca="false">IF(ISERROR(VLOOKUP(J2354,$BG$2:$BH$3,2,FALSE())),"",VLOOKUP(J2354,$BG$2:$BH$3,2,FALSE()))</f>
        <v/>
      </c>
      <c r="Z2354" s="67"/>
    </row>
    <row r="2355" customFormat="false" ht="14.4" hidden="false" customHeight="false" outlineLevel="0" collapsed="false">
      <c r="A2355" s="63"/>
      <c r="B2355" s="83"/>
      <c r="C2355" s="63"/>
      <c r="D2355" s="84"/>
      <c r="E2355" s="85"/>
      <c r="F2355" s="85"/>
      <c r="G2355" s="85"/>
      <c r="H2355" s="85"/>
      <c r="I2355" s="61"/>
      <c r="J2355" s="83"/>
      <c r="K2355" s="83"/>
      <c r="L2355" s="61"/>
      <c r="M2355" s="61"/>
      <c r="N2355" s="61"/>
      <c r="O2355" s="63"/>
      <c r="P2355" s="63"/>
      <c r="Q2355" s="63"/>
      <c r="R2355" s="63"/>
      <c r="S2355" s="64" t="str">
        <f aca="false">IF(ISBLANK(A2355),"",CONCATENATE($BC$5,"-",MID($BC$3,3,2),"-M_",A2355))</f>
        <v/>
      </c>
      <c r="T2355" s="65" t="str">
        <f aca="false">IF(ISBLANK(B2355),"",VLOOKUP(B2355,$BI$2:$BJ$5,2,FALSE()))</f>
        <v/>
      </c>
      <c r="U2355" s="66" t="str">
        <f aca="false">IF(ISBLANK(Q2355),"ES",Q2355)</f>
        <v>ES</v>
      </c>
      <c r="V2355" s="64" t="str">
        <f aca="false">IF(ISBLANK(K2355),"2",VLOOKUP(K2355,$BG$2:$BH$3,2,FALSE()))</f>
        <v>2</v>
      </c>
      <c r="W2355" s="66" t="str">
        <f aca="false">IF(ISBLANK(R2355),"Sin observaciones",R2355)</f>
        <v>Sin observaciones</v>
      </c>
      <c r="X2355" s="64" t="str">
        <f aca="false">IF(ISERROR(VLOOKUP(J2355,$BG$2:$BH$3,2,FALSE())),"",VLOOKUP(J2355,$BG$2:$BH$3,2,FALSE()))</f>
        <v/>
      </c>
      <c r="Z2355" s="67"/>
    </row>
    <row r="2356" customFormat="false" ht="14.4" hidden="false" customHeight="false" outlineLevel="0" collapsed="false">
      <c r="A2356" s="63"/>
      <c r="B2356" s="83"/>
      <c r="C2356" s="63"/>
      <c r="D2356" s="84"/>
      <c r="E2356" s="85"/>
      <c r="F2356" s="85"/>
      <c r="G2356" s="85"/>
      <c r="H2356" s="85"/>
      <c r="I2356" s="61"/>
      <c r="J2356" s="83"/>
      <c r="K2356" s="83"/>
      <c r="L2356" s="61"/>
      <c r="M2356" s="61"/>
      <c r="N2356" s="61"/>
      <c r="O2356" s="63"/>
      <c r="P2356" s="63"/>
      <c r="Q2356" s="63"/>
      <c r="R2356" s="63"/>
      <c r="S2356" s="64" t="str">
        <f aca="false">IF(ISBLANK(A2356),"",CONCATENATE($BC$5,"-",MID($BC$3,3,2),"-M_",A2356))</f>
        <v/>
      </c>
      <c r="T2356" s="65" t="str">
        <f aca="false">IF(ISBLANK(B2356),"",VLOOKUP(B2356,$BI$2:$BJ$5,2,FALSE()))</f>
        <v/>
      </c>
      <c r="U2356" s="66" t="str">
        <f aca="false">IF(ISBLANK(Q2356),"ES",Q2356)</f>
        <v>ES</v>
      </c>
      <c r="V2356" s="64" t="str">
        <f aca="false">IF(ISBLANK(K2356),"2",VLOOKUP(K2356,$BG$2:$BH$3,2,FALSE()))</f>
        <v>2</v>
      </c>
      <c r="W2356" s="66" t="str">
        <f aca="false">IF(ISBLANK(R2356),"Sin observaciones",R2356)</f>
        <v>Sin observaciones</v>
      </c>
      <c r="X2356" s="64" t="str">
        <f aca="false">IF(ISERROR(VLOOKUP(J2356,$BG$2:$BH$3,2,FALSE())),"",VLOOKUP(J2356,$BG$2:$BH$3,2,FALSE()))</f>
        <v/>
      </c>
      <c r="Z2356" s="67"/>
    </row>
    <row r="2357" customFormat="false" ht="14.4" hidden="false" customHeight="false" outlineLevel="0" collapsed="false">
      <c r="A2357" s="63"/>
      <c r="B2357" s="83"/>
      <c r="C2357" s="63"/>
      <c r="D2357" s="84"/>
      <c r="E2357" s="85"/>
      <c r="F2357" s="85"/>
      <c r="G2357" s="85"/>
      <c r="H2357" s="85"/>
      <c r="I2357" s="61"/>
      <c r="J2357" s="83"/>
      <c r="K2357" s="83"/>
      <c r="L2357" s="61"/>
      <c r="M2357" s="61"/>
      <c r="N2357" s="61"/>
      <c r="O2357" s="63"/>
      <c r="P2357" s="63"/>
      <c r="Q2357" s="63"/>
      <c r="R2357" s="63"/>
      <c r="S2357" s="64" t="str">
        <f aca="false">IF(ISBLANK(A2357),"",CONCATENATE($BC$5,"-",MID($BC$3,3,2),"-M_",A2357))</f>
        <v/>
      </c>
      <c r="T2357" s="65" t="str">
        <f aca="false">IF(ISBLANK(B2357),"",VLOOKUP(B2357,$BI$2:$BJ$5,2,FALSE()))</f>
        <v/>
      </c>
      <c r="U2357" s="66" t="str">
        <f aca="false">IF(ISBLANK(Q2357),"ES",Q2357)</f>
        <v>ES</v>
      </c>
      <c r="V2357" s="64" t="str">
        <f aca="false">IF(ISBLANK(K2357),"2",VLOOKUP(K2357,$BG$2:$BH$3,2,FALSE()))</f>
        <v>2</v>
      </c>
      <c r="W2357" s="66" t="str">
        <f aca="false">IF(ISBLANK(R2357),"Sin observaciones",R2357)</f>
        <v>Sin observaciones</v>
      </c>
      <c r="X2357" s="64" t="str">
        <f aca="false">IF(ISERROR(VLOOKUP(J2357,$BG$2:$BH$3,2,FALSE())),"",VLOOKUP(J2357,$BG$2:$BH$3,2,FALSE()))</f>
        <v/>
      </c>
      <c r="Z2357" s="67"/>
    </row>
    <row r="2358" customFormat="false" ht="14.4" hidden="false" customHeight="false" outlineLevel="0" collapsed="false">
      <c r="A2358" s="63"/>
      <c r="B2358" s="83"/>
      <c r="C2358" s="63"/>
      <c r="D2358" s="84"/>
      <c r="E2358" s="85"/>
      <c r="F2358" s="85"/>
      <c r="G2358" s="85"/>
      <c r="H2358" s="85"/>
      <c r="I2358" s="61"/>
      <c r="J2358" s="83"/>
      <c r="K2358" s="83"/>
      <c r="L2358" s="61"/>
      <c r="M2358" s="61"/>
      <c r="N2358" s="61"/>
      <c r="O2358" s="63"/>
      <c r="P2358" s="63"/>
      <c r="Q2358" s="63"/>
      <c r="R2358" s="63"/>
      <c r="S2358" s="64" t="str">
        <f aca="false">IF(ISBLANK(A2358),"",CONCATENATE($BC$5,"-",MID($BC$3,3,2),"-M_",A2358))</f>
        <v/>
      </c>
      <c r="T2358" s="65" t="str">
        <f aca="false">IF(ISBLANK(B2358),"",VLOOKUP(B2358,$BI$2:$BJ$5,2,FALSE()))</f>
        <v/>
      </c>
      <c r="U2358" s="66" t="str">
        <f aca="false">IF(ISBLANK(Q2358),"ES",Q2358)</f>
        <v>ES</v>
      </c>
      <c r="V2358" s="64" t="str">
        <f aca="false">IF(ISBLANK(K2358),"2",VLOOKUP(K2358,$BG$2:$BH$3,2,FALSE()))</f>
        <v>2</v>
      </c>
      <c r="W2358" s="66" t="str">
        <f aca="false">IF(ISBLANK(R2358),"Sin observaciones",R2358)</f>
        <v>Sin observaciones</v>
      </c>
      <c r="X2358" s="64" t="str">
        <f aca="false">IF(ISERROR(VLOOKUP(J2358,$BG$2:$BH$3,2,FALSE())),"",VLOOKUP(J2358,$BG$2:$BH$3,2,FALSE()))</f>
        <v/>
      </c>
      <c r="Z2358" s="67"/>
    </row>
    <row r="2359" customFormat="false" ht="14.4" hidden="false" customHeight="false" outlineLevel="0" collapsed="false">
      <c r="A2359" s="63"/>
      <c r="B2359" s="83"/>
      <c r="C2359" s="63"/>
      <c r="D2359" s="84"/>
      <c r="E2359" s="85"/>
      <c r="F2359" s="85"/>
      <c r="G2359" s="85"/>
      <c r="H2359" s="85"/>
      <c r="I2359" s="61"/>
      <c r="J2359" s="83"/>
      <c r="K2359" s="83"/>
      <c r="L2359" s="61"/>
      <c r="M2359" s="61"/>
      <c r="N2359" s="61"/>
      <c r="O2359" s="63"/>
      <c r="P2359" s="63"/>
      <c r="Q2359" s="63"/>
      <c r="R2359" s="63"/>
      <c r="S2359" s="64" t="str">
        <f aca="false">IF(ISBLANK(A2359),"",CONCATENATE($BC$5,"-",MID($BC$3,3,2),"-M_",A2359))</f>
        <v/>
      </c>
      <c r="T2359" s="65" t="str">
        <f aca="false">IF(ISBLANK(B2359),"",VLOOKUP(B2359,$BI$2:$BJ$5,2,FALSE()))</f>
        <v/>
      </c>
      <c r="U2359" s="66" t="str">
        <f aca="false">IF(ISBLANK(Q2359),"ES",Q2359)</f>
        <v>ES</v>
      </c>
      <c r="V2359" s="64" t="str">
        <f aca="false">IF(ISBLANK(K2359),"2",VLOOKUP(K2359,$BG$2:$BH$3,2,FALSE()))</f>
        <v>2</v>
      </c>
      <c r="W2359" s="66" t="str">
        <f aca="false">IF(ISBLANK(R2359),"Sin observaciones",R2359)</f>
        <v>Sin observaciones</v>
      </c>
      <c r="X2359" s="64" t="str">
        <f aca="false">IF(ISERROR(VLOOKUP(J2359,$BG$2:$BH$3,2,FALSE())),"",VLOOKUP(J2359,$BG$2:$BH$3,2,FALSE()))</f>
        <v/>
      </c>
      <c r="Z2359" s="67"/>
    </row>
    <row r="2360" customFormat="false" ht="14.4" hidden="false" customHeight="false" outlineLevel="0" collapsed="false">
      <c r="A2360" s="63"/>
      <c r="B2360" s="83"/>
      <c r="C2360" s="63"/>
      <c r="D2360" s="84"/>
      <c r="E2360" s="85"/>
      <c r="F2360" s="85"/>
      <c r="G2360" s="85"/>
      <c r="H2360" s="85"/>
      <c r="I2360" s="61"/>
      <c r="J2360" s="83"/>
      <c r="K2360" s="83"/>
      <c r="L2360" s="61"/>
      <c r="M2360" s="61"/>
      <c r="N2360" s="61"/>
      <c r="O2360" s="63"/>
      <c r="P2360" s="63"/>
      <c r="Q2360" s="63"/>
      <c r="R2360" s="63"/>
      <c r="S2360" s="64" t="str">
        <f aca="false">IF(ISBLANK(A2360),"",CONCATENATE($BC$5,"-",MID($BC$3,3,2),"-M_",A2360))</f>
        <v/>
      </c>
      <c r="T2360" s="65" t="str">
        <f aca="false">IF(ISBLANK(B2360),"",VLOOKUP(B2360,$BI$2:$BJ$5,2,FALSE()))</f>
        <v/>
      </c>
      <c r="U2360" s="66" t="str">
        <f aca="false">IF(ISBLANK(Q2360),"ES",Q2360)</f>
        <v>ES</v>
      </c>
      <c r="V2360" s="64" t="str">
        <f aca="false">IF(ISBLANK(K2360),"2",VLOOKUP(K2360,$BG$2:$BH$3,2,FALSE()))</f>
        <v>2</v>
      </c>
      <c r="W2360" s="66" t="str">
        <f aca="false">IF(ISBLANK(R2360),"Sin observaciones",R2360)</f>
        <v>Sin observaciones</v>
      </c>
      <c r="X2360" s="64" t="str">
        <f aca="false">IF(ISERROR(VLOOKUP(J2360,$BG$2:$BH$3,2,FALSE())),"",VLOOKUP(J2360,$BG$2:$BH$3,2,FALSE()))</f>
        <v/>
      </c>
      <c r="Z2360" s="67"/>
    </row>
    <row r="2361" customFormat="false" ht="14.4" hidden="false" customHeight="false" outlineLevel="0" collapsed="false">
      <c r="A2361" s="63"/>
      <c r="B2361" s="83"/>
      <c r="C2361" s="63"/>
      <c r="D2361" s="84"/>
      <c r="E2361" s="85"/>
      <c r="F2361" s="85"/>
      <c r="G2361" s="85"/>
      <c r="H2361" s="85"/>
      <c r="I2361" s="61"/>
      <c r="J2361" s="83"/>
      <c r="K2361" s="83"/>
      <c r="L2361" s="61"/>
      <c r="M2361" s="61"/>
      <c r="N2361" s="61"/>
      <c r="O2361" s="63"/>
      <c r="P2361" s="63"/>
      <c r="Q2361" s="63"/>
      <c r="R2361" s="63"/>
      <c r="S2361" s="64" t="str">
        <f aca="false">IF(ISBLANK(A2361),"",CONCATENATE($BC$5,"-",MID($BC$3,3,2),"-M_",A2361))</f>
        <v/>
      </c>
      <c r="T2361" s="65" t="str">
        <f aca="false">IF(ISBLANK(B2361),"",VLOOKUP(B2361,$BI$2:$BJ$5,2,FALSE()))</f>
        <v/>
      </c>
      <c r="U2361" s="66" t="str">
        <f aca="false">IF(ISBLANK(Q2361),"ES",Q2361)</f>
        <v>ES</v>
      </c>
      <c r="V2361" s="64" t="str">
        <f aca="false">IF(ISBLANK(K2361),"2",VLOOKUP(K2361,$BG$2:$BH$3,2,FALSE()))</f>
        <v>2</v>
      </c>
      <c r="W2361" s="66" t="str">
        <f aca="false">IF(ISBLANK(R2361),"Sin observaciones",R2361)</f>
        <v>Sin observaciones</v>
      </c>
      <c r="X2361" s="64" t="str">
        <f aca="false">IF(ISERROR(VLOOKUP(J2361,$BG$2:$BH$3,2,FALSE())),"",VLOOKUP(J2361,$BG$2:$BH$3,2,FALSE()))</f>
        <v/>
      </c>
      <c r="Z2361" s="67"/>
    </row>
    <row r="2362" customFormat="false" ht="14.4" hidden="false" customHeight="false" outlineLevel="0" collapsed="false">
      <c r="A2362" s="63"/>
      <c r="B2362" s="83"/>
      <c r="C2362" s="63"/>
      <c r="D2362" s="84"/>
      <c r="E2362" s="85"/>
      <c r="F2362" s="85"/>
      <c r="G2362" s="85"/>
      <c r="H2362" s="85"/>
      <c r="I2362" s="61"/>
      <c r="J2362" s="83"/>
      <c r="K2362" s="83"/>
      <c r="L2362" s="61"/>
      <c r="M2362" s="61"/>
      <c r="N2362" s="61"/>
      <c r="O2362" s="63"/>
      <c r="P2362" s="63"/>
      <c r="Q2362" s="63"/>
      <c r="R2362" s="63"/>
      <c r="S2362" s="64" t="str">
        <f aca="false">IF(ISBLANK(A2362),"",CONCATENATE($BC$5,"-",MID($BC$3,3,2),"-M_",A2362))</f>
        <v/>
      </c>
      <c r="T2362" s="65" t="str">
        <f aca="false">IF(ISBLANK(B2362),"",VLOOKUP(B2362,$BI$2:$BJ$5,2,FALSE()))</f>
        <v/>
      </c>
      <c r="U2362" s="66" t="str">
        <f aca="false">IF(ISBLANK(Q2362),"ES",Q2362)</f>
        <v>ES</v>
      </c>
      <c r="V2362" s="64" t="str">
        <f aca="false">IF(ISBLANK(K2362),"2",VLOOKUP(K2362,$BG$2:$BH$3,2,FALSE()))</f>
        <v>2</v>
      </c>
      <c r="W2362" s="66" t="str">
        <f aca="false">IF(ISBLANK(R2362),"Sin observaciones",R2362)</f>
        <v>Sin observaciones</v>
      </c>
      <c r="X2362" s="64" t="str">
        <f aca="false">IF(ISERROR(VLOOKUP(J2362,$BG$2:$BH$3,2,FALSE())),"",VLOOKUP(J2362,$BG$2:$BH$3,2,FALSE()))</f>
        <v/>
      </c>
      <c r="Z2362" s="67"/>
    </row>
    <row r="2363" customFormat="false" ht="14.4" hidden="false" customHeight="false" outlineLevel="0" collapsed="false">
      <c r="A2363" s="63"/>
      <c r="B2363" s="83"/>
      <c r="C2363" s="63"/>
      <c r="D2363" s="84"/>
      <c r="E2363" s="85"/>
      <c r="F2363" s="85"/>
      <c r="G2363" s="85"/>
      <c r="H2363" s="85"/>
      <c r="I2363" s="61"/>
      <c r="J2363" s="83"/>
      <c r="K2363" s="83"/>
      <c r="L2363" s="61"/>
      <c r="M2363" s="61"/>
      <c r="N2363" s="61"/>
      <c r="O2363" s="63"/>
      <c r="P2363" s="63"/>
      <c r="Q2363" s="63"/>
      <c r="R2363" s="63"/>
      <c r="S2363" s="64" t="str">
        <f aca="false">IF(ISBLANK(A2363),"",CONCATENATE($BC$5,"-",MID($BC$3,3,2),"-M_",A2363))</f>
        <v/>
      </c>
      <c r="T2363" s="65" t="str">
        <f aca="false">IF(ISBLANK(B2363),"",VLOOKUP(B2363,$BI$2:$BJ$5,2,FALSE()))</f>
        <v/>
      </c>
      <c r="U2363" s="66" t="str">
        <f aca="false">IF(ISBLANK(Q2363),"ES",Q2363)</f>
        <v>ES</v>
      </c>
      <c r="V2363" s="64" t="str">
        <f aca="false">IF(ISBLANK(K2363),"2",VLOOKUP(K2363,$BG$2:$BH$3,2,FALSE()))</f>
        <v>2</v>
      </c>
      <c r="W2363" s="66" t="str">
        <f aca="false">IF(ISBLANK(R2363),"Sin observaciones",R2363)</f>
        <v>Sin observaciones</v>
      </c>
      <c r="X2363" s="64" t="str">
        <f aca="false">IF(ISERROR(VLOOKUP(J2363,$BG$2:$BH$3,2,FALSE())),"",VLOOKUP(J2363,$BG$2:$BH$3,2,FALSE()))</f>
        <v/>
      </c>
      <c r="Z2363" s="67"/>
    </row>
    <row r="2364" customFormat="false" ht="14.4" hidden="false" customHeight="false" outlineLevel="0" collapsed="false">
      <c r="A2364" s="63"/>
      <c r="B2364" s="83"/>
      <c r="C2364" s="63"/>
      <c r="D2364" s="84"/>
      <c r="E2364" s="85"/>
      <c r="F2364" s="85"/>
      <c r="G2364" s="85"/>
      <c r="H2364" s="85"/>
      <c r="I2364" s="61"/>
      <c r="J2364" s="83"/>
      <c r="K2364" s="83"/>
      <c r="L2364" s="61"/>
      <c r="M2364" s="61"/>
      <c r="N2364" s="61"/>
      <c r="O2364" s="63"/>
      <c r="P2364" s="63"/>
      <c r="Q2364" s="63"/>
      <c r="R2364" s="63"/>
      <c r="S2364" s="64" t="str">
        <f aca="false">IF(ISBLANK(A2364),"",CONCATENATE($BC$5,"-",MID($BC$3,3,2),"-M_",A2364))</f>
        <v/>
      </c>
      <c r="T2364" s="65" t="str">
        <f aca="false">IF(ISBLANK(B2364),"",VLOOKUP(B2364,$BI$2:$BJ$5,2,FALSE()))</f>
        <v/>
      </c>
      <c r="U2364" s="66" t="str">
        <f aca="false">IF(ISBLANK(Q2364),"ES",Q2364)</f>
        <v>ES</v>
      </c>
      <c r="V2364" s="64" t="str">
        <f aca="false">IF(ISBLANK(K2364),"2",VLOOKUP(K2364,$BG$2:$BH$3,2,FALSE()))</f>
        <v>2</v>
      </c>
      <c r="W2364" s="66" t="str">
        <f aca="false">IF(ISBLANK(R2364),"Sin observaciones",R2364)</f>
        <v>Sin observaciones</v>
      </c>
      <c r="X2364" s="64" t="str">
        <f aca="false">IF(ISERROR(VLOOKUP(J2364,$BG$2:$BH$3,2,FALSE())),"",VLOOKUP(J2364,$BG$2:$BH$3,2,FALSE()))</f>
        <v/>
      </c>
      <c r="Z2364" s="67"/>
    </row>
    <row r="2365" customFormat="false" ht="14.4" hidden="false" customHeight="false" outlineLevel="0" collapsed="false">
      <c r="A2365" s="63"/>
      <c r="B2365" s="83"/>
      <c r="C2365" s="63"/>
      <c r="D2365" s="84"/>
      <c r="E2365" s="85"/>
      <c r="F2365" s="85"/>
      <c r="G2365" s="85"/>
      <c r="H2365" s="85"/>
      <c r="I2365" s="61"/>
      <c r="J2365" s="83"/>
      <c r="K2365" s="83"/>
      <c r="L2365" s="61"/>
      <c r="M2365" s="61"/>
      <c r="N2365" s="61"/>
      <c r="O2365" s="63"/>
      <c r="P2365" s="63"/>
      <c r="Q2365" s="63"/>
      <c r="R2365" s="63"/>
      <c r="S2365" s="64" t="str">
        <f aca="false">IF(ISBLANK(A2365),"",CONCATENATE($BC$5,"-",MID($BC$3,3,2),"-M_",A2365))</f>
        <v/>
      </c>
      <c r="T2365" s="65" t="str">
        <f aca="false">IF(ISBLANK(B2365),"",VLOOKUP(B2365,$BI$2:$BJ$5,2,FALSE()))</f>
        <v/>
      </c>
      <c r="U2365" s="66" t="str">
        <f aca="false">IF(ISBLANK(Q2365),"ES",Q2365)</f>
        <v>ES</v>
      </c>
      <c r="V2365" s="64" t="str">
        <f aca="false">IF(ISBLANK(K2365),"2",VLOOKUP(K2365,$BG$2:$BH$3,2,FALSE()))</f>
        <v>2</v>
      </c>
      <c r="W2365" s="66" t="str">
        <f aca="false">IF(ISBLANK(R2365),"Sin observaciones",R2365)</f>
        <v>Sin observaciones</v>
      </c>
      <c r="X2365" s="64" t="str">
        <f aca="false">IF(ISERROR(VLOOKUP(J2365,$BG$2:$BH$3,2,FALSE())),"",VLOOKUP(J2365,$BG$2:$BH$3,2,FALSE()))</f>
        <v/>
      </c>
      <c r="Z2365" s="67"/>
    </row>
    <row r="2366" customFormat="false" ht="14.4" hidden="false" customHeight="false" outlineLevel="0" collapsed="false">
      <c r="A2366" s="63"/>
      <c r="B2366" s="83"/>
      <c r="C2366" s="63"/>
      <c r="D2366" s="84"/>
      <c r="E2366" s="85"/>
      <c r="F2366" s="85"/>
      <c r="G2366" s="85"/>
      <c r="H2366" s="85"/>
      <c r="I2366" s="61"/>
      <c r="J2366" s="83"/>
      <c r="K2366" s="83"/>
      <c r="L2366" s="61"/>
      <c r="M2366" s="61"/>
      <c r="N2366" s="61"/>
      <c r="O2366" s="63"/>
      <c r="P2366" s="63"/>
      <c r="Q2366" s="63"/>
      <c r="R2366" s="63"/>
      <c r="S2366" s="64" t="str">
        <f aca="false">IF(ISBLANK(A2366),"",CONCATENATE($BC$5,"-",MID($BC$3,3,2),"-M_",A2366))</f>
        <v/>
      </c>
      <c r="T2366" s="65" t="str">
        <f aca="false">IF(ISBLANK(B2366),"",VLOOKUP(B2366,$BI$2:$BJ$5,2,FALSE()))</f>
        <v/>
      </c>
      <c r="U2366" s="66" t="str">
        <f aca="false">IF(ISBLANK(Q2366),"ES",Q2366)</f>
        <v>ES</v>
      </c>
      <c r="V2366" s="64" t="str">
        <f aca="false">IF(ISBLANK(K2366),"2",VLOOKUP(K2366,$BG$2:$BH$3,2,FALSE()))</f>
        <v>2</v>
      </c>
      <c r="W2366" s="66" t="str">
        <f aca="false">IF(ISBLANK(R2366),"Sin observaciones",R2366)</f>
        <v>Sin observaciones</v>
      </c>
      <c r="X2366" s="64" t="str">
        <f aca="false">IF(ISERROR(VLOOKUP(J2366,$BG$2:$BH$3,2,FALSE())),"",VLOOKUP(J2366,$BG$2:$BH$3,2,FALSE()))</f>
        <v/>
      </c>
      <c r="Z2366" s="67"/>
    </row>
    <row r="2367" customFormat="false" ht="14.4" hidden="false" customHeight="false" outlineLevel="0" collapsed="false">
      <c r="A2367" s="63"/>
      <c r="B2367" s="83"/>
      <c r="C2367" s="63"/>
      <c r="D2367" s="84"/>
      <c r="E2367" s="85"/>
      <c r="F2367" s="85"/>
      <c r="G2367" s="85"/>
      <c r="H2367" s="85"/>
      <c r="I2367" s="61"/>
      <c r="J2367" s="83"/>
      <c r="K2367" s="83"/>
      <c r="L2367" s="61"/>
      <c r="M2367" s="61"/>
      <c r="N2367" s="61"/>
      <c r="O2367" s="63"/>
      <c r="P2367" s="63"/>
      <c r="Q2367" s="63"/>
      <c r="R2367" s="63"/>
      <c r="S2367" s="64" t="str">
        <f aca="false">IF(ISBLANK(A2367),"",CONCATENATE($BC$5,"-",MID($BC$3,3,2),"-M_",A2367))</f>
        <v/>
      </c>
      <c r="T2367" s="65" t="str">
        <f aca="false">IF(ISBLANK(B2367),"",VLOOKUP(B2367,$BI$2:$BJ$5,2,FALSE()))</f>
        <v/>
      </c>
      <c r="U2367" s="66" t="str">
        <f aca="false">IF(ISBLANK(Q2367),"ES",Q2367)</f>
        <v>ES</v>
      </c>
      <c r="V2367" s="64" t="str">
        <f aca="false">IF(ISBLANK(K2367),"2",VLOOKUP(K2367,$BG$2:$BH$3,2,FALSE()))</f>
        <v>2</v>
      </c>
      <c r="W2367" s="66" t="str">
        <f aca="false">IF(ISBLANK(R2367),"Sin observaciones",R2367)</f>
        <v>Sin observaciones</v>
      </c>
      <c r="X2367" s="64" t="str">
        <f aca="false">IF(ISERROR(VLOOKUP(J2367,$BG$2:$BH$3,2,FALSE())),"",VLOOKUP(J2367,$BG$2:$BH$3,2,FALSE()))</f>
        <v/>
      </c>
      <c r="Z2367" s="67"/>
    </row>
    <row r="2368" customFormat="false" ht="14.4" hidden="false" customHeight="false" outlineLevel="0" collapsed="false">
      <c r="A2368" s="63"/>
      <c r="B2368" s="83"/>
      <c r="C2368" s="63"/>
      <c r="D2368" s="84"/>
      <c r="E2368" s="85"/>
      <c r="F2368" s="85"/>
      <c r="G2368" s="85"/>
      <c r="H2368" s="85"/>
      <c r="I2368" s="61"/>
      <c r="J2368" s="83"/>
      <c r="K2368" s="83"/>
      <c r="L2368" s="61"/>
      <c r="M2368" s="61"/>
      <c r="N2368" s="61"/>
      <c r="O2368" s="63"/>
      <c r="P2368" s="63"/>
      <c r="Q2368" s="63"/>
      <c r="R2368" s="63"/>
      <c r="S2368" s="64" t="str">
        <f aca="false">IF(ISBLANK(A2368),"",CONCATENATE($BC$5,"-",MID($BC$3,3,2),"-M_",A2368))</f>
        <v/>
      </c>
      <c r="T2368" s="65" t="str">
        <f aca="false">IF(ISBLANK(B2368),"",VLOOKUP(B2368,$BI$2:$BJ$5,2,FALSE()))</f>
        <v/>
      </c>
      <c r="U2368" s="66" t="str">
        <f aca="false">IF(ISBLANK(Q2368),"ES",Q2368)</f>
        <v>ES</v>
      </c>
      <c r="V2368" s="64" t="str">
        <f aca="false">IF(ISBLANK(K2368),"2",VLOOKUP(K2368,$BG$2:$BH$3,2,FALSE()))</f>
        <v>2</v>
      </c>
      <c r="W2368" s="66" t="str">
        <f aca="false">IF(ISBLANK(R2368),"Sin observaciones",R2368)</f>
        <v>Sin observaciones</v>
      </c>
      <c r="X2368" s="64" t="str">
        <f aca="false">IF(ISERROR(VLOOKUP(J2368,$BG$2:$BH$3,2,FALSE())),"",VLOOKUP(J2368,$BG$2:$BH$3,2,FALSE()))</f>
        <v/>
      </c>
      <c r="Z2368" s="67"/>
    </row>
    <row r="2369" customFormat="false" ht="14.4" hidden="false" customHeight="false" outlineLevel="0" collapsed="false">
      <c r="A2369" s="63"/>
      <c r="B2369" s="83"/>
      <c r="C2369" s="63"/>
      <c r="D2369" s="84"/>
      <c r="E2369" s="85"/>
      <c r="F2369" s="85"/>
      <c r="G2369" s="85"/>
      <c r="H2369" s="85"/>
      <c r="I2369" s="61"/>
      <c r="J2369" s="83"/>
      <c r="K2369" s="83"/>
      <c r="L2369" s="61"/>
      <c r="M2369" s="61"/>
      <c r="N2369" s="61"/>
      <c r="O2369" s="63"/>
      <c r="P2369" s="63"/>
      <c r="Q2369" s="63"/>
      <c r="R2369" s="63"/>
      <c r="S2369" s="64" t="str">
        <f aca="false">IF(ISBLANK(A2369),"",CONCATENATE($BC$5,"-",MID($BC$3,3,2),"-M_",A2369))</f>
        <v/>
      </c>
      <c r="T2369" s="65" t="str">
        <f aca="false">IF(ISBLANK(B2369),"",VLOOKUP(B2369,$BI$2:$BJ$5,2,FALSE()))</f>
        <v/>
      </c>
      <c r="U2369" s="66" t="str">
        <f aca="false">IF(ISBLANK(Q2369),"ES",Q2369)</f>
        <v>ES</v>
      </c>
      <c r="V2369" s="64" t="str">
        <f aca="false">IF(ISBLANK(K2369),"2",VLOOKUP(K2369,$BG$2:$BH$3,2,FALSE()))</f>
        <v>2</v>
      </c>
      <c r="W2369" s="66" t="str">
        <f aca="false">IF(ISBLANK(R2369),"Sin observaciones",R2369)</f>
        <v>Sin observaciones</v>
      </c>
      <c r="X2369" s="64" t="str">
        <f aca="false">IF(ISERROR(VLOOKUP(J2369,$BG$2:$BH$3,2,FALSE())),"",VLOOKUP(J2369,$BG$2:$BH$3,2,FALSE()))</f>
        <v/>
      </c>
      <c r="Z2369" s="67"/>
    </row>
    <row r="2370" customFormat="false" ht="14.4" hidden="false" customHeight="false" outlineLevel="0" collapsed="false">
      <c r="A2370" s="63"/>
      <c r="B2370" s="83"/>
      <c r="C2370" s="63"/>
      <c r="D2370" s="84"/>
      <c r="E2370" s="85"/>
      <c r="F2370" s="85"/>
      <c r="G2370" s="85"/>
      <c r="H2370" s="85"/>
      <c r="I2370" s="61"/>
      <c r="J2370" s="83"/>
      <c r="K2370" s="83"/>
      <c r="L2370" s="61"/>
      <c r="M2370" s="61"/>
      <c r="N2370" s="61"/>
      <c r="O2370" s="63"/>
      <c r="P2370" s="63"/>
      <c r="Q2370" s="63"/>
      <c r="R2370" s="63"/>
      <c r="S2370" s="64" t="str">
        <f aca="false">IF(ISBLANK(A2370),"",CONCATENATE($BC$5,"-",MID($BC$3,3,2),"-M_",A2370))</f>
        <v/>
      </c>
      <c r="T2370" s="65" t="str">
        <f aca="false">IF(ISBLANK(B2370),"",VLOOKUP(B2370,$BI$2:$BJ$5,2,FALSE()))</f>
        <v/>
      </c>
      <c r="U2370" s="66" t="str">
        <f aca="false">IF(ISBLANK(Q2370),"ES",Q2370)</f>
        <v>ES</v>
      </c>
      <c r="V2370" s="64" t="str">
        <f aca="false">IF(ISBLANK(K2370),"2",VLOOKUP(K2370,$BG$2:$BH$3,2,FALSE()))</f>
        <v>2</v>
      </c>
      <c r="W2370" s="66" t="str">
        <f aca="false">IF(ISBLANK(R2370),"Sin observaciones",R2370)</f>
        <v>Sin observaciones</v>
      </c>
      <c r="X2370" s="64" t="str">
        <f aca="false">IF(ISERROR(VLOOKUP(J2370,$BG$2:$BH$3,2,FALSE())),"",VLOOKUP(J2370,$BG$2:$BH$3,2,FALSE()))</f>
        <v/>
      </c>
      <c r="Z2370" s="67"/>
    </row>
    <row r="2371" customFormat="false" ht="14.4" hidden="false" customHeight="false" outlineLevel="0" collapsed="false">
      <c r="A2371" s="63"/>
      <c r="B2371" s="83"/>
      <c r="C2371" s="63"/>
      <c r="D2371" s="84"/>
      <c r="E2371" s="85"/>
      <c r="F2371" s="85"/>
      <c r="G2371" s="85"/>
      <c r="H2371" s="85"/>
      <c r="I2371" s="61"/>
      <c r="J2371" s="83"/>
      <c r="K2371" s="83"/>
      <c r="L2371" s="61"/>
      <c r="M2371" s="61"/>
      <c r="N2371" s="61"/>
      <c r="O2371" s="63"/>
      <c r="P2371" s="63"/>
      <c r="Q2371" s="63"/>
      <c r="R2371" s="63"/>
      <c r="S2371" s="64" t="str">
        <f aca="false">IF(ISBLANK(A2371),"",CONCATENATE($BC$5,"-",MID($BC$3,3,2),"-M_",A2371))</f>
        <v/>
      </c>
      <c r="T2371" s="65" t="str">
        <f aca="false">IF(ISBLANK(B2371),"",VLOOKUP(B2371,$BI$2:$BJ$5,2,FALSE()))</f>
        <v/>
      </c>
      <c r="U2371" s="66" t="str">
        <f aca="false">IF(ISBLANK(Q2371),"ES",Q2371)</f>
        <v>ES</v>
      </c>
      <c r="V2371" s="64" t="str">
        <f aca="false">IF(ISBLANK(K2371),"2",VLOOKUP(K2371,$BG$2:$BH$3,2,FALSE()))</f>
        <v>2</v>
      </c>
      <c r="W2371" s="66" t="str">
        <f aca="false">IF(ISBLANK(R2371),"Sin observaciones",R2371)</f>
        <v>Sin observaciones</v>
      </c>
      <c r="X2371" s="64" t="str">
        <f aca="false">IF(ISERROR(VLOOKUP(J2371,$BG$2:$BH$3,2,FALSE())),"",VLOOKUP(J2371,$BG$2:$BH$3,2,FALSE()))</f>
        <v/>
      </c>
      <c r="Z2371" s="67"/>
    </row>
    <row r="2372" customFormat="false" ht="14.4" hidden="false" customHeight="false" outlineLevel="0" collapsed="false">
      <c r="A2372" s="63"/>
      <c r="B2372" s="83"/>
      <c r="C2372" s="63"/>
      <c r="D2372" s="84"/>
      <c r="E2372" s="85"/>
      <c r="F2372" s="85"/>
      <c r="G2372" s="85"/>
      <c r="H2372" s="85"/>
      <c r="I2372" s="61"/>
      <c r="J2372" s="83"/>
      <c r="K2372" s="83"/>
      <c r="L2372" s="61"/>
      <c r="M2372" s="61"/>
      <c r="N2372" s="61"/>
      <c r="O2372" s="63"/>
      <c r="P2372" s="63"/>
      <c r="Q2372" s="63"/>
      <c r="R2372" s="63"/>
      <c r="S2372" s="64" t="str">
        <f aca="false">IF(ISBLANK(A2372),"",CONCATENATE($BC$5,"-",MID($BC$3,3,2),"-M_",A2372))</f>
        <v/>
      </c>
      <c r="T2372" s="65" t="str">
        <f aca="false">IF(ISBLANK(B2372),"",VLOOKUP(B2372,$BI$2:$BJ$5,2,FALSE()))</f>
        <v/>
      </c>
      <c r="U2372" s="66" t="str">
        <f aca="false">IF(ISBLANK(Q2372),"ES",Q2372)</f>
        <v>ES</v>
      </c>
      <c r="V2372" s="64" t="str">
        <f aca="false">IF(ISBLANK(K2372),"2",VLOOKUP(K2372,$BG$2:$BH$3,2,FALSE()))</f>
        <v>2</v>
      </c>
      <c r="W2372" s="66" t="str">
        <f aca="false">IF(ISBLANK(R2372),"Sin observaciones",R2372)</f>
        <v>Sin observaciones</v>
      </c>
      <c r="X2372" s="64" t="str">
        <f aca="false">IF(ISERROR(VLOOKUP(J2372,$BG$2:$BH$3,2,FALSE())),"",VLOOKUP(J2372,$BG$2:$BH$3,2,FALSE()))</f>
        <v/>
      </c>
      <c r="Z2372" s="67"/>
    </row>
    <row r="2373" customFormat="false" ht="14.4" hidden="false" customHeight="false" outlineLevel="0" collapsed="false">
      <c r="A2373" s="63"/>
      <c r="B2373" s="83"/>
      <c r="C2373" s="63"/>
      <c r="D2373" s="84"/>
      <c r="E2373" s="85"/>
      <c r="F2373" s="85"/>
      <c r="G2373" s="85"/>
      <c r="H2373" s="85"/>
      <c r="I2373" s="61"/>
      <c r="J2373" s="83"/>
      <c r="K2373" s="83"/>
      <c r="L2373" s="61"/>
      <c r="M2373" s="61"/>
      <c r="N2373" s="61"/>
      <c r="O2373" s="63"/>
      <c r="P2373" s="63"/>
      <c r="Q2373" s="63"/>
      <c r="R2373" s="63"/>
      <c r="S2373" s="64" t="str">
        <f aca="false">IF(ISBLANK(A2373),"",CONCATENATE($BC$5,"-",MID($BC$3,3,2),"-M_",A2373))</f>
        <v/>
      </c>
      <c r="T2373" s="65" t="str">
        <f aca="false">IF(ISBLANK(B2373),"",VLOOKUP(B2373,$BI$2:$BJ$5,2,FALSE()))</f>
        <v/>
      </c>
      <c r="U2373" s="66" t="str">
        <f aca="false">IF(ISBLANK(Q2373),"ES",Q2373)</f>
        <v>ES</v>
      </c>
      <c r="V2373" s="64" t="str">
        <f aca="false">IF(ISBLANK(K2373),"2",VLOOKUP(K2373,$BG$2:$BH$3,2,FALSE()))</f>
        <v>2</v>
      </c>
      <c r="W2373" s="66" t="str">
        <f aca="false">IF(ISBLANK(R2373),"Sin observaciones",R2373)</f>
        <v>Sin observaciones</v>
      </c>
      <c r="X2373" s="64" t="str">
        <f aca="false">IF(ISERROR(VLOOKUP(J2373,$BG$2:$BH$3,2,FALSE())),"",VLOOKUP(J2373,$BG$2:$BH$3,2,FALSE()))</f>
        <v/>
      </c>
      <c r="Z2373" s="67"/>
    </row>
    <row r="2374" customFormat="false" ht="14.4" hidden="false" customHeight="false" outlineLevel="0" collapsed="false">
      <c r="A2374" s="63"/>
      <c r="B2374" s="83"/>
      <c r="C2374" s="63"/>
      <c r="D2374" s="84"/>
      <c r="E2374" s="85"/>
      <c r="F2374" s="85"/>
      <c r="G2374" s="85"/>
      <c r="H2374" s="85"/>
      <c r="I2374" s="61"/>
      <c r="J2374" s="83"/>
      <c r="K2374" s="83"/>
      <c r="L2374" s="61"/>
      <c r="M2374" s="61"/>
      <c r="N2374" s="61"/>
      <c r="O2374" s="63"/>
      <c r="P2374" s="63"/>
      <c r="Q2374" s="63"/>
      <c r="R2374" s="63"/>
      <c r="S2374" s="64" t="str">
        <f aca="false">IF(ISBLANK(A2374),"",CONCATENATE($BC$5,"-",MID($BC$3,3,2),"-M_",A2374))</f>
        <v/>
      </c>
      <c r="T2374" s="65" t="str">
        <f aca="false">IF(ISBLANK(B2374),"",VLOOKUP(B2374,$BI$2:$BJ$5,2,FALSE()))</f>
        <v/>
      </c>
      <c r="U2374" s="66" t="str">
        <f aca="false">IF(ISBLANK(Q2374),"ES",Q2374)</f>
        <v>ES</v>
      </c>
      <c r="V2374" s="64" t="str">
        <f aca="false">IF(ISBLANK(K2374),"2",VLOOKUP(K2374,$BG$2:$BH$3,2,FALSE()))</f>
        <v>2</v>
      </c>
      <c r="W2374" s="66" t="str">
        <f aca="false">IF(ISBLANK(R2374),"Sin observaciones",R2374)</f>
        <v>Sin observaciones</v>
      </c>
      <c r="X2374" s="64" t="str">
        <f aca="false">IF(ISERROR(VLOOKUP(J2374,$BG$2:$BH$3,2,FALSE())),"",VLOOKUP(J2374,$BG$2:$BH$3,2,FALSE()))</f>
        <v/>
      </c>
      <c r="Z2374" s="67"/>
    </row>
    <row r="2375" customFormat="false" ht="14.4" hidden="false" customHeight="false" outlineLevel="0" collapsed="false">
      <c r="A2375" s="63"/>
      <c r="B2375" s="83"/>
      <c r="C2375" s="63"/>
      <c r="D2375" s="84"/>
      <c r="E2375" s="85"/>
      <c r="F2375" s="85"/>
      <c r="G2375" s="85"/>
      <c r="H2375" s="85"/>
      <c r="I2375" s="61"/>
      <c r="J2375" s="83"/>
      <c r="K2375" s="83"/>
      <c r="L2375" s="61"/>
      <c r="M2375" s="61"/>
      <c r="N2375" s="61"/>
      <c r="O2375" s="63"/>
      <c r="P2375" s="63"/>
      <c r="Q2375" s="63"/>
      <c r="R2375" s="63"/>
      <c r="S2375" s="64" t="str">
        <f aca="false">IF(ISBLANK(A2375),"",CONCATENATE($BC$5,"-",MID($BC$3,3,2),"-M_",A2375))</f>
        <v/>
      </c>
      <c r="T2375" s="65" t="str">
        <f aca="false">IF(ISBLANK(B2375),"",VLOOKUP(B2375,$BI$2:$BJ$5,2,FALSE()))</f>
        <v/>
      </c>
      <c r="U2375" s="66" t="str">
        <f aca="false">IF(ISBLANK(Q2375),"ES",Q2375)</f>
        <v>ES</v>
      </c>
      <c r="V2375" s="64" t="str">
        <f aca="false">IF(ISBLANK(K2375),"2",VLOOKUP(K2375,$BG$2:$BH$3,2,FALSE()))</f>
        <v>2</v>
      </c>
      <c r="W2375" s="66" t="str">
        <f aca="false">IF(ISBLANK(R2375),"Sin observaciones",R2375)</f>
        <v>Sin observaciones</v>
      </c>
      <c r="X2375" s="64" t="str">
        <f aca="false">IF(ISERROR(VLOOKUP(J2375,$BG$2:$BH$3,2,FALSE())),"",VLOOKUP(J2375,$BG$2:$BH$3,2,FALSE()))</f>
        <v/>
      </c>
      <c r="Z2375" s="67"/>
    </row>
    <row r="2376" customFormat="false" ht="14.4" hidden="false" customHeight="false" outlineLevel="0" collapsed="false">
      <c r="A2376" s="63"/>
      <c r="B2376" s="83"/>
      <c r="C2376" s="63"/>
      <c r="D2376" s="84"/>
      <c r="E2376" s="85"/>
      <c r="F2376" s="85"/>
      <c r="G2376" s="85"/>
      <c r="H2376" s="85"/>
      <c r="I2376" s="61"/>
      <c r="J2376" s="83"/>
      <c r="K2376" s="83"/>
      <c r="L2376" s="61"/>
      <c r="M2376" s="61"/>
      <c r="N2376" s="61"/>
      <c r="O2376" s="63"/>
      <c r="P2376" s="63"/>
      <c r="Q2376" s="63"/>
      <c r="R2376" s="63"/>
      <c r="S2376" s="64" t="str">
        <f aca="false">IF(ISBLANK(A2376),"",CONCATENATE($BC$5,"-",MID($BC$3,3,2),"-M_",A2376))</f>
        <v/>
      </c>
      <c r="T2376" s="65" t="str">
        <f aca="false">IF(ISBLANK(B2376),"",VLOOKUP(B2376,$BI$2:$BJ$5,2,FALSE()))</f>
        <v/>
      </c>
      <c r="U2376" s="66" t="str">
        <f aca="false">IF(ISBLANK(Q2376),"ES",Q2376)</f>
        <v>ES</v>
      </c>
      <c r="V2376" s="64" t="str">
        <f aca="false">IF(ISBLANK(K2376),"2",VLOOKUP(K2376,$BG$2:$BH$3,2,FALSE()))</f>
        <v>2</v>
      </c>
      <c r="W2376" s="66" t="str">
        <f aca="false">IF(ISBLANK(R2376),"Sin observaciones",R2376)</f>
        <v>Sin observaciones</v>
      </c>
      <c r="X2376" s="64" t="str">
        <f aca="false">IF(ISERROR(VLOOKUP(J2376,$BG$2:$BH$3,2,FALSE())),"",VLOOKUP(J2376,$BG$2:$BH$3,2,FALSE()))</f>
        <v/>
      </c>
      <c r="Z2376" s="67"/>
    </row>
    <row r="2377" customFormat="false" ht="14.4" hidden="false" customHeight="false" outlineLevel="0" collapsed="false">
      <c r="A2377" s="63"/>
      <c r="B2377" s="83"/>
      <c r="C2377" s="63"/>
      <c r="D2377" s="84"/>
      <c r="E2377" s="85"/>
      <c r="F2377" s="85"/>
      <c r="G2377" s="85"/>
      <c r="H2377" s="85"/>
      <c r="I2377" s="61"/>
      <c r="J2377" s="83"/>
      <c r="K2377" s="83"/>
      <c r="L2377" s="61"/>
      <c r="M2377" s="61"/>
      <c r="N2377" s="61"/>
      <c r="O2377" s="63"/>
      <c r="P2377" s="63"/>
      <c r="Q2377" s="63"/>
      <c r="R2377" s="63"/>
      <c r="S2377" s="64" t="str">
        <f aca="false">IF(ISBLANK(A2377),"",CONCATENATE($BC$5,"-",MID($BC$3,3,2),"-M_",A2377))</f>
        <v/>
      </c>
      <c r="T2377" s="65" t="str">
        <f aca="false">IF(ISBLANK(B2377),"",VLOOKUP(B2377,$BI$2:$BJ$5,2,FALSE()))</f>
        <v/>
      </c>
      <c r="U2377" s="66" t="str">
        <f aca="false">IF(ISBLANK(Q2377),"ES",Q2377)</f>
        <v>ES</v>
      </c>
      <c r="V2377" s="64" t="str">
        <f aca="false">IF(ISBLANK(K2377),"2",VLOOKUP(K2377,$BG$2:$BH$3,2,FALSE()))</f>
        <v>2</v>
      </c>
      <c r="W2377" s="66" t="str">
        <f aca="false">IF(ISBLANK(R2377),"Sin observaciones",R2377)</f>
        <v>Sin observaciones</v>
      </c>
      <c r="X2377" s="64" t="str">
        <f aca="false">IF(ISERROR(VLOOKUP(J2377,$BG$2:$BH$3,2,FALSE())),"",VLOOKUP(J2377,$BG$2:$BH$3,2,FALSE()))</f>
        <v/>
      </c>
      <c r="Z2377" s="67"/>
    </row>
    <row r="2378" customFormat="false" ht="14.4" hidden="false" customHeight="false" outlineLevel="0" collapsed="false">
      <c r="A2378" s="63"/>
      <c r="B2378" s="83"/>
      <c r="C2378" s="63"/>
      <c r="D2378" s="84"/>
      <c r="E2378" s="85"/>
      <c r="F2378" s="85"/>
      <c r="G2378" s="85"/>
      <c r="H2378" s="85"/>
      <c r="I2378" s="61"/>
      <c r="J2378" s="83"/>
      <c r="K2378" s="83"/>
      <c r="L2378" s="61"/>
      <c r="M2378" s="61"/>
      <c r="N2378" s="61"/>
      <c r="O2378" s="63"/>
      <c r="P2378" s="63"/>
      <c r="Q2378" s="63"/>
      <c r="R2378" s="63"/>
      <c r="S2378" s="64" t="str">
        <f aca="false">IF(ISBLANK(A2378),"",CONCATENATE($BC$5,"-",MID($BC$3,3,2),"-M_",A2378))</f>
        <v/>
      </c>
      <c r="T2378" s="65" t="str">
        <f aca="false">IF(ISBLANK(B2378),"",VLOOKUP(B2378,$BI$2:$BJ$5,2,FALSE()))</f>
        <v/>
      </c>
      <c r="U2378" s="66" t="str">
        <f aca="false">IF(ISBLANK(Q2378),"ES",Q2378)</f>
        <v>ES</v>
      </c>
      <c r="V2378" s="64" t="str">
        <f aca="false">IF(ISBLANK(K2378),"2",VLOOKUP(K2378,$BG$2:$BH$3,2,FALSE()))</f>
        <v>2</v>
      </c>
      <c r="W2378" s="66" t="str">
        <f aca="false">IF(ISBLANK(R2378),"Sin observaciones",R2378)</f>
        <v>Sin observaciones</v>
      </c>
      <c r="X2378" s="64" t="str">
        <f aca="false">IF(ISERROR(VLOOKUP(J2378,$BG$2:$BH$3,2,FALSE())),"",VLOOKUP(J2378,$BG$2:$BH$3,2,FALSE()))</f>
        <v/>
      </c>
      <c r="Z2378" s="67"/>
    </row>
    <row r="2379" customFormat="false" ht="14.4" hidden="false" customHeight="false" outlineLevel="0" collapsed="false">
      <c r="A2379" s="63"/>
      <c r="B2379" s="83"/>
      <c r="C2379" s="63"/>
      <c r="D2379" s="84"/>
      <c r="E2379" s="85"/>
      <c r="F2379" s="85"/>
      <c r="G2379" s="85"/>
      <c r="H2379" s="85"/>
      <c r="I2379" s="61"/>
      <c r="J2379" s="83"/>
      <c r="K2379" s="83"/>
      <c r="L2379" s="61"/>
      <c r="M2379" s="61"/>
      <c r="N2379" s="61"/>
      <c r="O2379" s="63"/>
      <c r="P2379" s="63"/>
      <c r="Q2379" s="63"/>
      <c r="R2379" s="63"/>
      <c r="S2379" s="64" t="str">
        <f aca="false">IF(ISBLANK(A2379),"",CONCATENATE($BC$5,"-",MID($BC$3,3,2),"-M_",A2379))</f>
        <v/>
      </c>
      <c r="T2379" s="65" t="str">
        <f aca="false">IF(ISBLANK(B2379),"",VLOOKUP(B2379,$BI$2:$BJ$5,2,FALSE()))</f>
        <v/>
      </c>
      <c r="U2379" s="66" t="str">
        <f aca="false">IF(ISBLANK(Q2379),"ES",Q2379)</f>
        <v>ES</v>
      </c>
      <c r="V2379" s="64" t="str">
        <f aca="false">IF(ISBLANK(K2379),"2",VLOOKUP(K2379,$BG$2:$BH$3,2,FALSE()))</f>
        <v>2</v>
      </c>
      <c r="W2379" s="66" t="str">
        <f aca="false">IF(ISBLANK(R2379),"Sin observaciones",R2379)</f>
        <v>Sin observaciones</v>
      </c>
      <c r="X2379" s="64" t="str">
        <f aca="false">IF(ISERROR(VLOOKUP(J2379,$BG$2:$BH$3,2,FALSE())),"",VLOOKUP(J2379,$BG$2:$BH$3,2,FALSE()))</f>
        <v/>
      </c>
      <c r="Z2379" s="67"/>
    </row>
    <row r="2380" customFormat="false" ht="14.4" hidden="false" customHeight="false" outlineLevel="0" collapsed="false">
      <c r="A2380" s="63"/>
      <c r="B2380" s="83"/>
      <c r="C2380" s="63"/>
      <c r="D2380" s="84"/>
      <c r="E2380" s="85"/>
      <c r="F2380" s="85"/>
      <c r="G2380" s="85"/>
      <c r="H2380" s="85"/>
      <c r="I2380" s="61"/>
      <c r="J2380" s="83"/>
      <c r="K2380" s="83"/>
      <c r="L2380" s="61"/>
      <c r="M2380" s="61"/>
      <c r="N2380" s="61"/>
      <c r="O2380" s="63"/>
      <c r="P2380" s="63"/>
      <c r="Q2380" s="63"/>
      <c r="R2380" s="63"/>
      <c r="S2380" s="64" t="str">
        <f aca="false">IF(ISBLANK(A2380),"",CONCATENATE($BC$5,"-",MID($BC$3,3,2),"-M_",A2380))</f>
        <v/>
      </c>
      <c r="T2380" s="65" t="str">
        <f aca="false">IF(ISBLANK(B2380),"",VLOOKUP(B2380,$BI$2:$BJ$5,2,FALSE()))</f>
        <v/>
      </c>
      <c r="U2380" s="66" t="str">
        <f aca="false">IF(ISBLANK(Q2380),"ES",Q2380)</f>
        <v>ES</v>
      </c>
      <c r="V2380" s="64" t="str">
        <f aca="false">IF(ISBLANK(K2380),"2",VLOOKUP(K2380,$BG$2:$BH$3,2,FALSE()))</f>
        <v>2</v>
      </c>
      <c r="W2380" s="66" t="str">
        <f aca="false">IF(ISBLANK(R2380),"Sin observaciones",R2380)</f>
        <v>Sin observaciones</v>
      </c>
      <c r="X2380" s="64" t="str">
        <f aca="false">IF(ISERROR(VLOOKUP(J2380,$BG$2:$BH$3,2,FALSE())),"",VLOOKUP(J2380,$BG$2:$BH$3,2,FALSE()))</f>
        <v/>
      </c>
      <c r="Z2380" s="67"/>
    </row>
    <row r="2381" customFormat="false" ht="14.4" hidden="false" customHeight="false" outlineLevel="0" collapsed="false">
      <c r="A2381" s="63"/>
      <c r="B2381" s="83"/>
      <c r="C2381" s="63"/>
      <c r="D2381" s="84"/>
      <c r="E2381" s="85"/>
      <c r="F2381" s="85"/>
      <c r="G2381" s="85"/>
      <c r="H2381" s="85"/>
      <c r="I2381" s="61"/>
      <c r="J2381" s="83"/>
      <c r="K2381" s="83"/>
      <c r="L2381" s="61"/>
      <c r="M2381" s="61"/>
      <c r="N2381" s="61"/>
      <c r="O2381" s="63"/>
      <c r="P2381" s="63"/>
      <c r="Q2381" s="63"/>
      <c r="R2381" s="63"/>
      <c r="S2381" s="64" t="str">
        <f aca="false">IF(ISBLANK(A2381),"",CONCATENATE($BC$5,"-",MID($BC$3,3,2),"-M_",A2381))</f>
        <v/>
      </c>
      <c r="T2381" s="65" t="str">
        <f aca="false">IF(ISBLANK(B2381),"",VLOOKUP(B2381,$BI$2:$BJ$5,2,FALSE()))</f>
        <v/>
      </c>
      <c r="U2381" s="66" t="str">
        <f aca="false">IF(ISBLANK(Q2381),"ES",Q2381)</f>
        <v>ES</v>
      </c>
      <c r="V2381" s="64" t="str">
        <f aca="false">IF(ISBLANK(K2381),"2",VLOOKUP(K2381,$BG$2:$BH$3,2,FALSE()))</f>
        <v>2</v>
      </c>
      <c r="W2381" s="66" t="str">
        <f aca="false">IF(ISBLANK(R2381),"Sin observaciones",R2381)</f>
        <v>Sin observaciones</v>
      </c>
      <c r="X2381" s="64" t="str">
        <f aca="false">IF(ISERROR(VLOOKUP(J2381,$BG$2:$BH$3,2,FALSE())),"",VLOOKUP(J2381,$BG$2:$BH$3,2,FALSE()))</f>
        <v/>
      </c>
      <c r="Z2381" s="67"/>
    </row>
    <row r="2382" customFormat="false" ht="14.4" hidden="false" customHeight="false" outlineLevel="0" collapsed="false">
      <c r="A2382" s="63"/>
      <c r="B2382" s="83"/>
      <c r="C2382" s="63"/>
      <c r="D2382" s="84"/>
      <c r="E2382" s="85"/>
      <c r="F2382" s="85"/>
      <c r="G2382" s="85"/>
      <c r="H2382" s="85"/>
      <c r="I2382" s="61"/>
      <c r="J2382" s="83"/>
      <c r="K2382" s="83"/>
      <c r="L2382" s="61"/>
      <c r="M2382" s="61"/>
      <c r="N2382" s="61"/>
      <c r="O2382" s="63"/>
      <c r="P2382" s="63"/>
      <c r="Q2382" s="63"/>
      <c r="R2382" s="63"/>
      <c r="S2382" s="64" t="str">
        <f aca="false">IF(ISBLANK(A2382),"",CONCATENATE($BC$5,"-",MID($BC$3,3,2),"-M_",A2382))</f>
        <v/>
      </c>
      <c r="T2382" s="65" t="str">
        <f aca="false">IF(ISBLANK(B2382),"",VLOOKUP(B2382,$BI$2:$BJ$5,2,FALSE()))</f>
        <v/>
      </c>
      <c r="U2382" s="66" t="str">
        <f aca="false">IF(ISBLANK(Q2382),"ES",Q2382)</f>
        <v>ES</v>
      </c>
      <c r="V2382" s="64" t="str">
        <f aca="false">IF(ISBLANK(K2382),"2",VLOOKUP(K2382,$BG$2:$BH$3,2,FALSE()))</f>
        <v>2</v>
      </c>
      <c r="W2382" s="66" t="str">
        <f aca="false">IF(ISBLANK(R2382),"Sin observaciones",R2382)</f>
        <v>Sin observaciones</v>
      </c>
      <c r="X2382" s="64" t="str">
        <f aca="false">IF(ISERROR(VLOOKUP(J2382,$BG$2:$BH$3,2,FALSE())),"",VLOOKUP(J2382,$BG$2:$BH$3,2,FALSE()))</f>
        <v/>
      </c>
      <c r="Z2382" s="67"/>
    </row>
    <row r="2383" customFormat="false" ht="14.4" hidden="false" customHeight="false" outlineLevel="0" collapsed="false">
      <c r="A2383" s="63"/>
      <c r="B2383" s="83"/>
      <c r="C2383" s="63"/>
      <c r="D2383" s="84"/>
      <c r="E2383" s="85"/>
      <c r="F2383" s="85"/>
      <c r="G2383" s="85"/>
      <c r="H2383" s="85"/>
      <c r="I2383" s="61"/>
      <c r="J2383" s="83"/>
      <c r="K2383" s="83"/>
      <c r="L2383" s="61"/>
      <c r="M2383" s="61"/>
      <c r="N2383" s="61"/>
      <c r="O2383" s="63"/>
      <c r="P2383" s="63"/>
      <c r="Q2383" s="63"/>
      <c r="R2383" s="63"/>
      <c r="S2383" s="64" t="str">
        <f aca="false">IF(ISBLANK(A2383),"",CONCATENATE($BC$5,"-",MID($BC$3,3,2),"-M_",A2383))</f>
        <v/>
      </c>
      <c r="T2383" s="65" t="str">
        <f aca="false">IF(ISBLANK(B2383),"",VLOOKUP(B2383,$BI$2:$BJ$5,2,FALSE()))</f>
        <v/>
      </c>
      <c r="U2383" s="66" t="str">
        <f aca="false">IF(ISBLANK(Q2383),"ES",Q2383)</f>
        <v>ES</v>
      </c>
      <c r="V2383" s="64" t="str">
        <f aca="false">IF(ISBLANK(K2383),"2",VLOOKUP(K2383,$BG$2:$BH$3,2,FALSE()))</f>
        <v>2</v>
      </c>
      <c r="W2383" s="66" t="str">
        <f aca="false">IF(ISBLANK(R2383),"Sin observaciones",R2383)</f>
        <v>Sin observaciones</v>
      </c>
      <c r="X2383" s="64" t="str">
        <f aca="false">IF(ISERROR(VLOOKUP(J2383,$BG$2:$BH$3,2,FALSE())),"",VLOOKUP(J2383,$BG$2:$BH$3,2,FALSE()))</f>
        <v/>
      </c>
      <c r="Z2383" s="67"/>
    </row>
    <row r="2384" customFormat="false" ht="14.4" hidden="false" customHeight="false" outlineLevel="0" collapsed="false">
      <c r="A2384" s="63"/>
      <c r="B2384" s="83"/>
      <c r="C2384" s="63"/>
      <c r="D2384" s="84"/>
      <c r="E2384" s="85"/>
      <c r="F2384" s="85"/>
      <c r="G2384" s="85"/>
      <c r="H2384" s="85"/>
      <c r="I2384" s="61"/>
      <c r="J2384" s="83"/>
      <c r="K2384" s="83"/>
      <c r="L2384" s="61"/>
      <c r="M2384" s="61"/>
      <c r="N2384" s="61"/>
      <c r="O2384" s="63"/>
      <c r="P2384" s="63"/>
      <c r="Q2384" s="63"/>
      <c r="R2384" s="63"/>
      <c r="S2384" s="64" t="str">
        <f aca="false">IF(ISBLANK(A2384),"",CONCATENATE($BC$5,"-",MID($BC$3,3,2),"-M_",A2384))</f>
        <v/>
      </c>
      <c r="T2384" s="65" t="str">
        <f aca="false">IF(ISBLANK(B2384),"",VLOOKUP(B2384,$BI$2:$BJ$5,2,FALSE()))</f>
        <v/>
      </c>
      <c r="U2384" s="66" t="str">
        <f aca="false">IF(ISBLANK(Q2384),"ES",Q2384)</f>
        <v>ES</v>
      </c>
      <c r="V2384" s="64" t="str">
        <f aca="false">IF(ISBLANK(K2384),"2",VLOOKUP(K2384,$BG$2:$BH$3,2,FALSE()))</f>
        <v>2</v>
      </c>
      <c r="W2384" s="66" t="str">
        <f aca="false">IF(ISBLANK(R2384),"Sin observaciones",R2384)</f>
        <v>Sin observaciones</v>
      </c>
      <c r="X2384" s="64" t="str">
        <f aca="false">IF(ISERROR(VLOOKUP(J2384,$BG$2:$BH$3,2,FALSE())),"",VLOOKUP(J2384,$BG$2:$BH$3,2,FALSE()))</f>
        <v/>
      </c>
      <c r="Z2384" s="67"/>
    </row>
    <row r="2385" customFormat="false" ht="14.4" hidden="false" customHeight="false" outlineLevel="0" collapsed="false">
      <c r="A2385" s="63"/>
      <c r="B2385" s="83"/>
      <c r="C2385" s="63"/>
      <c r="D2385" s="84"/>
      <c r="E2385" s="85"/>
      <c r="F2385" s="85"/>
      <c r="G2385" s="85"/>
      <c r="H2385" s="85"/>
      <c r="I2385" s="61"/>
      <c r="J2385" s="83"/>
      <c r="K2385" s="83"/>
      <c r="L2385" s="61"/>
      <c r="M2385" s="61"/>
      <c r="N2385" s="61"/>
      <c r="O2385" s="63"/>
      <c r="P2385" s="63"/>
      <c r="Q2385" s="63"/>
      <c r="R2385" s="63"/>
      <c r="S2385" s="64" t="str">
        <f aca="false">IF(ISBLANK(A2385),"",CONCATENATE($BC$5,"-",MID($BC$3,3,2),"-M_",A2385))</f>
        <v/>
      </c>
      <c r="T2385" s="65" t="str">
        <f aca="false">IF(ISBLANK(B2385),"",VLOOKUP(B2385,$BI$2:$BJ$5,2,FALSE()))</f>
        <v/>
      </c>
      <c r="U2385" s="66" t="str">
        <f aca="false">IF(ISBLANK(Q2385),"ES",Q2385)</f>
        <v>ES</v>
      </c>
      <c r="V2385" s="64" t="str">
        <f aca="false">IF(ISBLANK(K2385),"2",VLOOKUP(K2385,$BG$2:$BH$3,2,FALSE()))</f>
        <v>2</v>
      </c>
      <c r="W2385" s="66" t="str">
        <f aca="false">IF(ISBLANK(R2385),"Sin observaciones",R2385)</f>
        <v>Sin observaciones</v>
      </c>
      <c r="X2385" s="64" t="str">
        <f aca="false">IF(ISERROR(VLOOKUP(J2385,$BG$2:$BH$3,2,FALSE())),"",VLOOKUP(J2385,$BG$2:$BH$3,2,FALSE()))</f>
        <v/>
      </c>
      <c r="Z2385" s="67"/>
    </row>
    <row r="2386" customFormat="false" ht="14.4" hidden="false" customHeight="false" outlineLevel="0" collapsed="false">
      <c r="A2386" s="63"/>
      <c r="B2386" s="83"/>
      <c r="C2386" s="63"/>
      <c r="D2386" s="84"/>
      <c r="E2386" s="85"/>
      <c r="F2386" s="85"/>
      <c r="G2386" s="85"/>
      <c r="H2386" s="85"/>
      <c r="I2386" s="61"/>
      <c r="J2386" s="83"/>
      <c r="K2386" s="83"/>
      <c r="L2386" s="61"/>
      <c r="M2386" s="61"/>
      <c r="N2386" s="61"/>
      <c r="O2386" s="63"/>
      <c r="P2386" s="63"/>
      <c r="Q2386" s="63"/>
      <c r="R2386" s="63"/>
      <c r="S2386" s="64" t="str">
        <f aca="false">IF(ISBLANK(A2386),"",CONCATENATE($BC$5,"-",MID($BC$3,3,2),"-M_",A2386))</f>
        <v/>
      </c>
      <c r="T2386" s="65" t="str">
        <f aca="false">IF(ISBLANK(B2386),"",VLOOKUP(B2386,$BI$2:$BJ$5,2,FALSE()))</f>
        <v/>
      </c>
      <c r="U2386" s="66" t="str">
        <f aca="false">IF(ISBLANK(Q2386),"ES",Q2386)</f>
        <v>ES</v>
      </c>
      <c r="V2386" s="64" t="str">
        <f aca="false">IF(ISBLANK(K2386),"2",VLOOKUP(K2386,$BG$2:$BH$3,2,FALSE()))</f>
        <v>2</v>
      </c>
      <c r="W2386" s="66" t="str">
        <f aca="false">IF(ISBLANK(R2386),"Sin observaciones",R2386)</f>
        <v>Sin observaciones</v>
      </c>
      <c r="X2386" s="64" t="str">
        <f aca="false">IF(ISERROR(VLOOKUP(J2386,$BG$2:$BH$3,2,FALSE())),"",VLOOKUP(J2386,$BG$2:$BH$3,2,FALSE()))</f>
        <v/>
      </c>
      <c r="Z2386" s="67"/>
    </row>
    <row r="2387" customFormat="false" ht="14.4" hidden="false" customHeight="false" outlineLevel="0" collapsed="false">
      <c r="A2387" s="63"/>
      <c r="B2387" s="83"/>
      <c r="C2387" s="63"/>
      <c r="D2387" s="84"/>
      <c r="E2387" s="85"/>
      <c r="F2387" s="85"/>
      <c r="G2387" s="85"/>
      <c r="H2387" s="85"/>
      <c r="I2387" s="61"/>
      <c r="J2387" s="83"/>
      <c r="K2387" s="83"/>
      <c r="L2387" s="61"/>
      <c r="M2387" s="61"/>
      <c r="N2387" s="61"/>
      <c r="O2387" s="63"/>
      <c r="P2387" s="63"/>
      <c r="Q2387" s="63"/>
      <c r="R2387" s="63"/>
      <c r="S2387" s="64" t="str">
        <f aca="false">IF(ISBLANK(A2387),"",CONCATENATE($BC$5,"-",MID($BC$3,3,2),"-M_",A2387))</f>
        <v/>
      </c>
      <c r="T2387" s="65" t="str">
        <f aca="false">IF(ISBLANK(B2387),"",VLOOKUP(B2387,$BI$2:$BJ$5,2,FALSE()))</f>
        <v/>
      </c>
      <c r="U2387" s="66" t="str">
        <f aca="false">IF(ISBLANK(Q2387),"ES",Q2387)</f>
        <v>ES</v>
      </c>
      <c r="V2387" s="64" t="str">
        <f aca="false">IF(ISBLANK(K2387),"2",VLOOKUP(K2387,$BG$2:$BH$3,2,FALSE()))</f>
        <v>2</v>
      </c>
      <c r="W2387" s="66" t="str">
        <f aca="false">IF(ISBLANK(R2387),"Sin observaciones",R2387)</f>
        <v>Sin observaciones</v>
      </c>
      <c r="X2387" s="64" t="str">
        <f aca="false">IF(ISERROR(VLOOKUP(J2387,$BG$2:$BH$3,2,FALSE())),"",VLOOKUP(J2387,$BG$2:$BH$3,2,FALSE()))</f>
        <v/>
      </c>
      <c r="Z2387" s="67"/>
    </row>
    <row r="2388" customFormat="false" ht="14.4" hidden="false" customHeight="false" outlineLevel="0" collapsed="false">
      <c r="A2388" s="63"/>
      <c r="B2388" s="83"/>
      <c r="C2388" s="63"/>
      <c r="D2388" s="84"/>
      <c r="E2388" s="85"/>
      <c r="F2388" s="85"/>
      <c r="G2388" s="85"/>
      <c r="H2388" s="85"/>
      <c r="I2388" s="61"/>
      <c r="J2388" s="83"/>
      <c r="K2388" s="83"/>
      <c r="L2388" s="61"/>
      <c r="M2388" s="61"/>
      <c r="N2388" s="61"/>
      <c r="O2388" s="63"/>
      <c r="P2388" s="63"/>
      <c r="Q2388" s="63"/>
      <c r="R2388" s="63"/>
      <c r="S2388" s="64" t="str">
        <f aca="false">IF(ISBLANK(A2388),"",CONCATENATE($BC$5,"-",MID($BC$3,3,2),"-M_",A2388))</f>
        <v/>
      </c>
      <c r="T2388" s="65" t="str">
        <f aca="false">IF(ISBLANK(B2388),"",VLOOKUP(B2388,$BI$2:$BJ$5,2,FALSE()))</f>
        <v/>
      </c>
      <c r="U2388" s="66" t="str">
        <f aca="false">IF(ISBLANK(Q2388),"ES",Q2388)</f>
        <v>ES</v>
      </c>
      <c r="V2388" s="64" t="str">
        <f aca="false">IF(ISBLANK(K2388),"2",VLOOKUP(K2388,$BG$2:$BH$3,2,FALSE()))</f>
        <v>2</v>
      </c>
      <c r="W2388" s="66" t="str">
        <f aca="false">IF(ISBLANK(R2388),"Sin observaciones",R2388)</f>
        <v>Sin observaciones</v>
      </c>
      <c r="X2388" s="64" t="str">
        <f aca="false">IF(ISERROR(VLOOKUP(J2388,$BG$2:$BH$3,2,FALSE())),"",VLOOKUP(J2388,$BG$2:$BH$3,2,FALSE()))</f>
        <v/>
      </c>
      <c r="Z2388" s="67"/>
    </row>
    <row r="2389" customFormat="false" ht="14.4" hidden="false" customHeight="false" outlineLevel="0" collapsed="false">
      <c r="A2389" s="63"/>
      <c r="B2389" s="83"/>
      <c r="C2389" s="63"/>
      <c r="D2389" s="84"/>
      <c r="E2389" s="85"/>
      <c r="F2389" s="85"/>
      <c r="G2389" s="85"/>
      <c r="H2389" s="85"/>
      <c r="I2389" s="61"/>
      <c r="J2389" s="83"/>
      <c r="K2389" s="83"/>
      <c r="L2389" s="61"/>
      <c r="M2389" s="61"/>
      <c r="N2389" s="61"/>
      <c r="O2389" s="63"/>
      <c r="P2389" s="63"/>
      <c r="Q2389" s="63"/>
      <c r="R2389" s="63"/>
      <c r="S2389" s="64" t="str">
        <f aca="false">IF(ISBLANK(A2389),"",CONCATENATE($BC$5,"-",MID($BC$3,3,2),"-M_",A2389))</f>
        <v/>
      </c>
      <c r="T2389" s="65" t="str">
        <f aca="false">IF(ISBLANK(B2389),"",VLOOKUP(B2389,$BI$2:$BJ$5,2,FALSE()))</f>
        <v/>
      </c>
      <c r="U2389" s="66" t="str">
        <f aca="false">IF(ISBLANK(Q2389),"ES",Q2389)</f>
        <v>ES</v>
      </c>
      <c r="V2389" s="64" t="str">
        <f aca="false">IF(ISBLANK(K2389),"2",VLOOKUP(K2389,$BG$2:$BH$3,2,FALSE()))</f>
        <v>2</v>
      </c>
      <c r="W2389" s="66" t="str">
        <f aca="false">IF(ISBLANK(R2389),"Sin observaciones",R2389)</f>
        <v>Sin observaciones</v>
      </c>
      <c r="X2389" s="64" t="str">
        <f aca="false">IF(ISERROR(VLOOKUP(J2389,$BG$2:$BH$3,2,FALSE())),"",VLOOKUP(J2389,$BG$2:$BH$3,2,FALSE()))</f>
        <v/>
      </c>
      <c r="Z2389" s="67"/>
    </row>
    <row r="2390" customFormat="false" ht="14.4" hidden="false" customHeight="false" outlineLevel="0" collapsed="false">
      <c r="A2390" s="63"/>
      <c r="B2390" s="83"/>
      <c r="C2390" s="63"/>
      <c r="D2390" s="84"/>
      <c r="E2390" s="85"/>
      <c r="F2390" s="85"/>
      <c r="G2390" s="85"/>
      <c r="H2390" s="85"/>
      <c r="I2390" s="61"/>
      <c r="J2390" s="83"/>
      <c r="K2390" s="83"/>
      <c r="L2390" s="61"/>
      <c r="M2390" s="61"/>
      <c r="N2390" s="61"/>
      <c r="O2390" s="63"/>
      <c r="P2390" s="63"/>
      <c r="Q2390" s="63"/>
      <c r="R2390" s="63"/>
      <c r="S2390" s="64" t="str">
        <f aca="false">IF(ISBLANK(A2390),"",CONCATENATE($BC$5,"-",MID($BC$3,3,2),"-M_",A2390))</f>
        <v/>
      </c>
      <c r="T2390" s="65" t="str">
        <f aca="false">IF(ISBLANK(B2390),"",VLOOKUP(B2390,$BI$2:$BJ$5,2,FALSE()))</f>
        <v/>
      </c>
      <c r="U2390" s="66" t="str">
        <f aca="false">IF(ISBLANK(Q2390),"ES",Q2390)</f>
        <v>ES</v>
      </c>
      <c r="V2390" s="64" t="str">
        <f aca="false">IF(ISBLANK(K2390),"2",VLOOKUP(K2390,$BG$2:$BH$3,2,FALSE()))</f>
        <v>2</v>
      </c>
      <c r="W2390" s="66" t="str">
        <f aca="false">IF(ISBLANK(R2390),"Sin observaciones",R2390)</f>
        <v>Sin observaciones</v>
      </c>
      <c r="X2390" s="64" t="str">
        <f aca="false">IF(ISERROR(VLOOKUP(J2390,$BG$2:$BH$3,2,FALSE())),"",VLOOKUP(J2390,$BG$2:$BH$3,2,FALSE()))</f>
        <v/>
      </c>
      <c r="Z2390" s="67"/>
    </row>
    <row r="2391" customFormat="false" ht="14.4" hidden="false" customHeight="false" outlineLevel="0" collapsed="false">
      <c r="A2391" s="63"/>
      <c r="B2391" s="83"/>
      <c r="C2391" s="63"/>
      <c r="D2391" s="84"/>
      <c r="E2391" s="85"/>
      <c r="F2391" s="85"/>
      <c r="G2391" s="85"/>
      <c r="H2391" s="85"/>
      <c r="I2391" s="61"/>
      <c r="J2391" s="83"/>
      <c r="K2391" s="83"/>
      <c r="L2391" s="61"/>
      <c r="M2391" s="61"/>
      <c r="N2391" s="61"/>
      <c r="O2391" s="63"/>
      <c r="P2391" s="63"/>
      <c r="Q2391" s="63"/>
      <c r="R2391" s="63"/>
      <c r="S2391" s="64" t="str">
        <f aca="false">IF(ISBLANK(A2391),"",CONCATENATE($BC$5,"-",MID($BC$3,3,2),"-M_",A2391))</f>
        <v/>
      </c>
      <c r="T2391" s="65" t="str">
        <f aca="false">IF(ISBLANK(B2391),"",VLOOKUP(B2391,$BI$2:$BJ$5,2,FALSE()))</f>
        <v/>
      </c>
      <c r="U2391" s="66" t="str">
        <f aca="false">IF(ISBLANK(Q2391),"ES",Q2391)</f>
        <v>ES</v>
      </c>
      <c r="V2391" s="64" t="str">
        <f aca="false">IF(ISBLANK(K2391),"2",VLOOKUP(K2391,$BG$2:$BH$3,2,FALSE()))</f>
        <v>2</v>
      </c>
      <c r="W2391" s="66" t="str">
        <f aca="false">IF(ISBLANK(R2391),"Sin observaciones",R2391)</f>
        <v>Sin observaciones</v>
      </c>
      <c r="X2391" s="64" t="str">
        <f aca="false">IF(ISERROR(VLOOKUP(J2391,$BG$2:$BH$3,2,FALSE())),"",VLOOKUP(J2391,$BG$2:$BH$3,2,FALSE()))</f>
        <v/>
      </c>
      <c r="Z2391" s="67"/>
    </row>
    <row r="2392" customFormat="false" ht="14.4" hidden="false" customHeight="false" outlineLevel="0" collapsed="false">
      <c r="A2392" s="63"/>
      <c r="B2392" s="83"/>
      <c r="C2392" s="63"/>
      <c r="D2392" s="84"/>
      <c r="E2392" s="85"/>
      <c r="F2392" s="85"/>
      <c r="G2392" s="85"/>
      <c r="H2392" s="85"/>
      <c r="I2392" s="61"/>
      <c r="J2392" s="83"/>
      <c r="K2392" s="83"/>
      <c r="L2392" s="61"/>
      <c r="M2392" s="61"/>
      <c r="N2392" s="61"/>
      <c r="O2392" s="63"/>
      <c r="P2392" s="63"/>
      <c r="Q2392" s="63"/>
      <c r="R2392" s="63"/>
      <c r="S2392" s="64" t="str">
        <f aca="false">IF(ISBLANK(A2392),"",CONCATENATE($BC$5,"-",MID($BC$3,3,2),"-M_",A2392))</f>
        <v/>
      </c>
      <c r="T2392" s="65" t="str">
        <f aca="false">IF(ISBLANK(B2392),"",VLOOKUP(B2392,$BI$2:$BJ$5,2,FALSE()))</f>
        <v/>
      </c>
      <c r="U2392" s="66" t="str">
        <f aca="false">IF(ISBLANK(Q2392),"ES",Q2392)</f>
        <v>ES</v>
      </c>
      <c r="V2392" s="64" t="str">
        <f aca="false">IF(ISBLANK(K2392),"2",VLOOKUP(K2392,$BG$2:$BH$3,2,FALSE()))</f>
        <v>2</v>
      </c>
      <c r="W2392" s="66" t="str">
        <f aca="false">IF(ISBLANK(R2392),"Sin observaciones",R2392)</f>
        <v>Sin observaciones</v>
      </c>
      <c r="X2392" s="64" t="str">
        <f aca="false">IF(ISERROR(VLOOKUP(J2392,$BG$2:$BH$3,2,FALSE())),"",VLOOKUP(J2392,$BG$2:$BH$3,2,FALSE()))</f>
        <v/>
      </c>
      <c r="Z2392" s="67"/>
    </row>
    <row r="2393" customFormat="false" ht="14.4" hidden="false" customHeight="false" outlineLevel="0" collapsed="false">
      <c r="A2393" s="63"/>
      <c r="B2393" s="83"/>
      <c r="C2393" s="63"/>
      <c r="D2393" s="84"/>
      <c r="E2393" s="85"/>
      <c r="F2393" s="85"/>
      <c r="G2393" s="85"/>
      <c r="H2393" s="85"/>
      <c r="I2393" s="61"/>
      <c r="J2393" s="83"/>
      <c r="K2393" s="83"/>
      <c r="L2393" s="61"/>
      <c r="M2393" s="61"/>
      <c r="N2393" s="61"/>
      <c r="O2393" s="63"/>
      <c r="P2393" s="63"/>
      <c r="Q2393" s="63"/>
      <c r="R2393" s="63"/>
      <c r="S2393" s="64" t="str">
        <f aca="false">IF(ISBLANK(A2393),"",CONCATENATE($BC$5,"-",MID($BC$3,3,2),"-M_",A2393))</f>
        <v/>
      </c>
      <c r="T2393" s="65" t="str">
        <f aca="false">IF(ISBLANK(B2393),"",VLOOKUP(B2393,$BI$2:$BJ$5,2,FALSE()))</f>
        <v/>
      </c>
      <c r="U2393" s="66" t="str">
        <f aca="false">IF(ISBLANK(Q2393),"ES",Q2393)</f>
        <v>ES</v>
      </c>
      <c r="V2393" s="64" t="str">
        <f aca="false">IF(ISBLANK(K2393),"2",VLOOKUP(K2393,$BG$2:$BH$3,2,FALSE()))</f>
        <v>2</v>
      </c>
      <c r="W2393" s="66" t="str">
        <f aca="false">IF(ISBLANK(R2393),"Sin observaciones",R2393)</f>
        <v>Sin observaciones</v>
      </c>
      <c r="X2393" s="64" t="str">
        <f aca="false">IF(ISERROR(VLOOKUP(J2393,$BG$2:$BH$3,2,FALSE())),"",VLOOKUP(J2393,$BG$2:$BH$3,2,FALSE()))</f>
        <v/>
      </c>
      <c r="Z2393" s="67"/>
    </row>
    <row r="2394" customFormat="false" ht="14.4" hidden="false" customHeight="false" outlineLevel="0" collapsed="false">
      <c r="A2394" s="63"/>
      <c r="B2394" s="83"/>
      <c r="C2394" s="63"/>
      <c r="D2394" s="84"/>
      <c r="E2394" s="85"/>
      <c r="F2394" s="85"/>
      <c r="G2394" s="85"/>
      <c r="H2394" s="85"/>
      <c r="I2394" s="61"/>
      <c r="J2394" s="83"/>
      <c r="K2394" s="83"/>
      <c r="L2394" s="61"/>
      <c r="M2394" s="61"/>
      <c r="N2394" s="61"/>
      <c r="O2394" s="63"/>
      <c r="P2394" s="63"/>
      <c r="Q2394" s="63"/>
      <c r="R2394" s="63"/>
      <c r="S2394" s="64" t="str">
        <f aca="false">IF(ISBLANK(A2394),"",CONCATENATE($BC$5,"-",MID($BC$3,3,2),"-M_",A2394))</f>
        <v/>
      </c>
      <c r="T2394" s="65" t="str">
        <f aca="false">IF(ISBLANK(B2394),"",VLOOKUP(B2394,$BI$2:$BJ$5,2,FALSE()))</f>
        <v/>
      </c>
      <c r="U2394" s="66" t="str">
        <f aca="false">IF(ISBLANK(Q2394),"ES",Q2394)</f>
        <v>ES</v>
      </c>
      <c r="V2394" s="64" t="str">
        <f aca="false">IF(ISBLANK(K2394),"2",VLOOKUP(K2394,$BG$2:$BH$3,2,FALSE()))</f>
        <v>2</v>
      </c>
      <c r="W2394" s="66" t="str">
        <f aca="false">IF(ISBLANK(R2394),"Sin observaciones",R2394)</f>
        <v>Sin observaciones</v>
      </c>
      <c r="X2394" s="64" t="str">
        <f aca="false">IF(ISERROR(VLOOKUP(J2394,$BG$2:$BH$3,2,FALSE())),"",VLOOKUP(J2394,$BG$2:$BH$3,2,FALSE()))</f>
        <v/>
      </c>
      <c r="Z2394" s="67"/>
    </row>
    <row r="2395" customFormat="false" ht="14.4" hidden="false" customHeight="false" outlineLevel="0" collapsed="false">
      <c r="A2395" s="63"/>
      <c r="B2395" s="83"/>
      <c r="C2395" s="63"/>
      <c r="D2395" s="84"/>
      <c r="E2395" s="85"/>
      <c r="F2395" s="85"/>
      <c r="G2395" s="85"/>
      <c r="H2395" s="85"/>
      <c r="I2395" s="61"/>
      <c r="J2395" s="83"/>
      <c r="K2395" s="83"/>
      <c r="L2395" s="61"/>
      <c r="M2395" s="61"/>
      <c r="N2395" s="61"/>
      <c r="O2395" s="63"/>
      <c r="P2395" s="63"/>
      <c r="Q2395" s="63"/>
      <c r="R2395" s="63"/>
      <c r="S2395" s="64" t="str">
        <f aca="false">IF(ISBLANK(A2395),"",CONCATENATE($BC$5,"-",MID($BC$3,3,2),"-M_",A2395))</f>
        <v/>
      </c>
      <c r="T2395" s="65" t="str">
        <f aca="false">IF(ISBLANK(B2395),"",VLOOKUP(B2395,$BI$2:$BJ$5,2,FALSE()))</f>
        <v/>
      </c>
      <c r="U2395" s="66" t="str">
        <f aca="false">IF(ISBLANK(Q2395),"ES",Q2395)</f>
        <v>ES</v>
      </c>
      <c r="V2395" s="64" t="str">
        <f aca="false">IF(ISBLANK(K2395),"2",VLOOKUP(K2395,$BG$2:$BH$3,2,FALSE()))</f>
        <v>2</v>
      </c>
      <c r="W2395" s="66" t="str">
        <f aca="false">IF(ISBLANK(R2395),"Sin observaciones",R2395)</f>
        <v>Sin observaciones</v>
      </c>
      <c r="X2395" s="64" t="str">
        <f aca="false">IF(ISERROR(VLOOKUP(J2395,$BG$2:$BH$3,2,FALSE())),"",VLOOKUP(J2395,$BG$2:$BH$3,2,FALSE()))</f>
        <v/>
      </c>
      <c r="Z2395" s="67"/>
    </row>
    <row r="2396" customFormat="false" ht="14.4" hidden="false" customHeight="false" outlineLevel="0" collapsed="false">
      <c r="A2396" s="63"/>
      <c r="B2396" s="83"/>
      <c r="C2396" s="63"/>
      <c r="D2396" s="84"/>
      <c r="E2396" s="85"/>
      <c r="F2396" s="85"/>
      <c r="G2396" s="85"/>
      <c r="H2396" s="85"/>
      <c r="I2396" s="61"/>
      <c r="J2396" s="83"/>
      <c r="K2396" s="83"/>
      <c r="L2396" s="61"/>
      <c r="M2396" s="61"/>
      <c r="N2396" s="61"/>
      <c r="O2396" s="63"/>
      <c r="P2396" s="63"/>
      <c r="Q2396" s="63"/>
      <c r="R2396" s="63"/>
      <c r="S2396" s="64" t="str">
        <f aca="false">IF(ISBLANK(A2396),"",CONCATENATE($BC$5,"-",MID($BC$3,3,2),"-M_",A2396))</f>
        <v/>
      </c>
      <c r="T2396" s="65" t="str">
        <f aca="false">IF(ISBLANK(B2396),"",VLOOKUP(B2396,$BI$2:$BJ$5,2,FALSE()))</f>
        <v/>
      </c>
      <c r="U2396" s="66" t="str">
        <f aca="false">IF(ISBLANK(Q2396),"ES",Q2396)</f>
        <v>ES</v>
      </c>
      <c r="V2396" s="64" t="str">
        <f aca="false">IF(ISBLANK(K2396),"2",VLOOKUP(K2396,$BG$2:$BH$3,2,FALSE()))</f>
        <v>2</v>
      </c>
      <c r="W2396" s="66" t="str">
        <f aca="false">IF(ISBLANK(R2396),"Sin observaciones",R2396)</f>
        <v>Sin observaciones</v>
      </c>
      <c r="X2396" s="64" t="str">
        <f aca="false">IF(ISERROR(VLOOKUP(J2396,$BG$2:$BH$3,2,FALSE())),"",VLOOKUP(J2396,$BG$2:$BH$3,2,FALSE()))</f>
        <v/>
      </c>
      <c r="Z2396" s="67"/>
    </row>
    <row r="2397" customFormat="false" ht="14.4" hidden="false" customHeight="false" outlineLevel="0" collapsed="false">
      <c r="A2397" s="63"/>
      <c r="B2397" s="83"/>
      <c r="C2397" s="63"/>
      <c r="D2397" s="84"/>
      <c r="E2397" s="85"/>
      <c r="F2397" s="85"/>
      <c r="G2397" s="85"/>
      <c r="H2397" s="85"/>
      <c r="I2397" s="61"/>
      <c r="J2397" s="83"/>
      <c r="K2397" s="83"/>
      <c r="L2397" s="61"/>
      <c r="M2397" s="61"/>
      <c r="N2397" s="61"/>
      <c r="O2397" s="63"/>
      <c r="P2397" s="63"/>
      <c r="Q2397" s="63"/>
      <c r="R2397" s="63"/>
      <c r="S2397" s="64" t="str">
        <f aca="false">IF(ISBLANK(A2397),"",CONCATENATE($BC$5,"-",MID($BC$3,3,2),"-M_",A2397))</f>
        <v/>
      </c>
      <c r="T2397" s="65" t="str">
        <f aca="false">IF(ISBLANK(B2397),"",VLOOKUP(B2397,$BI$2:$BJ$5,2,FALSE()))</f>
        <v/>
      </c>
      <c r="U2397" s="66" t="str">
        <f aca="false">IF(ISBLANK(Q2397),"ES",Q2397)</f>
        <v>ES</v>
      </c>
      <c r="V2397" s="64" t="str">
        <f aca="false">IF(ISBLANK(K2397),"2",VLOOKUP(K2397,$BG$2:$BH$3,2,FALSE()))</f>
        <v>2</v>
      </c>
      <c r="W2397" s="66" t="str">
        <f aca="false">IF(ISBLANK(R2397),"Sin observaciones",R2397)</f>
        <v>Sin observaciones</v>
      </c>
      <c r="X2397" s="64" t="str">
        <f aca="false">IF(ISERROR(VLOOKUP(J2397,$BG$2:$BH$3,2,FALSE())),"",VLOOKUP(J2397,$BG$2:$BH$3,2,FALSE()))</f>
        <v/>
      </c>
      <c r="Z2397" s="67"/>
    </row>
    <row r="2398" customFormat="false" ht="14.4" hidden="false" customHeight="false" outlineLevel="0" collapsed="false">
      <c r="A2398" s="63"/>
      <c r="B2398" s="83"/>
      <c r="C2398" s="63"/>
      <c r="D2398" s="84"/>
      <c r="E2398" s="85"/>
      <c r="F2398" s="85"/>
      <c r="G2398" s="85"/>
      <c r="H2398" s="85"/>
      <c r="I2398" s="61"/>
      <c r="J2398" s="83"/>
      <c r="K2398" s="83"/>
      <c r="L2398" s="61"/>
      <c r="M2398" s="61"/>
      <c r="N2398" s="61"/>
      <c r="O2398" s="63"/>
      <c r="P2398" s="63"/>
      <c r="Q2398" s="63"/>
      <c r="R2398" s="63"/>
      <c r="S2398" s="64" t="str">
        <f aca="false">IF(ISBLANK(A2398),"",CONCATENATE($BC$5,"-",MID($BC$3,3,2),"-M_",A2398))</f>
        <v/>
      </c>
      <c r="T2398" s="65" t="str">
        <f aca="false">IF(ISBLANK(B2398),"",VLOOKUP(B2398,$BI$2:$BJ$5,2,FALSE()))</f>
        <v/>
      </c>
      <c r="U2398" s="66" t="str">
        <f aca="false">IF(ISBLANK(Q2398),"ES",Q2398)</f>
        <v>ES</v>
      </c>
      <c r="V2398" s="64" t="str">
        <f aca="false">IF(ISBLANK(K2398),"2",VLOOKUP(K2398,$BG$2:$BH$3,2,FALSE()))</f>
        <v>2</v>
      </c>
      <c r="W2398" s="66" t="str">
        <f aca="false">IF(ISBLANK(R2398),"Sin observaciones",R2398)</f>
        <v>Sin observaciones</v>
      </c>
      <c r="X2398" s="64" t="str">
        <f aca="false">IF(ISERROR(VLOOKUP(J2398,$BG$2:$BH$3,2,FALSE())),"",VLOOKUP(J2398,$BG$2:$BH$3,2,FALSE()))</f>
        <v/>
      </c>
      <c r="Z2398" s="67"/>
    </row>
    <row r="2399" customFormat="false" ht="14.4" hidden="false" customHeight="false" outlineLevel="0" collapsed="false">
      <c r="A2399" s="63"/>
      <c r="B2399" s="83"/>
      <c r="C2399" s="63"/>
      <c r="D2399" s="84"/>
      <c r="E2399" s="85"/>
      <c r="F2399" s="85"/>
      <c r="G2399" s="85"/>
      <c r="H2399" s="85"/>
      <c r="I2399" s="61"/>
      <c r="J2399" s="83"/>
      <c r="K2399" s="83"/>
      <c r="L2399" s="61"/>
      <c r="M2399" s="61"/>
      <c r="N2399" s="61"/>
      <c r="O2399" s="63"/>
      <c r="P2399" s="63"/>
      <c r="Q2399" s="63"/>
      <c r="R2399" s="63"/>
      <c r="S2399" s="64" t="str">
        <f aca="false">IF(ISBLANK(A2399),"",CONCATENATE($BC$5,"-",MID($BC$3,3,2),"-M_",A2399))</f>
        <v/>
      </c>
      <c r="T2399" s="65" t="str">
        <f aca="false">IF(ISBLANK(B2399),"",VLOOKUP(B2399,$BI$2:$BJ$5,2,FALSE()))</f>
        <v/>
      </c>
      <c r="U2399" s="66" t="str">
        <f aca="false">IF(ISBLANK(Q2399),"ES",Q2399)</f>
        <v>ES</v>
      </c>
      <c r="V2399" s="64" t="str">
        <f aca="false">IF(ISBLANK(K2399),"2",VLOOKUP(K2399,$BG$2:$BH$3,2,FALSE()))</f>
        <v>2</v>
      </c>
      <c r="W2399" s="66" t="str">
        <f aca="false">IF(ISBLANK(R2399),"Sin observaciones",R2399)</f>
        <v>Sin observaciones</v>
      </c>
      <c r="X2399" s="64" t="str">
        <f aca="false">IF(ISERROR(VLOOKUP(J2399,$BG$2:$BH$3,2,FALSE())),"",VLOOKUP(J2399,$BG$2:$BH$3,2,FALSE()))</f>
        <v/>
      </c>
      <c r="Z2399" s="67"/>
    </row>
    <row r="2400" customFormat="false" ht="14.4" hidden="false" customHeight="false" outlineLevel="0" collapsed="false">
      <c r="A2400" s="63"/>
      <c r="B2400" s="83"/>
      <c r="C2400" s="63"/>
      <c r="D2400" s="84"/>
      <c r="E2400" s="85"/>
      <c r="F2400" s="85"/>
      <c r="G2400" s="85"/>
      <c r="H2400" s="85"/>
      <c r="I2400" s="61"/>
      <c r="J2400" s="83"/>
      <c r="K2400" s="83"/>
      <c r="L2400" s="61"/>
      <c r="M2400" s="61"/>
      <c r="N2400" s="61"/>
      <c r="O2400" s="63"/>
      <c r="P2400" s="63"/>
      <c r="Q2400" s="63"/>
      <c r="R2400" s="63"/>
      <c r="S2400" s="64" t="str">
        <f aca="false">IF(ISBLANK(A2400),"",CONCATENATE($BC$5,"-",MID($BC$3,3,2),"-M_",A2400))</f>
        <v/>
      </c>
      <c r="T2400" s="65" t="str">
        <f aca="false">IF(ISBLANK(B2400),"",VLOOKUP(B2400,$BI$2:$BJ$5,2,FALSE()))</f>
        <v/>
      </c>
      <c r="U2400" s="66" t="str">
        <f aca="false">IF(ISBLANK(Q2400),"ES",Q2400)</f>
        <v>ES</v>
      </c>
      <c r="V2400" s="64" t="str">
        <f aca="false">IF(ISBLANK(K2400),"2",VLOOKUP(K2400,$BG$2:$BH$3,2,FALSE()))</f>
        <v>2</v>
      </c>
      <c r="W2400" s="66" t="str">
        <f aca="false">IF(ISBLANK(R2400),"Sin observaciones",R2400)</f>
        <v>Sin observaciones</v>
      </c>
      <c r="X2400" s="64" t="str">
        <f aca="false">IF(ISERROR(VLOOKUP(J2400,$BG$2:$BH$3,2,FALSE())),"",VLOOKUP(J2400,$BG$2:$BH$3,2,FALSE()))</f>
        <v/>
      </c>
      <c r="Z2400" s="67"/>
    </row>
    <row r="2401" customFormat="false" ht="14.4" hidden="false" customHeight="false" outlineLevel="0" collapsed="false">
      <c r="A2401" s="63"/>
      <c r="B2401" s="83"/>
      <c r="C2401" s="63"/>
      <c r="D2401" s="84"/>
      <c r="E2401" s="85"/>
      <c r="F2401" s="85"/>
      <c r="G2401" s="85"/>
      <c r="H2401" s="85"/>
      <c r="I2401" s="61"/>
      <c r="J2401" s="83"/>
      <c r="K2401" s="83"/>
      <c r="L2401" s="61"/>
      <c r="M2401" s="61"/>
      <c r="N2401" s="61"/>
      <c r="O2401" s="63"/>
      <c r="P2401" s="63"/>
      <c r="Q2401" s="63"/>
      <c r="R2401" s="63"/>
      <c r="S2401" s="64" t="str">
        <f aca="false">IF(ISBLANK(A2401),"",CONCATENATE($BC$5,"-",MID($BC$3,3,2),"-M_",A2401))</f>
        <v/>
      </c>
      <c r="T2401" s="65" t="str">
        <f aca="false">IF(ISBLANK(B2401),"",VLOOKUP(B2401,$BI$2:$BJ$5,2,FALSE()))</f>
        <v/>
      </c>
      <c r="U2401" s="66" t="str">
        <f aca="false">IF(ISBLANK(Q2401),"ES",Q2401)</f>
        <v>ES</v>
      </c>
      <c r="V2401" s="64" t="str">
        <f aca="false">IF(ISBLANK(K2401),"2",VLOOKUP(K2401,$BG$2:$BH$3,2,FALSE()))</f>
        <v>2</v>
      </c>
      <c r="W2401" s="66" t="str">
        <f aca="false">IF(ISBLANK(R2401),"Sin observaciones",R2401)</f>
        <v>Sin observaciones</v>
      </c>
      <c r="X2401" s="64" t="str">
        <f aca="false">IF(ISERROR(VLOOKUP(J2401,$BG$2:$BH$3,2,FALSE())),"",VLOOKUP(J2401,$BG$2:$BH$3,2,FALSE()))</f>
        <v/>
      </c>
      <c r="Z2401" s="67"/>
    </row>
    <row r="2402" customFormat="false" ht="14.4" hidden="false" customHeight="false" outlineLevel="0" collapsed="false">
      <c r="A2402" s="63"/>
      <c r="B2402" s="83"/>
      <c r="C2402" s="63"/>
      <c r="D2402" s="84"/>
      <c r="E2402" s="85"/>
      <c r="F2402" s="85"/>
      <c r="G2402" s="85"/>
      <c r="H2402" s="85"/>
      <c r="I2402" s="61"/>
      <c r="J2402" s="83"/>
      <c r="K2402" s="83"/>
      <c r="L2402" s="61"/>
      <c r="M2402" s="61"/>
      <c r="N2402" s="61"/>
      <c r="O2402" s="63"/>
      <c r="P2402" s="63"/>
      <c r="Q2402" s="63"/>
      <c r="R2402" s="63"/>
      <c r="S2402" s="64" t="str">
        <f aca="false">IF(ISBLANK(A2402),"",CONCATENATE($BC$5,"-",MID($BC$3,3,2),"-M_",A2402))</f>
        <v/>
      </c>
      <c r="T2402" s="65" t="str">
        <f aca="false">IF(ISBLANK(B2402),"",VLOOKUP(B2402,$BI$2:$BJ$5,2,FALSE()))</f>
        <v/>
      </c>
      <c r="U2402" s="66" t="str">
        <f aca="false">IF(ISBLANK(Q2402),"ES",Q2402)</f>
        <v>ES</v>
      </c>
      <c r="V2402" s="64" t="str">
        <f aca="false">IF(ISBLANK(K2402),"2",VLOOKUP(K2402,$BG$2:$BH$3,2,FALSE()))</f>
        <v>2</v>
      </c>
      <c r="W2402" s="66" t="str">
        <f aca="false">IF(ISBLANK(R2402),"Sin observaciones",R2402)</f>
        <v>Sin observaciones</v>
      </c>
      <c r="X2402" s="64" t="str">
        <f aca="false">IF(ISERROR(VLOOKUP(J2402,$BG$2:$BH$3,2,FALSE())),"",VLOOKUP(J2402,$BG$2:$BH$3,2,FALSE()))</f>
        <v/>
      </c>
      <c r="Z2402" s="67"/>
    </row>
    <row r="2403" customFormat="false" ht="14.4" hidden="false" customHeight="false" outlineLevel="0" collapsed="false">
      <c r="A2403" s="63"/>
      <c r="B2403" s="83"/>
      <c r="C2403" s="63"/>
      <c r="D2403" s="84"/>
      <c r="E2403" s="85"/>
      <c r="F2403" s="85"/>
      <c r="G2403" s="85"/>
      <c r="H2403" s="85"/>
      <c r="I2403" s="61"/>
      <c r="J2403" s="83"/>
      <c r="K2403" s="83"/>
      <c r="L2403" s="61"/>
      <c r="M2403" s="61"/>
      <c r="N2403" s="61"/>
      <c r="O2403" s="63"/>
      <c r="P2403" s="63"/>
      <c r="Q2403" s="63"/>
      <c r="R2403" s="63"/>
      <c r="S2403" s="64" t="str">
        <f aca="false">IF(ISBLANK(A2403),"",CONCATENATE($BC$5,"-",MID($BC$3,3,2),"-M_",A2403))</f>
        <v/>
      </c>
      <c r="T2403" s="65" t="str">
        <f aca="false">IF(ISBLANK(B2403),"",VLOOKUP(B2403,$BI$2:$BJ$5,2,FALSE()))</f>
        <v/>
      </c>
      <c r="U2403" s="66" t="str">
        <f aca="false">IF(ISBLANK(Q2403),"ES",Q2403)</f>
        <v>ES</v>
      </c>
      <c r="V2403" s="64" t="str">
        <f aca="false">IF(ISBLANK(K2403),"2",VLOOKUP(K2403,$BG$2:$BH$3,2,FALSE()))</f>
        <v>2</v>
      </c>
      <c r="W2403" s="66" t="str">
        <f aca="false">IF(ISBLANK(R2403),"Sin observaciones",R2403)</f>
        <v>Sin observaciones</v>
      </c>
      <c r="X2403" s="64" t="str">
        <f aca="false">IF(ISERROR(VLOOKUP(J2403,$BG$2:$BH$3,2,FALSE())),"",VLOOKUP(J2403,$BG$2:$BH$3,2,FALSE()))</f>
        <v/>
      </c>
      <c r="Z2403" s="67"/>
    </row>
    <row r="2404" customFormat="false" ht="14.4" hidden="false" customHeight="false" outlineLevel="0" collapsed="false">
      <c r="A2404" s="63"/>
      <c r="B2404" s="83"/>
      <c r="C2404" s="63"/>
      <c r="D2404" s="84"/>
      <c r="E2404" s="85"/>
      <c r="F2404" s="85"/>
      <c r="G2404" s="85"/>
      <c r="H2404" s="85"/>
      <c r="I2404" s="61"/>
      <c r="J2404" s="83"/>
      <c r="K2404" s="83"/>
      <c r="L2404" s="61"/>
      <c r="M2404" s="61"/>
      <c r="N2404" s="61"/>
      <c r="O2404" s="63"/>
      <c r="P2404" s="63"/>
      <c r="Q2404" s="63"/>
      <c r="R2404" s="63"/>
      <c r="S2404" s="64" t="str">
        <f aca="false">IF(ISBLANK(A2404),"",CONCATENATE($BC$5,"-",MID($BC$3,3,2),"-M_",A2404))</f>
        <v/>
      </c>
      <c r="T2404" s="65" t="str">
        <f aca="false">IF(ISBLANK(B2404),"",VLOOKUP(B2404,$BI$2:$BJ$5,2,FALSE()))</f>
        <v/>
      </c>
      <c r="U2404" s="66" t="str">
        <f aca="false">IF(ISBLANK(Q2404),"ES",Q2404)</f>
        <v>ES</v>
      </c>
      <c r="V2404" s="64" t="str">
        <f aca="false">IF(ISBLANK(K2404),"2",VLOOKUP(K2404,$BG$2:$BH$3,2,FALSE()))</f>
        <v>2</v>
      </c>
      <c r="W2404" s="66" t="str">
        <f aca="false">IF(ISBLANK(R2404),"Sin observaciones",R2404)</f>
        <v>Sin observaciones</v>
      </c>
      <c r="X2404" s="64" t="str">
        <f aca="false">IF(ISERROR(VLOOKUP(J2404,$BG$2:$BH$3,2,FALSE())),"",VLOOKUP(J2404,$BG$2:$BH$3,2,FALSE()))</f>
        <v/>
      </c>
      <c r="Z2404" s="67"/>
    </row>
    <row r="2405" customFormat="false" ht="14.4" hidden="false" customHeight="false" outlineLevel="0" collapsed="false">
      <c r="A2405" s="63"/>
      <c r="B2405" s="83"/>
      <c r="C2405" s="63"/>
      <c r="D2405" s="84"/>
      <c r="E2405" s="85"/>
      <c r="F2405" s="85"/>
      <c r="G2405" s="85"/>
      <c r="H2405" s="85"/>
      <c r="I2405" s="61"/>
      <c r="J2405" s="83"/>
      <c r="K2405" s="83"/>
      <c r="L2405" s="61"/>
      <c r="M2405" s="61"/>
      <c r="N2405" s="61"/>
      <c r="O2405" s="63"/>
      <c r="P2405" s="63"/>
      <c r="Q2405" s="63"/>
      <c r="R2405" s="63"/>
      <c r="S2405" s="64" t="str">
        <f aca="false">IF(ISBLANK(A2405),"",CONCATENATE($BC$5,"-",MID($BC$3,3,2),"-M_",A2405))</f>
        <v/>
      </c>
      <c r="T2405" s="65" t="str">
        <f aca="false">IF(ISBLANK(B2405),"",VLOOKUP(B2405,$BI$2:$BJ$5,2,FALSE()))</f>
        <v/>
      </c>
      <c r="U2405" s="66" t="str">
        <f aca="false">IF(ISBLANK(Q2405),"ES",Q2405)</f>
        <v>ES</v>
      </c>
      <c r="V2405" s="64" t="str">
        <f aca="false">IF(ISBLANK(K2405),"2",VLOOKUP(K2405,$BG$2:$BH$3,2,FALSE()))</f>
        <v>2</v>
      </c>
      <c r="W2405" s="66" t="str">
        <f aca="false">IF(ISBLANK(R2405),"Sin observaciones",R2405)</f>
        <v>Sin observaciones</v>
      </c>
      <c r="X2405" s="64" t="str">
        <f aca="false">IF(ISERROR(VLOOKUP(J2405,$BG$2:$BH$3,2,FALSE())),"",VLOOKUP(J2405,$BG$2:$BH$3,2,FALSE()))</f>
        <v/>
      </c>
      <c r="Z2405" s="67"/>
    </row>
    <row r="2406" customFormat="false" ht="14.4" hidden="false" customHeight="false" outlineLevel="0" collapsed="false">
      <c r="A2406" s="63"/>
      <c r="B2406" s="83"/>
      <c r="C2406" s="63"/>
      <c r="D2406" s="84"/>
      <c r="E2406" s="85"/>
      <c r="F2406" s="85"/>
      <c r="G2406" s="85"/>
      <c r="H2406" s="85"/>
      <c r="I2406" s="61"/>
      <c r="J2406" s="83"/>
      <c r="K2406" s="83"/>
      <c r="L2406" s="61"/>
      <c r="M2406" s="61"/>
      <c r="N2406" s="61"/>
      <c r="O2406" s="63"/>
      <c r="P2406" s="63"/>
      <c r="Q2406" s="63"/>
      <c r="R2406" s="63"/>
      <c r="S2406" s="64" t="str">
        <f aca="false">IF(ISBLANK(A2406),"",CONCATENATE($BC$5,"-",MID($BC$3,3,2),"-M_",A2406))</f>
        <v/>
      </c>
      <c r="T2406" s="65" t="str">
        <f aca="false">IF(ISBLANK(B2406),"",VLOOKUP(B2406,$BI$2:$BJ$5,2,FALSE()))</f>
        <v/>
      </c>
      <c r="U2406" s="66" t="str">
        <f aca="false">IF(ISBLANK(Q2406),"ES",Q2406)</f>
        <v>ES</v>
      </c>
      <c r="V2406" s="64" t="str">
        <f aca="false">IF(ISBLANK(K2406),"2",VLOOKUP(K2406,$BG$2:$BH$3,2,FALSE()))</f>
        <v>2</v>
      </c>
      <c r="W2406" s="66" t="str">
        <f aca="false">IF(ISBLANK(R2406),"Sin observaciones",R2406)</f>
        <v>Sin observaciones</v>
      </c>
      <c r="X2406" s="64" t="str">
        <f aca="false">IF(ISERROR(VLOOKUP(J2406,$BG$2:$BH$3,2,FALSE())),"",VLOOKUP(J2406,$BG$2:$BH$3,2,FALSE()))</f>
        <v/>
      </c>
      <c r="Z2406" s="67"/>
    </row>
    <row r="2407" customFormat="false" ht="14.4" hidden="false" customHeight="false" outlineLevel="0" collapsed="false">
      <c r="A2407" s="63"/>
      <c r="B2407" s="83"/>
      <c r="C2407" s="63"/>
      <c r="D2407" s="84"/>
      <c r="E2407" s="85"/>
      <c r="F2407" s="85"/>
      <c r="G2407" s="85"/>
      <c r="H2407" s="85"/>
      <c r="I2407" s="61"/>
      <c r="J2407" s="83"/>
      <c r="K2407" s="83"/>
      <c r="L2407" s="61"/>
      <c r="M2407" s="61"/>
      <c r="N2407" s="61"/>
      <c r="O2407" s="63"/>
      <c r="P2407" s="63"/>
      <c r="Q2407" s="63"/>
      <c r="R2407" s="63"/>
      <c r="S2407" s="64" t="str">
        <f aca="false">IF(ISBLANK(A2407),"",CONCATENATE($BC$5,"-",MID($BC$3,3,2),"-M_",A2407))</f>
        <v/>
      </c>
      <c r="T2407" s="65" t="str">
        <f aca="false">IF(ISBLANK(B2407),"",VLOOKUP(B2407,$BI$2:$BJ$5,2,FALSE()))</f>
        <v/>
      </c>
      <c r="U2407" s="66" t="str">
        <f aca="false">IF(ISBLANK(Q2407),"ES",Q2407)</f>
        <v>ES</v>
      </c>
      <c r="V2407" s="64" t="str">
        <f aca="false">IF(ISBLANK(K2407),"2",VLOOKUP(K2407,$BG$2:$BH$3,2,FALSE()))</f>
        <v>2</v>
      </c>
      <c r="W2407" s="66" t="str">
        <f aca="false">IF(ISBLANK(R2407),"Sin observaciones",R2407)</f>
        <v>Sin observaciones</v>
      </c>
      <c r="X2407" s="64" t="str">
        <f aca="false">IF(ISERROR(VLOOKUP(J2407,$BG$2:$BH$3,2,FALSE())),"",VLOOKUP(J2407,$BG$2:$BH$3,2,FALSE()))</f>
        <v/>
      </c>
      <c r="Z2407" s="67"/>
    </row>
    <row r="2408" customFormat="false" ht="14.4" hidden="false" customHeight="false" outlineLevel="0" collapsed="false">
      <c r="A2408" s="63"/>
      <c r="B2408" s="83"/>
      <c r="C2408" s="63"/>
      <c r="D2408" s="84"/>
      <c r="E2408" s="85"/>
      <c r="F2408" s="85"/>
      <c r="G2408" s="85"/>
      <c r="H2408" s="85"/>
      <c r="I2408" s="61"/>
      <c r="J2408" s="83"/>
      <c r="K2408" s="83"/>
      <c r="L2408" s="61"/>
      <c r="M2408" s="61"/>
      <c r="N2408" s="61"/>
      <c r="O2408" s="63"/>
      <c r="P2408" s="63"/>
      <c r="Q2408" s="63"/>
      <c r="R2408" s="63"/>
      <c r="S2408" s="64" t="str">
        <f aca="false">IF(ISBLANK(A2408),"",CONCATENATE($BC$5,"-",MID($BC$3,3,2),"-M_",A2408))</f>
        <v/>
      </c>
      <c r="T2408" s="65" t="str">
        <f aca="false">IF(ISBLANK(B2408),"",VLOOKUP(B2408,$BI$2:$BJ$5,2,FALSE()))</f>
        <v/>
      </c>
      <c r="U2408" s="66" t="str">
        <f aca="false">IF(ISBLANK(Q2408),"ES",Q2408)</f>
        <v>ES</v>
      </c>
      <c r="V2408" s="64" t="str">
        <f aca="false">IF(ISBLANK(K2408),"2",VLOOKUP(K2408,$BG$2:$BH$3,2,FALSE()))</f>
        <v>2</v>
      </c>
      <c r="W2408" s="66" t="str">
        <f aca="false">IF(ISBLANK(R2408),"Sin observaciones",R2408)</f>
        <v>Sin observaciones</v>
      </c>
      <c r="X2408" s="64" t="str">
        <f aca="false">IF(ISERROR(VLOOKUP(J2408,$BG$2:$BH$3,2,FALSE())),"",VLOOKUP(J2408,$BG$2:$BH$3,2,FALSE()))</f>
        <v/>
      </c>
      <c r="Z2408" s="67"/>
    </row>
    <row r="2409" customFormat="false" ht="14.4" hidden="false" customHeight="false" outlineLevel="0" collapsed="false">
      <c r="A2409" s="63"/>
      <c r="B2409" s="83"/>
      <c r="C2409" s="63"/>
      <c r="D2409" s="84"/>
      <c r="E2409" s="85"/>
      <c r="F2409" s="85"/>
      <c r="G2409" s="85"/>
      <c r="H2409" s="85"/>
      <c r="I2409" s="61"/>
      <c r="J2409" s="83"/>
      <c r="K2409" s="83"/>
      <c r="L2409" s="61"/>
      <c r="M2409" s="61"/>
      <c r="N2409" s="61"/>
      <c r="O2409" s="63"/>
      <c r="P2409" s="63"/>
      <c r="Q2409" s="63"/>
      <c r="R2409" s="63"/>
      <c r="S2409" s="64" t="str">
        <f aca="false">IF(ISBLANK(A2409),"",CONCATENATE($BC$5,"-",MID($BC$3,3,2),"-M_",A2409))</f>
        <v/>
      </c>
      <c r="T2409" s="65" t="str">
        <f aca="false">IF(ISBLANK(B2409),"",VLOOKUP(B2409,$BI$2:$BJ$5,2,FALSE()))</f>
        <v/>
      </c>
      <c r="U2409" s="66" t="str">
        <f aca="false">IF(ISBLANK(Q2409),"ES",Q2409)</f>
        <v>ES</v>
      </c>
      <c r="V2409" s="64" t="str">
        <f aca="false">IF(ISBLANK(K2409),"2",VLOOKUP(K2409,$BG$2:$BH$3,2,FALSE()))</f>
        <v>2</v>
      </c>
      <c r="W2409" s="66" t="str">
        <f aca="false">IF(ISBLANK(R2409),"Sin observaciones",R2409)</f>
        <v>Sin observaciones</v>
      </c>
      <c r="X2409" s="64" t="str">
        <f aca="false">IF(ISERROR(VLOOKUP(J2409,$BG$2:$BH$3,2,FALSE())),"",VLOOKUP(J2409,$BG$2:$BH$3,2,FALSE()))</f>
        <v/>
      </c>
      <c r="Z2409" s="67"/>
    </row>
    <row r="2410" customFormat="false" ht="14.4" hidden="false" customHeight="false" outlineLevel="0" collapsed="false">
      <c r="A2410" s="63"/>
      <c r="B2410" s="83"/>
      <c r="C2410" s="63"/>
      <c r="D2410" s="84"/>
      <c r="E2410" s="85"/>
      <c r="F2410" s="85"/>
      <c r="G2410" s="85"/>
      <c r="H2410" s="85"/>
      <c r="I2410" s="61"/>
      <c r="J2410" s="83"/>
      <c r="K2410" s="83"/>
      <c r="L2410" s="61"/>
      <c r="M2410" s="61"/>
      <c r="N2410" s="61"/>
      <c r="O2410" s="63"/>
      <c r="P2410" s="63"/>
      <c r="Q2410" s="63"/>
      <c r="R2410" s="63"/>
      <c r="S2410" s="64" t="str">
        <f aca="false">IF(ISBLANK(A2410),"",CONCATENATE($BC$5,"-",MID($BC$3,3,2),"-M_",A2410))</f>
        <v/>
      </c>
      <c r="T2410" s="65" t="str">
        <f aca="false">IF(ISBLANK(B2410),"",VLOOKUP(B2410,$BI$2:$BJ$5,2,FALSE()))</f>
        <v/>
      </c>
      <c r="U2410" s="66" t="str">
        <f aca="false">IF(ISBLANK(Q2410),"ES",Q2410)</f>
        <v>ES</v>
      </c>
      <c r="V2410" s="64" t="str">
        <f aca="false">IF(ISBLANK(K2410),"2",VLOOKUP(K2410,$BG$2:$BH$3,2,FALSE()))</f>
        <v>2</v>
      </c>
      <c r="W2410" s="66" t="str">
        <f aca="false">IF(ISBLANK(R2410),"Sin observaciones",R2410)</f>
        <v>Sin observaciones</v>
      </c>
      <c r="X2410" s="64" t="str">
        <f aca="false">IF(ISERROR(VLOOKUP(J2410,$BG$2:$BH$3,2,FALSE())),"",VLOOKUP(J2410,$BG$2:$BH$3,2,FALSE()))</f>
        <v/>
      </c>
      <c r="Z2410" s="67"/>
    </row>
    <row r="2411" customFormat="false" ht="14.4" hidden="false" customHeight="false" outlineLevel="0" collapsed="false">
      <c r="A2411" s="63"/>
      <c r="B2411" s="83"/>
      <c r="C2411" s="63"/>
      <c r="D2411" s="84"/>
      <c r="E2411" s="85"/>
      <c r="F2411" s="85"/>
      <c r="G2411" s="85"/>
      <c r="H2411" s="85"/>
      <c r="I2411" s="61"/>
      <c r="J2411" s="83"/>
      <c r="K2411" s="83"/>
      <c r="L2411" s="61"/>
      <c r="M2411" s="61"/>
      <c r="N2411" s="61"/>
      <c r="O2411" s="63"/>
      <c r="P2411" s="63"/>
      <c r="Q2411" s="63"/>
      <c r="R2411" s="63"/>
      <c r="S2411" s="64" t="str">
        <f aca="false">IF(ISBLANK(A2411),"",CONCATENATE($BC$5,"-",MID($BC$3,3,2),"-M_",A2411))</f>
        <v/>
      </c>
      <c r="T2411" s="65" t="str">
        <f aca="false">IF(ISBLANK(B2411),"",VLOOKUP(B2411,$BI$2:$BJ$5,2,FALSE()))</f>
        <v/>
      </c>
      <c r="U2411" s="66" t="str">
        <f aca="false">IF(ISBLANK(Q2411),"ES",Q2411)</f>
        <v>ES</v>
      </c>
      <c r="V2411" s="64" t="str">
        <f aca="false">IF(ISBLANK(K2411),"2",VLOOKUP(K2411,$BG$2:$BH$3,2,FALSE()))</f>
        <v>2</v>
      </c>
      <c r="W2411" s="66" t="str">
        <f aca="false">IF(ISBLANK(R2411),"Sin observaciones",R2411)</f>
        <v>Sin observaciones</v>
      </c>
      <c r="X2411" s="64" t="str">
        <f aca="false">IF(ISERROR(VLOOKUP(J2411,$BG$2:$BH$3,2,FALSE())),"",VLOOKUP(J2411,$BG$2:$BH$3,2,FALSE()))</f>
        <v/>
      </c>
      <c r="Z2411" s="67"/>
    </row>
    <row r="2412" customFormat="false" ht="14.4" hidden="false" customHeight="false" outlineLevel="0" collapsed="false">
      <c r="A2412" s="63"/>
      <c r="B2412" s="83"/>
      <c r="C2412" s="63"/>
      <c r="D2412" s="84"/>
      <c r="E2412" s="85"/>
      <c r="F2412" s="85"/>
      <c r="G2412" s="85"/>
      <c r="H2412" s="85"/>
      <c r="I2412" s="61"/>
      <c r="J2412" s="83"/>
      <c r="K2412" s="83"/>
      <c r="L2412" s="61"/>
      <c r="M2412" s="61"/>
      <c r="N2412" s="61"/>
      <c r="O2412" s="63"/>
      <c r="P2412" s="63"/>
      <c r="Q2412" s="63"/>
      <c r="R2412" s="63"/>
      <c r="S2412" s="64" t="str">
        <f aca="false">IF(ISBLANK(A2412),"",CONCATENATE($BC$5,"-",MID($BC$3,3,2),"-M_",A2412))</f>
        <v/>
      </c>
      <c r="T2412" s="65" t="str">
        <f aca="false">IF(ISBLANK(B2412),"",VLOOKUP(B2412,$BI$2:$BJ$5,2,FALSE()))</f>
        <v/>
      </c>
      <c r="U2412" s="66" t="str">
        <f aca="false">IF(ISBLANK(Q2412),"ES",Q2412)</f>
        <v>ES</v>
      </c>
      <c r="V2412" s="64" t="str">
        <f aca="false">IF(ISBLANK(K2412),"2",VLOOKUP(K2412,$BG$2:$BH$3,2,FALSE()))</f>
        <v>2</v>
      </c>
      <c r="W2412" s="66" t="str">
        <f aca="false">IF(ISBLANK(R2412),"Sin observaciones",R2412)</f>
        <v>Sin observaciones</v>
      </c>
      <c r="X2412" s="64" t="str">
        <f aca="false">IF(ISERROR(VLOOKUP(J2412,$BG$2:$BH$3,2,FALSE())),"",VLOOKUP(J2412,$BG$2:$BH$3,2,FALSE()))</f>
        <v/>
      </c>
      <c r="Z2412" s="67"/>
    </row>
    <row r="2413" customFormat="false" ht="14.4" hidden="false" customHeight="false" outlineLevel="0" collapsed="false">
      <c r="A2413" s="63"/>
      <c r="B2413" s="83"/>
      <c r="C2413" s="63"/>
      <c r="D2413" s="84"/>
      <c r="E2413" s="85"/>
      <c r="F2413" s="85"/>
      <c r="G2413" s="85"/>
      <c r="H2413" s="85"/>
      <c r="I2413" s="61"/>
      <c r="J2413" s="83"/>
      <c r="K2413" s="83"/>
      <c r="L2413" s="61"/>
      <c r="M2413" s="61"/>
      <c r="N2413" s="61"/>
      <c r="O2413" s="63"/>
      <c r="P2413" s="63"/>
      <c r="Q2413" s="63"/>
      <c r="R2413" s="63"/>
      <c r="S2413" s="64" t="str">
        <f aca="false">IF(ISBLANK(A2413),"",CONCATENATE($BC$5,"-",MID($BC$3,3,2),"-M_",A2413))</f>
        <v/>
      </c>
      <c r="T2413" s="65" t="str">
        <f aca="false">IF(ISBLANK(B2413),"",VLOOKUP(B2413,$BI$2:$BJ$5,2,FALSE()))</f>
        <v/>
      </c>
      <c r="U2413" s="66" t="str">
        <f aca="false">IF(ISBLANK(Q2413),"ES",Q2413)</f>
        <v>ES</v>
      </c>
      <c r="V2413" s="64" t="str">
        <f aca="false">IF(ISBLANK(K2413),"2",VLOOKUP(K2413,$BG$2:$BH$3,2,FALSE()))</f>
        <v>2</v>
      </c>
      <c r="W2413" s="66" t="str">
        <f aca="false">IF(ISBLANK(R2413),"Sin observaciones",R2413)</f>
        <v>Sin observaciones</v>
      </c>
      <c r="X2413" s="64" t="str">
        <f aca="false">IF(ISERROR(VLOOKUP(J2413,$BG$2:$BH$3,2,FALSE())),"",VLOOKUP(J2413,$BG$2:$BH$3,2,FALSE()))</f>
        <v/>
      </c>
      <c r="Z2413" s="67"/>
    </row>
    <row r="2414" customFormat="false" ht="14.4" hidden="false" customHeight="false" outlineLevel="0" collapsed="false">
      <c r="A2414" s="63"/>
      <c r="B2414" s="83"/>
      <c r="C2414" s="63"/>
      <c r="D2414" s="84"/>
      <c r="E2414" s="85"/>
      <c r="F2414" s="85"/>
      <c r="G2414" s="85"/>
      <c r="H2414" s="85"/>
      <c r="I2414" s="61"/>
      <c r="J2414" s="83"/>
      <c r="K2414" s="83"/>
      <c r="L2414" s="61"/>
      <c r="M2414" s="61"/>
      <c r="N2414" s="61"/>
      <c r="O2414" s="63"/>
      <c r="P2414" s="63"/>
      <c r="Q2414" s="63"/>
      <c r="R2414" s="63"/>
      <c r="S2414" s="64" t="str">
        <f aca="false">IF(ISBLANK(A2414),"",CONCATENATE($BC$5,"-",MID($BC$3,3,2),"-M_",A2414))</f>
        <v/>
      </c>
      <c r="T2414" s="65" t="str">
        <f aca="false">IF(ISBLANK(B2414),"",VLOOKUP(B2414,$BI$2:$BJ$5,2,FALSE()))</f>
        <v/>
      </c>
      <c r="U2414" s="66" t="str">
        <f aca="false">IF(ISBLANK(Q2414),"ES",Q2414)</f>
        <v>ES</v>
      </c>
      <c r="V2414" s="64" t="str">
        <f aca="false">IF(ISBLANK(K2414),"2",VLOOKUP(K2414,$BG$2:$BH$3,2,FALSE()))</f>
        <v>2</v>
      </c>
      <c r="W2414" s="66" t="str">
        <f aca="false">IF(ISBLANK(R2414),"Sin observaciones",R2414)</f>
        <v>Sin observaciones</v>
      </c>
      <c r="X2414" s="64" t="str">
        <f aca="false">IF(ISERROR(VLOOKUP(J2414,$BG$2:$BH$3,2,FALSE())),"",VLOOKUP(J2414,$BG$2:$BH$3,2,FALSE()))</f>
        <v/>
      </c>
      <c r="Z2414" s="67"/>
    </row>
    <row r="2415" customFormat="false" ht="14.4" hidden="false" customHeight="false" outlineLevel="0" collapsed="false">
      <c r="A2415" s="63"/>
      <c r="B2415" s="83"/>
      <c r="C2415" s="63"/>
      <c r="D2415" s="84"/>
      <c r="E2415" s="85"/>
      <c r="F2415" s="85"/>
      <c r="G2415" s="85"/>
      <c r="H2415" s="85"/>
      <c r="I2415" s="61"/>
      <c r="J2415" s="83"/>
      <c r="K2415" s="83"/>
      <c r="L2415" s="61"/>
      <c r="M2415" s="61"/>
      <c r="N2415" s="61"/>
      <c r="O2415" s="63"/>
      <c r="P2415" s="63"/>
      <c r="Q2415" s="63"/>
      <c r="R2415" s="63"/>
      <c r="S2415" s="64" t="str">
        <f aca="false">IF(ISBLANK(A2415),"",CONCATENATE($BC$5,"-",MID($BC$3,3,2),"-M_",A2415))</f>
        <v/>
      </c>
      <c r="T2415" s="65" t="str">
        <f aca="false">IF(ISBLANK(B2415),"",VLOOKUP(B2415,$BI$2:$BJ$5,2,FALSE()))</f>
        <v/>
      </c>
      <c r="U2415" s="66" t="str">
        <f aca="false">IF(ISBLANK(Q2415),"ES",Q2415)</f>
        <v>ES</v>
      </c>
      <c r="V2415" s="64" t="str">
        <f aca="false">IF(ISBLANK(K2415),"2",VLOOKUP(K2415,$BG$2:$BH$3,2,FALSE()))</f>
        <v>2</v>
      </c>
      <c r="W2415" s="66" t="str">
        <f aca="false">IF(ISBLANK(R2415),"Sin observaciones",R2415)</f>
        <v>Sin observaciones</v>
      </c>
      <c r="X2415" s="64" t="str">
        <f aca="false">IF(ISERROR(VLOOKUP(J2415,$BG$2:$BH$3,2,FALSE())),"",VLOOKUP(J2415,$BG$2:$BH$3,2,FALSE()))</f>
        <v/>
      </c>
      <c r="Z2415" s="67"/>
    </row>
    <row r="2416" customFormat="false" ht="14.4" hidden="false" customHeight="false" outlineLevel="0" collapsed="false">
      <c r="A2416" s="63"/>
      <c r="B2416" s="83"/>
      <c r="C2416" s="63"/>
      <c r="D2416" s="84"/>
      <c r="E2416" s="85"/>
      <c r="F2416" s="85"/>
      <c r="G2416" s="85"/>
      <c r="H2416" s="85"/>
      <c r="I2416" s="61"/>
      <c r="J2416" s="83"/>
      <c r="K2416" s="83"/>
      <c r="L2416" s="61"/>
      <c r="M2416" s="61"/>
      <c r="N2416" s="61"/>
      <c r="O2416" s="63"/>
      <c r="P2416" s="63"/>
      <c r="Q2416" s="63"/>
      <c r="R2416" s="63"/>
      <c r="S2416" s="64" t="str">
        <f aca="false">IF(ISBLANK(A2416),"",CONCATENATE($BC$5,"-",MID($BC$3,3,2),"-M_",A2416))</f>
        <v/>
      </c>
      <c r="T2416" s="65" t="str">
        <f aca="false">IF(ISBLANK(B2416),"",VLOOKUP(B2416,$BI$2:$BJ$5,2,FALSE()))</f>
        <v/>
      </c>
      <c r="U2416" s="66" t="str">
        <f aca="false">IF(ISBLANK(Q2416),"ES",Q2416)</f>
        <v>ES</v>
      </c>
      <c r="V2416" s="64" t="str">
        <f aca="false">IF(ISBLANK(K2416),"2",VLOOKUP(K2416,$BG$2:$BH$3,2,FALSE()))</f>
        <v>2</v>
      </c>
      <c r="W2416" s="66" t="str">
        <f aca="false">IF(ISBLANK(R2416),"Sin observaciones",R2416)</f>
        <v>Sin observaciones</v>
      </c>
      <c r="X2416" s="64" t="str">
        <f aca="false">IF(ISERROR(VLOOKUP(J2416,$BG$2:$BH$3,2,FALSE())),"",VLOOKUP(J2416,$BG$2:$BH$3,2,FALSE()))</f>
        <v/>
      </c>
      <c r="Z2416" s="67"/>
    </row>
    <row r="2417" customFormat="false" ht="14.4" hidden="false" customHeight="false" outlineLevel="0" collapsed="false">
      <c r="A2417" s="63"/>
      <c r="B2417" s="83"/>
      <c r="C2417" s="63"/>
      <c r="D2417" s="84"/>
      <c r="E2417" s="85"/>
      <c r="F2417" s="85"/>
      <c r="G2417" s="85"/>
      <c r="H2417" s="85"/>
      <c r="I2417" s="61"/>
      <c r="J2417" s="83"/>
      <c r="K2417" s="83"/>
      <c r="L2417" s="61"/>
      <c r="M2417" s="61"/>
      <c r="N2417" s="61"/>
      <c r="O2417" s="63"/>
      <c r="P2417" s="63"/>
      <c r="Q2417" s="63"/>
      <c r="R2417" s="63"/>
      <c r="S2417" s="64" t="str">
        <f aca="false">IF(ISBLANK(A2417),"",CONCATENATE($BC$5,"-",MID($BC$3,3,2),"-M_",A2417))</f>
        <v/>
      </c>
      <c r="T2417" s="65" t="str">
        <f aca="false">IF(ISBLANK(B2417),"",VLOOKUP(B2417,$BI$2:$BJ$5,2,FALSE()))</f>
        <v/>
      </c>
      <c r="U2417" s="66" t="str">
        <f aca="false">IF(ISBLANK(Q2417),"ES",Q2417)</f>
        <v>ES</v>
      </c>
      <c r="V2417" s="64" t="str">
        <f aca="false">IF(ISBLANK(K2417),"2",VLOOKUP(K2417,$BG$2:$BH$3,2,FALSE()))</f>
        <v>2</v>
      </c>
      <c r="W2417" s="66" t="str">
        <f aca="false">IF(ISBLANK(R2417),"Sin observaciones",R2417)</f>
        <v>Sin observaciones</v>
      </c>
      <c r="X2417" s="64" t="str">
        <f aca="false">IF(ISERROR(VLOOKUP(J2417,$BG$2:$BH$3,2,FALSE())),"",VLOOKUP(J2417,$BG$2:$BH$3,2,FALSE()))</f>
        <v/>
      </c>
      <c r="Z2417" s="67"/>
    </row>
    <row r="2418" customFormat="false" ht="14.4" hidden="false" customHeight="false" outlineLevel="0" collapsed="false">
      <c r="A2418" s="63"/>
      <c r="B2418" s="83"/>
      <c r="C2418" s="63"/>
      <c r="D2418" s="84"/>
      <c r="E2418" s="85"/>
      <c r="F2418" s="85"/>
      <c r="G2418" s="85"/>
      <c r="H2418" s="85"/>
      <c r="I2418" s="61"/>
      <c r="J2418" s="83"/>
      <c r="K2418" s="83"/>
      <c r="L2418" s="61"/>
      <c r="M2418" s="61"/>
      <c r="N2418" s="61"/>
      <c r="O2418" s="63"/>
      <c r="P2418" s="63"/>
      <c r="Q2418" s="63"/>
      <c r="R2418" s="63"/>
      <c r="S2418" s="64" t="str">
        <f aca="false">IF(ISBLANK(A2418),"",CONCATENATE($BC$5,"-",MID($BC$3,3,2),"-M_",A2418))</f>
        <v/>
      </c>
      <c r="T2418" s="65" t="str">
        <f aca="false">IF(ISBLANK(B2418),"",VLOOKUP(B2418,$BI$2:$BJ$5,2,FALSE()))</f>
        <v/>
      </c>
      <c r="U2418" s="66" t="str">
        <f aca="false">IF(ISBLANK(Q2418),"ES",Q2418)</f>
        <v>ES</v>
      </c>
      <c r="V2418" s="64" t="str">
        <f aca="false">IF(ISBLANK(K2418),"2",VLOOKUP(K2418,$BG$2:$BH$3,2,FALSE()))</f>
        <v>2</v>
      </c>
      <c r="W2418" s="66" t="str">
        <f aca="false">IF(ISBLANK(R2418),"Sin observaciones",R2418)</f>
        <v>Sin observaciones</v>
      </c>
      <c r="X2418" s="64" t="str">
        <f aca="false">IF(ISERROR(VLOOKUP(J2418,$BG$2:$BH$3,2,FALSE())),"",VLOOKUP(J2418,$BG$2:$BH$3,2,FALSE()))</f>
        <v/>
      </c>
      <c r="Z2418" s="67"/>
    </row>
    <row r="2419" customFormat="false" ht="14.4" hidden="false" customHeight="false" outlineLevel="0" collapsed="false">
      <c r="A2419" s="63"/>
      <c r="B2419" s="83"/>
      <c r="C2419" s="63"/>
      <c r="D2419" s="84"/>
      <c r="E2419" s="85"/>
      <c r="F2419" s="85"/>
      <c r="G2419" s="85"/>
      <c r="H2419" s="85"/>
      <c r="I2419" s="61"/>
      <c r="J2419" s="83"/>
      <c r="K2419" s="83"/>
      <c r="L2419" s="61"/>
      <c r="M2419" s="61"/>
      <c r="N2419" s="61"/>
      <c r="O2419" s="63"/>
      <c r="P2419" s="63"/>
      <c r="Q2419" s="63"/>
      <c r="R2419" s="63"/>
      <c r="S2419" s="64" t="str">
        <f aca="false">IF(ISBLANK(A2419),"",CONCATENATE($BC$5,"-",MID($BC$3,3,2),"-M_",A2419))</f>
        <v/>
      </c>
      <c r="T2419" s="65" t="str">
        <f aca="false">IF(ISBLANK(B2419),"",VLOOKUP(B2419,$BI$2:$BJ$5,2,FALSE()))</f>
        <v/>
      </c>
      <c r="U2419" s="66" t="str">
        <f aca="false">IF(ISBLANK(Q2419),"ES",Q2419)</f>
        <v>ES</v>
      </c>
      <c r="V2419" s="64" t="str">
        <f aca="false">IF(ISBLANK(K2419),"2",VLOOKUP(K2419,$BG$2:$BH$3,2,FALSE()))</f>
        <v>2</v>
      </c>
      <c r="W2419" s="66" t="str">
        <f aca="false">IF(ISBLANK(R2419),"Sin observaciones",R2419)</f>
        <v>Sin observaciones</v>
      </c>
      <c r="X2419" s="64" t="str">
        <f aca="false">IF(ISERROR(VLOOKUP(J2419,$BG$2:$BH$3,2,FALSE())),"",VLOOKUP(J2419,$BG$2:$BH$3,2,FALSE()))</f>
        <v/>
      </c>
      <c r="Z2419" s="67"/>
    </row>
    <row r="2420" customFormat="false" ht="14.4" hidden="false" customHeight="false" outlineLevel="0" collapsed="false">
      <c r="A2420" s="63"/>
      <c r="B2420" s="83"/>
      <c r="C2420" s="63"/>
      <c r="D2420" s="84"/>
      <c r="E2420" s="85"/>
      <c r="F2420" s="85"/>
      <c r="G2420" s="85"/>
      <c r="H2420" s="85"/>
      <c r="I2420" s="61"/>
      <c r="J2420" s="83"/>
      <c r="K2420" s="83"/>
      <c r="L2420" s="61"/>
      <c r="M2420" s="61"/>
      <c r="N2420" s="61"/>
      <c r="O2420" s="63"/>
      <c r="P2420" s="63"/>
      <c r="Q2420" s="63"/>
      <c r="R2420" s="63"/>
      <c r="S2420" s="64" t="str">
        <f aca="false">IF(ISBLANK(A2420),"",CONCATENATE($BC$5,"-",MID($BC$3,3,2),"-M_",A2420))</f>
        <v/>
      </c>
      <c r="T2420" s="65" t="str">
        <f aca="false">IF(ISBLANK(B2420),"",VLOOKUP(B2420,$BI$2:$BJ$5,2,FALSE()))</f>
        <v/>
      </c>
      <c r="U2420" s="66" t="str">
        <f aca="false">IF(ISBLANK(Q2420),"ES",Q2420)</f>
        <v>ES</v>
      </c>
      <c r="V2420" s="64" t="str">
        <f aca="false">IF(ISBLANK(K2420),"2",VLOOKUP(K2420,$BG$2:$BH$3,2,FALSE()))</f>
        <v>2</v>
      </c>
      <c r="W2420" s="66" t="str">
        <f aca="false">IF(ISBLANK(R2420),"Sin observaciones",R2420)</f>
        <v>Sin observaciones</v>
      </c>
      <c r="X2420" s="64" t="str">
        <f aca="false">IF(ISERROR(VLOOKUP(J2420,$BG$2:$BH$3,2,FALSE())),"",VLOOKUP(J2420,$BG$2:$BH$3,2,FALSE()))</f>
        <v/>
      </c>
      <c r="Z2420" s="67"/>
    </row>
    <row r="2421" customFormat="false" ht="14.4" hidden="false" customHeight="false" outlineLevel="0" collapsed="false">
      <c r="A2421" s="63"/>
      <c r="B2421" s="83"/>
      <c r="C2421" s="63"/>
      <c r="D2421" s="84"/>
      <c r="E2421" s="85"/>
      <c r="F2421" s="85"/>
      <c r="G2421" s="85"/>
      <c r="H2421" s="85"/>
      <c r="I2421" s="61"/>
      <c r="J2421" s="83"/>
      <c r="K2421" s="83"/>
      <c r="L2421" s="61"/>
      <c r="M2421" s="61"/>
      <c r="N2421" s="61"/>
      <c r="O2421" s="63"/>
      <c r="P2421" s="63"/>
      <c r="Q2421" s="63"/>
      <c r="R2421" s="63"/>
      <c r="S2421" s="64" t="str">
        <f aca="false">IF(ISBLANK(A2421),"",CONCATENATE($BC$5,"-",MID($BC$3,3,2),"-M_",A2421))</f>
        <v/>
      </c>
      <c r="T2421" s="65" t="str">
        <f aca="false">IF(ISBLANK(B2421),"",VLOOKUP(B2421,$BI$2:$BJ$5,2,FALSE()))</f>
        <v/>
      </c>
      <c r="U2421" s="66" t="str">
        <f aca="false">IF(ISBLANK(Q2421),"ES",Q2421)</f>
        <v>ES</v>
      </c>
      <c r="V2421" s="64" t="str">
        <f aca="false">IF(ISBLANK(K2421),"2",VLOOKUP(K2421,$BG$2:$BH$3,2,FALSE()))</f>
        <v>2</v>
      </c>
      <c r="W2421" s="66" t="str">
        <f aca="false">IF(ISBLANK(R2421),"Sin observaciones",R2421)</f>
        <v>Sin observaciones</v>
      </c>
      <c r="X2421" s="64" t="str">
        <f aca="false">IF(ISERROR(VLOOKUP(J2421,$BG$2:$BH$3,2,FALSE())),"",VLOOKUP(J2421,$BG$2:$BH$3,2,FALSE()))</f>
        <v/>
      </c>
      <c r="Z2421" s="67"/>
    </row>
    <row r="2422" customFormat="false" ht="14.4" hidden="false" customHeight="false" outlineLevel="0" collapsed="false">
      <c r="A2422" s="63"/>
      <c r="B2422" s="83"/>
      <c r="C2422" s="63"/>
      <c r="D2422" s="84"/>
      <c r="E2422" s="85"/>
      <c r="F2422" s="85"/>
      <c r="G2422" s="85"/>
      <c r="H2422" s="85"/>
      <c r="I2422" s="61"/>
      <c r="J2422" s="83"/>
      <c r="K2422" s="83"/>
      <c r="L2422" s="61"/>
      <c r="M2422" s="61"/>
      <c r="N2422" s="61"/>
      <c r="O2422" s="63"/>
      <c r="P2422" s="63"/>
      <c r="Q2422" s="63"/>
      <c r="R2422" s="63"/>
      <c r="S2422" s="64" t="str">
        <f aca="false">IF(ISBLANK(A2422),"",CONCATENATE($BC$5,"-",MID($BC$3,3,2),"-M_",A2422))</f>
        <v/>
      </c>
      <c r="T2422" s="65" t="str">
        <f aca="false">IF(ISBLANK(B2422),"",VLOOKUP(B2422,$BI$2:$BJ$5,2,FALSE()))</f>
        <v/>
      </c>
      <c r="U2422" s="66" t="str">
        <f aca="false">IF(ISBLANK(Q2422),"ES",Q2422)</f>
        <v>ES</v>
      </c>
      <c r="V2422" s="64" t="str">
        <f aca="false">IF(ISBLANK(K2422),"2",VLOOKUP(K2422,$BG$2:$BH$3,2,FALSE()))</f>
        <v>2</v>
      </c>
      <c r="W2422" s="66" t="str">
        <f aca="false">IF(ISBLANK(R2422),"Sin observaciones",R2422)</f>
        <v>Sin observaciones</v>
      </c>
      <c r="X2422" s="64" t="str">
        <f aca="false">IF(ISERROR(VLOOKUP(J2422,$BG$2:$BH$3,2,FALSE())),"",VLOOKUP(J2422,$BG$2:$BH$3,2,FALSE()))</f>
        <v/>
      </c>
      <c r="Z2422" s="67"/>
    </row>
    <row r="2423" customFormat="false" ht="14.4" hidden="false" customHeight="false" outlineLevel="0" collapsed="false">
      <c r="A2423" s="63"/>
      <c r="B2423" s="83"/>
      <c r="C2423" s="63"/>
      <c r="D2423" s="84"/>
      <c r="E2423" s="85"/>
      <c r="F2423" s="85"/>
      <c r="G2423" s="85"/>
      <c r="H2423" s="85"/>
      <c r="I2423" s="61"/>
      <c r="J2423" s="83"/>
      <c r="K2423" s="83"/>
      <c r="L2423" s="61"/>
      <c r="M2423" s="61"/>
      <c r="N2423" s="61"/>
      <c r="O2423" s="63"/>
      <c r="P2423" s="63"/>
      <c r="Q2423" s="63"/>
      <c r="R2423" s="63"/>
      <c r="S2423" s="64" t="str">
        <f aca="false">IF(ISBLANK(A2423),"",CONCATENATE($BC$5,"-",MID($BC$3,3,2),"-M_",A2423))</f>
        <v/>
      </c>
      <c r="T2423" s="65" t="str">
        <f aca="false">IF(ISBLANK(B2423),"",VLOOKUP(B2423,$BI$2:$BJ$5,2,FALSE()))</f>
        <v/>
      </c>
      <c r="U2423" s="66" t="str">
        <f aca="false">IF(ISBLANK(Q2423),"ES",Q2423)</f>
        <v>ES</v>
      </c>
      <c r="V2423" s="64" t="str">
        <f aca="false">IF(ISBLANK(K2423),"2",VLOOKUP(K2423,$BG$2:$BH$3,2,FALSE()))</f>
        <v>2</v>
      </c>
      <c r="W2423" s="66" t="str">
        <f aca="false">IF(ISBLANK(R2423),"Sin observaciones",R2423)</f>
        <v>Sin observaciones</v>
      </c>
      <c r="X2423" s="64" t="str">
        <f aca="false">IF(ISERROR(VLOOKUP(J2423,$BG$2:$BH$3,2,FALSE())),"",VLOOKUP(J2423,$BG$2:$BH$3,2,FALSE()))</f>
        <v/>
      </c>
      <c r="Z2423" s="67"/>
    </row>
    <row r="2424" customFormat="false" ht="14.4" hidden="false" customHeight="false" outlineLevel="0" collapsed="false">
      <c r="A2424" s="63"/>
      <c r="B2424" s="83"/>
      <c r="C2424" s="63"/>
      <c r="D2424" s="84"/>
      <c r="E2424" s="85"/>
      <c r="F2424" s="85"/>
      <c r="G2424" s="85"/>
      <c r="H2424" s="85"/>
      <c r="I2424" s="61"/>
      <c r="J2424" s="83"/>
      <c r="K2424" s="83"/>
      <c r="L2424" s="61"/>
      <c r="M2424" s="61"/>
      <c r="N2424" s="61"/>
      <c r="O2424" s="63"/>
      <c r="P2424" s="63"/>
      <c r="Q2424" s="63"/>
      <c r="R2424" s="63"/>
      <c r="S2424" s="64" t="str">
        <f aca="false">IF(ISBLANK(A2424),"",CONCATENATE($BC$5,"-",MID($BC$3,3,2),"-M_",A2424))</f>
        <v/>
      </c>
      <c r="T2424" s="65" t="str">
        <f aca="false">IF(ISBLANK(B2424),"",VLOOKUP(B2424,$BI$2:$BJ$5,2,FALSE()))</f>
        <v/>
      </c>
      <c r="U2424" s="66" t="str">
        <f aca="false">IF(ISBLANK(Q2424),"ES",Q2424)</f>
        <v>ES</v>
      </c>
      <c r="V2424" s="64" t="str">
        <f aca="false">IF(ISBLANK(K2424),"2",VLOOKUP(K2424,$BG$2:$BH$3,2,FALSE()))</f>
        <v>2</v>
      </c>
      <c r="W2424" s="66" t="str">
        <f aca="false">IF(ISBLANK(R2424),"Sin observaciones",R2424)</f>
        <v>Sin observaciones</v>
      </c>
      <c r="X2424" s="64" t="str">
        <f aca="false">IF(ISERROR(VLOOKUP(J2424,$BG$2:$BH$3,2,FALSE())),"",VLOOKUP(J2424,$BG$2:$BH$3,2,FALSE()))</f>
        <v/>
      </c>
      <c r="Z2424" s="67"/>
    </row>
    <row r="2425" customFormat="false" ht="14.4" hidden="false" customHeight="false" outlineLevel="0" collapsed="false">
      <c r="A2425" s="63"/>
      <c r="B2425" s="83"/>
      <c r="C2425" s="63"/>
      <c r="D2425" s="84"/>
      <c r="E2425" s="85"/>
      <c r="F2425" s="85"/>
      <c r="G2425" s="85"/>
      <c r="H2425" s="85"/>
      <c r="I2425" s="61"/>
      <c r="J2425" s="83"/>
      <c r="K2425" s="83"/>
      <c r="L2425" s="61"/>
      <c r="M2425" s="61"/>
      <c r="N2425" s="61"/>
      <c r="O2425" s="63"/>
      <c r="P2425" s="63"/>
      <c r="Q2425" s="63"/>
      <c r="R2425" s="63"/>
      <c r="S2425" s="64" t="str">
        <f aca="false">IF(ISBLANK(A2425),"",CONCATENATE($BC$5,"-",MID($BC$3,3,2),"-M_",A2425))</f>
        <v/>
      </c>
      <c r="T2425" s="65" t="str">
        <f aca="false">IF(ISBLANK(B2425),"",VLOOKUP(B2425,$BI$2:$BJ$5,2,FALSE()))</f>
        <v/>
      </c>
      <c r="U2425" s="66" t="str">
        <f aca="false">IF(ISBLANK(Q2425),"ES",Q2425)</f>
        <v>ES</v>
      </c>
      <c r="V2425" s="64" t="str">
        <f aca="false">IF(ISBLANK(K2425),"2",VLOOKUP(K2425,$BG$2:$BH$3,2,FALSE()))</f>
        <v>2</v>
      </c>
      <c r="W2425" s="66" t="str">
        <f aca="false">IF(ISBLANK(R2425),"Sin observaciones",R2425)</f>
        <v>Sin observaciones</v>
      </c>
      <c r="X2425" s="64" t="str">
        <f aca="false">IF(ISERROR(VLOOKUP(J2425,$BG$2:$BH$3,2,FALSE())),"",VLOOKUP(J2425,$BG$2:$BH$3,2,FALSE()))</f>
        <v/>
      </c>
      <c r="Z2425" s="67"/>
    </row>
    <row r="2426" customFormat="false" ht="14.4" hidden="false" customHeight="false" outlineLevel="0" collapsed="false">
      <c r="A2426" s="63"/>
      <c r="B2426" s="83"/>
      <c r="C2426" s="63"/>
      <c r="D2426" s="84"/>
      <c r="E2426" s="85"/>
      <c r="F2426" s="85"/>
      <c r="G2426" s="85"/>
      <c r="H2426" s="85"/>
      <c r="I2426" s="61"/>
      <c r="J2426" s="83"/>
      <c r="K2426" s="83"/>
      <c r="L2426" s="61"/>
      <c r="M2426" s="61"/>
      <c r="N2426" s="61"/>
      <c r="O2426" s="63"/>
      <c r="P2426" s="63"/>
      <c r="Q2426" s="63"/>
      <c r="R2426" s="63"/>
      <c r="S2426" s="64" t="str">
        <f aca="false">IF(ISBLANK(A2426),"",CONCATENATE($BC$5,"-",MID($BC$3,3,2),"-M_",A2426))</f>
        <v/>
      </c>
      <c r="T2426" s="65" t="str">
        <f aca="false">IF(ISBLANK(B2426),"",VLOOKUP(B2426,$BI$2:$BJ$5,2,FALSE()))</f>
        <v/>
      </c>
      <c r="U2426" s="66" t="str">
        <f aca="false">IF(ISBLANK(Q2426),"ES",Q2426)</f>
        <v>ES</v>
      </c>
      <c r="V2426" s="64" t="str">
        <f aca="false">IF(ISBLANK(K2426),"2",VLOOKUP(K2426,$BG$2:$BH$3,2,FALSE()))</f>
        <v>2</v>
      </c>
      <c r="W2426" s="66" t="str">
        <f aca="false">IF(ISBLANK(R2426),"Sin observaciones",R2426)</f>
        <v>Sin observaciones</v>
      </c>
      <c r="X2426" s="64" t="str">
        <f aca="false">IF(ISERROR(VLOOKUP(J2426,$BG$2:$BH$3,2,FALSE())),"",VLOOKUP(J2426,$BG$2:$BH$3,2,FALSE()))</f>
        <v/>
      </c>
      <c r="Z2426" s="67"/>
    </row>
    <row r="2427" customFormat="false" ht="14.4" hidden="false" customHeight="false" outlineLevel="0" collapsed="false">
      <c r="A2427" s="63"/>
      <c r="B2427" s="83"/>
      <c r="C2427" s="63"/>
      <c r="D2427" s="84"/>
      <c r="E2427" s="85"/>
      <c r="F2427" s="85"/>
      <c r="G2427" s="85"/>
      <c r="H2427" s="85"/>
      <c r="I2427" s="61"/>
      <c r="J2427" s="83"/>
      <c r="K2427" s="83"/>
      <c r="L2427" s="61"/>
      <c r="M2427" s="61"/>
      <c r="N2427" s="61"/>
      <c r="O2427" s="63"/>
      <c r="P2427" s="63"/>
      <c r="Q2427" s="63"/>
      <c r="R2427" s="63"/>
      <c r="S2427" s="64" t="str">
        <f aca="false">IF(ISBLANK(A2427),"",CONCATENATE($BC$5,"-",MID($BC$3,3,2),"-M_",A2427))</f>
        <v/>
      </c>
      <c r="T2427" s="65" t="str">
        <f aca="false">IF(ISBLANK(B2427),"",VLOOKUP(B2427,$BI$2:$BJ$5,2,FALSE()))</f>
        <v/>
      </c>
      <c r="U2427" s="66" t="str">
        <f aca="false">IF(ISBLANK(Q2427),"ES",Q2427)</f>
        <v>ES</v>
      </c>
      <c r="V2427" s="64" t="str">
        <f aca="false">IF(ISBLANK(K2427),"2",VLOOKUP(K2427,$BG$2:$BH$3,2,FALSE()))</f>
        <v>2</v>
      </c>
      <c r="W2427" s="66" t="str">
        <f aca="false">IF(ISBLANK(R2427),"Sin observaciones",R2427)</f>
        <v>Sin observaciones</v>
      </c>
      <c r="X2427" s="64" t="str">
        <f aca="false">IF(ISERROR(VLOOKUP(J2427,$BG$2:$BH$3,2,FALSE())),"",VLOOKUP(J2427,$BG$2:$BH$3,2,FALSE()))</f>
        <v/>
      </c>
      <c r="Z2427" s="67"/>
    </row>
    <row r="2428" customFormat="false" ht="14.4" hidden="false" customHeight="false" outlineLevel="0" collapsed="false">
      <c r="A2428" s="63"/>
      <c r="B2428" s="83"/>
      <c r="C2428" s="63"/>
      <c r="D2428" s="84"/>
      <c r="E2428" s="85"/>
      <c r="F2428" s="85"/>
      <c r="G2428" s="85"/>
      <c r="H2428" s="85"/>
      <c r="I2428" s="61"/>
      <c r="J2428" s="83"/>
      <c r="K2428" s="83"/>
      <c r="L2428" s="61"/>
      <c r="M2428" s="61"/>
      <c r="N2428" s="61"/>
      <c r="O2428" s="63"/>
      <c r="P2428" s="63"/>
      <c r="Q2428" s="63"/>
      <c r="R2428" s="63"/>
      <c r="S2428" s="64" t="str">
        <f aca="false">IF(ISBLANK(A2428),"",CONCATENATE($BC$5,"-",MID($BC$3,3,2),"-M_",A2428))</f>
        <v/>
      </c>
      <c r="T2428" s="65" t="str">
        <f aca="false">IF(ISBLANK(B2428),"",VLOOKUP(B2428,$BI$2:$BJ$5,2,FALSE()))</f>
        <v/>
      </c>
      <c r="U2428" s="66" t="str">
        <f aca="false">IF(ISBLANK(Q2428),"ES",Q2428)</f>
        <v>ES</v>
      </c>
      <c r="V2428" s="64" t="str">
        <f aca="false">IF(ISBLANK(K2428),"2",VLOOKUP(K2428,$BG$2:$BH$3,2,FALSE()))</f>
        <v>2</v>
      </c>
      <c r="W2428" s="66" t="str">
        <f aca="false">IF(ISBLANK(R2428),"Sin observaciones",R2428)</f>
        <v>Sin observaciones</v>
      </c>
      <c r="X2428" s="64" t="str">
        <f aca="false">IF(ISERROR(VLOOKUP(J2428,$BG$2:$BH$3,2,FALSE())),"",VLOOKUP(J2428,$BG$2:$BH$3,2,FALSE()))</f>
        <v/>
      </c>
      <c r="Z2428" s="67"/>
    </row>
    <row r="2429" customFormat="false" ht="14.4" hidden="false" customHeight="false" outlineLevel="0" collapsed="false">
      <c r="A2429" s="63"/>
      <c r="B2429" s="83"/>
      <c r="C2429" s="63"/>
      <c r="D2429" s="84"/>
      <c r="E2429" s="85"/>
      <c r="F2429" s="85"/>
      <c r="G2429" s="85"/>
      <c r="H2429" s="85"/>
      <c r="I2429" s="61"/>
      <c r="J2429" s="83"/>
      <c r="K2429" s="83"/>
      <c r="L2429" s="61"/>
      <c r="M2429" s="61"/>
      <c r="N2429" s="61"/>
      <c r="O2429" s="63"/>
      <c r="P2429" s="63"/>
      <c r="Q2429" s="63"/>
      <c r="R2429" s="63"/>
      <c r="S2429" s="64" t="str">
        <f aca="false">IF(ISBLANK(A2429),"",CONCATENATE($BC$5,"-",MID($BC$3,3,2),"-M_",A2429))</f>
        <v/>
      </c>
      <c r="T2429" s="65" t="str">
        <f aca="false">IF(ISBLANK(B2429),"",VLOOKUP(B2429,$BI$2:$BJ$5,2,FALSE()))</f>
        <v/>
      </c>
      <c r="U2429" s="66" t="str">
        <f aca="false">IF(ISBLANK(Q2429),"ES",Q2429)</f>
        <v>ES</v>
      </c>
      <c r="V2429" s="64" t="str">
        <f aca="false">IF(ISBLANK(K2429),"2",VLOOKUP(K2429,$BG$2:$BH$3,2,FALSE()))</f>
        <v>2</v>
      </c>
      <c r="W2429" s="66" t="str">
        <f aca="false">IF(ISBLANK(R2429),"Sin observaciones",R2429)</f>
        <v>Sin observaciones</v>
      </c>
      <c r="X2429" s="64" t="str">
        <f aca="false">IF(ISERROR(VLOOKUP(J2429,$BG$2:$BH$3,2,FALSE())),"",VLOOKUP(J2429,$BG$2:$BH$3,2,FALSE()))</f>
        <v/>
      </c>
      <c r="Z2429" s="67"/>
    </row>
    <row r="2430" customFormat="false" ht="14.4" hidden="false" customHeight="false" outlineLevel="0" collapsed="false">
      <c r="A2430" s="63"/>
      <c r="B2430" s="83"/>
      <c r="C2430" s="63"/>
      <c r="D2430" s="84"/>
      <c r="E2430" s="85"/>
      <c r="F2430" s="85"/>
      <c r="G2430" s="85"/>
      <c r="H2430" s="85"/>
      <c r="I2430" s="61"/>
      <c r="J2430" s="83"/>
      <c r="K2430" s="83"/>
      <c r="L2430" s="61"/>
      <c r="M2430" s="61"/>
      <c r="N2430" s="61"/>
      <c r="O2430" s="63"/>
      <c r="P2430" s="63"/>
      <c r="Q2430" s="63"/>
      <c r="R2430" s="63"/>
      <c r="S2430" s="64" t="str">
        <f aca="false">IF(ISBLANK(A2430),"",CONCATENATE($BC$5,"-",MID($BC$3,3,2),"-M_",A2430))</f>
        <v/>
      </c>
      <c r="T2430" s="65" t="str">
        <f aca="false">IF(ISBLANK(B2430),"",VLOOKUP(B2430,$BI$2:$BJ$5,2,FALSE()))</f>
        <v/>
      </c>
      <c r="U2430" s="66" t="str">
        <f aca="false">IF(ISBLANK(Q2430),"ES",Q2430)</f>
        <v>ES</v>
      </c>
      <c r="V2430" s="64" t="str">
        <f aca="false">IF(ISBLANK(K2430),"2",VLOOKUP(K2430,$BG$2:$BH$3,2,FALSE()))</f>
        <v>2</v>
      </c>
      <c r="W2430" s="66" t="str">
        <f aca="false">IF(ISBLANK(R2430),"Sin observaciones",R2430)</f>
        <v>Sin observaciones</v>
      </c>
      <c r="X2430" s="64" t="str">
        <f aca="false">IF(ISERROR(VLOOKUP(J2430,$BG$2:$BH$3,2,FALSE())),"",VLOOKUP(J2430,$BG$2:$BH$3,2,FALSE()))</f>
        <v/>
      </c>
      <c r="Z2430" s="67"/>
    </row>
    <row r="2431" customFormat="false" ht="14.4" hidden="false" customHeight="false" outlineLevel="0" collapsed="false">
      <c r="A2431" s="63"/>
      <c r="B2431" s="83"/>
      <c r="C2431" s="63"/>
      <c r="D2431" s="84"/>
      <c r="E2431" s="85"/>
      <c r="F2431" s="85"/>
      <c r="G2431" s="85"/>
      <c r="H2431" s="85"/>
      <c r="I2431" s="61"/>
      <c r="J2431" s="83"/>
      <c r="K2431" s="83"/>
      <c r="L2431" s="61"/>
      <c r="M2431" s="61"/>
      <c r="N2431" s="61"/>
      <c r="O2431" s="63"/>
      <c r="P2431" s="63"/>
      <c r="Q2431" s="63"/>
      <c r="R2431" s="63"/>
      <c r="S2431" s="64" t="str">
        <f aca="false">IF(ISBLANK(A2431),"",CONCATENATE($BC$5,"-",MID($BC$3,3,2),"-M_",A2431))</f>
        <v/>
      </c>
      <c r="T2431" s="65" t="str">
        <f aca="false">IF(ISBLANK(B2431),"",VLOOKUP(B2431,$BI$2:$BJ$5,2,FALSE()))</f>
        <v/>
      </c>
      <c r="U2431" s="66" t="str">
        <f aca="false">IF(ISBLANK(Q2431),"ES",Q2431)</f>
        <v>ES</v>
      </c>
      <c r="V2431" s="64" t="str">
        <f aca="false">IF(ISBLANK(K2431),"2",VLOOKUP(K2431,$BG$2:$BH$3,2,FALSE()))</f>
        <v>2</v>
      </c>
      <c r="W2431" s="66" t="str">
        <f aca="false">IF(ISBLANK(R2431),"Sin observaciones",R2431)</f>
        <v>Sin observaciones</v>
      </c>
      <c r="X2431" s="64" t="str">
        <f aca="false">IF(ISERROR(VLOOKUP(J2431,$BG$2:$BH$3,2,FALSE())),"",VLOOKUP(J2431,$BG$2:$BH$3,2,FALSE()))</f>
        <v/>
      </c>
      <c r="Z2431" s="67"/>
    </row>
    <row r="2432" customFormat="false" ht="14.4" hidden="false" customHeight="false" outlineLevel="0" collapsed="false">
      <c r="A2432" s="63"/>
      <c r="B2432" s="83"/>
      <c r="C2432" s="63"/>
      <c r="D2432" s="84"/>
      <c r="E2432" s="85"/>
      <c r="F2432" s="85"/>
      <c r="G2432" s="85"/>
      <c r="H2432" s="85"/>
      <c r="I2432" s="61"/>
      <c r="J2432" s="83"/>
      <c r="K2432" s="83"/>
      <c r="L2432" s="61"/>
      <c r="M2432" s="61"/>
      <c r="N2432" s="61"/>
      <c r="O2432" s="63"/>
      <c r="P2432" s="63"/>
      <c r="Q2432" s="63"/>
      <c r="R2432" s="63"/>
      <c r="S2432" s="64" t="str">
        <f aca="false">IF(ISBLANK(A2432),"",CONCATENATE($BC$5,"-",MID($BC$3,3,2),"-M_",A2432))</f>
        <v/>
      </c>
      <c r="T2432" s="65" t="str">
        <f aca="false">IF(ISBLANK(B2432),"",VLOOKUP(B2432,$BI$2:$BJ$5,2,FALSE()))</f>
        <v/>
      </c>
      <c r="U2432" s="66" t="str">
        <f aca="false">IF(ISBLANK(Q2432),"ES",Q2432)</f>
        <v>ES</v>
      </c>
      <c r="V2432" s="64" t="str">
        <f aca="false">IF(ISBLANK(K2432),"2",VLOOKUP(K2432,$BG$2:$BH$3,2,FALSE()))</f>
        <v>2</v>
      </c>
      <c r="W2432" s="66" t="str">
        <f aca="false">IF(ISBLANK(R2432),"Sin observaciones",R2432)</f>
        <v>Sin observaciones</v>
      </c>
      <c r="X2432" s="64" t="str">
        <f aca="false">IF(ISERROR(VLOOKUP(J2432,$BG$2:$BH$3,2,FALSE())),"",VLOOKUP(J2432,$BG$2:$BH$3,2,FALSE()))</f>
        <v/>
      </c>
      <c r="Z2432" s="67"/>
    </row>
    <row r="2433" customFormat="false" ht="14.4" hidden="false" customHeight="false" outlineLevel="0" collapsed="false">
      <c r="A2433" s="63"/>
      <c r="B2433" s="83"/>
      <c r="C2433" s="63"/>
      <c r="D2433" s="84"/>
      <c r="E2433" s="85"/>
      <c r="F2433" s="85"/>
      <c r="G2433" s="85"/>
      <c r="H2433" s="85"/>
      <c r="I2433" s="61"/>
      <c r="J2433" s="83"/>
      <c r="K2433" s="83"/>
      <c r="L2433" s="61"/>
      <c r="M2433" s="61"/>
      <c r="N2433" s="61"/>
      <c r="O2433" s="63"/>
      <c r="P2433" s="63"/>
      <c r="Q2433" s="63"/>
      <c r="R2433" s="63"/>
      <c r="S2433" s="64" t="str">
        <f aca="false">IF(ISBLANK(A2433),"",CONCATENATE($BC$5,"-",MID($BC$3,3,2),"-M_",A2433))</f>
        <v/>
      </c>
      <c r="T2433" s="65" t="str">
        <f aca="false">IF(ISBLANK(B2433),"",VLOOKUP(B2433,$BI$2:$BJ$5,2,FALSE()))</f>
        <v/>
      </c>
      <c r="U2433" s="66" t="str">
        <f aca="false">IF(ISBLANK(Q2433),"ES",Q2433)</f>
        <v>ES</v>
      </c>
      <c r="V2433" s="64" t="str">
        <f aca="false">IF(ISBLANK(K2433),"2",VLOOKUP(K2433,$BG$2:$BH$3,2,FALSE()))</f>
        <v>2</v>
      </c>
      <c r="W2433" s="66" t="str">
        <f aca="false">IF(ISBLANK(R2433),"Sin observaciones",R2433)</f>
        <v>Sin observaciones</v>
      </c>
      <c r="X2433" s="64" t="str">
        <f aca="false">IF(ISERROR(VLOOKUP(J2433,$BG$2:$BH$3,2,FALSE())),"",VLOOKUP(J2433,$BG$2:$BH$3,2,FALSE()))</f>
        <v/>
      </c>
      <c r="Z2433" s="67"/>
    </row>
    <row r="2434" customFormat="false" ht="14.4" hidden="false" customHeight="false" outlineLevel="0" collapsed="false">
      <c r="A2434" s="63"/>
      <c r="B2434" s="83"/>
      <c r="C2434" s="63"/>
      <c r="D2434" s="84"/>
      <c r="E2434" s="85"/>
      <c r="F2434" s="85"/>
      <c r="G2434" s="85"/>
      <c r="H2434" s="85"/>
      <c r="I2434" s="61"/>
      <c r="J2434" s="83"/>
      <c r="K2434" s="83"/>
      <c r="L2434" s="61"/>
      <c r="M2434" s="61"/>
      <c r="N2434" s="61"/>
      <c r="O2434" s="63"/>
      <c r="P2434" s="63"/>
      <c r="Q2434" s="63"/>
      <c r="R2434" s="63"/>
      <c r="S2434" s="64" t="str">
        <f aca="false">IF(ISBLANK(A2434),"",CONCATENATE($BC$5,"-",MID($BC$3,3,2),"-M_",A2434))</f>
        <v/>
      </c>
      <c r="T2434" s="65" t="str">
        <f aca="false">IF(ISBLANK(B2434),"",VLOOKUP(B2434,$BI$2:$BJ$5,2,FALSE()))</f>
        <v/>
      </c>
      <c r="U2434" s="66" t="str">
        <f aca="false">IF(ISBLANK(Q2434),"ES",Q2434)</f>
        <v>ES</v>
      </c>
      <c r="V2434" s="64" t="str">
        <f aca="false">IF(ISBLANK(K2434),"2",VLOOKUP(K2434,$BG$2:$BH$3,2,FALSE()))</f>
        <v>2</v>
      </c>
      <c r="W2434" s="66" t="str">
        <f aca="false">IF(ISBLANK(R2434),"Sin observaciones",R2434)</f>
        <v>Sin observaciones</v>
      </c>
      <c r="X2434" s="64" t="str">
        <f aca="false">IF(ISERROR(VLOOKUP(J2434,$BG$2:$BH$3,2,FALSE())),"",VLOOKUP(J2434,$BG$2:$BH$3,2,FALSE()))</f>
        <v/>
      </c>
      <c r="Z2434" s="67"/>
    </row>
    <row r="2435" customFormat="false" ht="14.4" hidden="false" customHeight="false" outlineLevel="0" collapsed="false">
      <c r="A2435" s="63"/>
      <c r="B2435" s="83"/>
      <c r="C2435" s="63"/>
      <c r="D2435" s="84"/>
      <c r="E2435" s="85"/>
      <c r="F2435" s="85"/>
      <c r="G2435" s="85"/>
      <c r="H2435" s="85"/>
      <c r="I2435" s="61"/>
      <c r="J2435" s="83"/>
      <c r="K2435" s="83"/>
      <c r="L2435" s="61"/>
      <c r="M2435" s="61"/>
      <c r="N2435" s="61"/>
      <c r="O2435" s="63"/>
      <c r="P2435" s="63"/>
      <c r="Q2435" s="63"/>
      <c r="R2435" s="63"/>
      <c r="S2435" s="64" t="str">
        <f aca="false">IF(ISBLANK(A2435),"",CONCATENATE($BC$5,"-",MID($BC$3,3,2),"-M_",A2435))</f>
        <v/>
      </c>
      <c r="T2435" s="65" t="str">
        <f aca="false">IF(ISBLANK(B2435),"",VLOOKUP(B2435,$BI$2:$BJ$5,2,FALSE()))</f>
        <v/>
      </c>
      <c r="U2435" s="66" t="str">
        <f aca="false">IF(ISBLANK(Q2435),"ES",Q2435)</f>
        <v>ES</v>
      </c>
      <c r="V2435" s="64" t="str">
        <f aca="false">IF(ISBLANK(K2435),"2",VLOOKUP(K2435,$BG$2:$BH$3,2,FALSE()))</f>
        <v>2</v>
      </c>
      <c r="W2435" s="66" t="str">
        <f aca="false">IF(ISBLANK(R2435),"Sin observaciones",R2435)</f>
        <v>Sin observaciones</v>
      </c>
      <c r="X2435" s="64" t="str">
        <f aca="false">IF(ISERROR(VLOOKUP(J2435,$BG$2:$BH$3,2,FALSE())),"",VLOOKUP(J2435,$BG$2:$BH$3,2,FALSE()))</f>
        <v/>
      </c>
      <c r="Z2435" s="67"/>
    </row>
    <row r="2436" customFormat="false" ht="14.4" hidden="false" customHeight="false" outlineLevel="0" collapsed="false">
      <c r="A2436" s="63"/>
      <c r="B2436" s="83"/>
      <c r="C2436" s="63"/>
      <c r="D2436" s="84"/>
      <c r="E2436" s="85"/>
      <c r="F2436" s="85"/>
      <c r="G2436" s="85"/>
      <c r="H2436" s="85"/>
      <c r="I2436" s="61"/>
      <c r="J2436" s="83"/>
      <c r="K2436" s="83"/>
      <c r="L2436" s="61"/>
      <c r="M2436" s="61"/>
      <c r="N2436" s="61"/>
      <c r="O2436" s="63"/>
      <c r="P2436" s="63"/>
      <c r="Q2436" s="63"/>
      <c r="R2436" s="63"/>
      <c r="S2436" s="64" t="str">
        <f aca="false">IF(ISBLANK(A2436),"",CONCATENATE($BC$5,"-",MID($BC$3,3,2),"-M_",A2436))</f>
        <v/>
      </c>
      <c r="T2436" s="65" t="str">
        <f aca="false">IF(ISBLANK(B2436),"",VLOOKUP(B2436,$BI$2:$BJ$5,2,FALSE()))</f>
        <v/>
      </c>
      <c r="U2436" s="66" t="str">
        <f aca="false">IF(ISBLANK(Q2436),"ES",Q2436)</f>
        <v>ES</v>
      </c>
      <c r="V2436" s="64" t="str">
        <f aca="false">IF(ISBLANK(K2436),"2",VLOOKUP(K2436,$BG$2:$BH$3,2,FALSE()))</f>
        <v>2</v>
      </c>
      <c r="W2436" s="66" t="str">
        <f aca="false">IF(ISBLANK(R2436),"Sin observaciones",R2436)</f>
        <v>Sin observaciones</v>
      </c>
      <c r="X2436" s="64" t="str">
        <f aca="false">IF(ISERROR(VLOOKUP(J2436,$BG$2:$BH$3,2,FALSE())),"",VLOOKUP(J2436,$BG$2:$BH$3,2,FALSE()))</f>
        <v/>
      </c>
      <c r="Z2436" s="67"/>
    </row>
    <row r="2437" customFormat="false" ht="14.4" hidden="false" customHeight="false" outlineLevel="0" collapsed="false">
      <c r="A2437" s="63"/>
      <c r="B2437" s="83"/>
      <c r="C2437" s="63"/>
      <c r="D2437" s="84"/>
      <c r="E2437" s="85"/>
      <c r="F2437" s="85"/>
      <c r="G2437" s="85"/>
      <c r="H2437" s="85"/>
      <c r="I2437" s="61"/>
      <c r="J2437" s="83"/>
      <c r="K2437" s="83"/>
      <c r="L2437" s="61"/>
      <c r="M2437" s="61"/>
      <c r="N2437" s="61"/>
      <c r="O2437" s="63"/>
      <c r="P2437" s="63"/>
      <c r="Q2437" s="63"/>
      <c r="R2437" s="63"/>
      <c r="S2437" s="64" t="str">
        <f aca="false">IF(ISBLANK(A2437),"",CONCATENATE($BC$5,"-",MID($BC$3,3,2),"-M_",A2437))</f>
        <v/>
      </c>
      <c r="T2437" s="65" t="str">
        <f aca="false">IF(ISBLANK(B2437),"",VLOOKUP(B2437,$BI$2:$BJ$5,2,FALSE()))</f>
        <v/>
      </c>
      <c r="U2437" s="66" t="str">
        <f aca="false">IF(ISBLANK(Q2437),"ES",Q2437)</f>
        <v>ES</v>
      </c>
      <c r="V2437" s="64" t="str">
        <f aca="false">IF(ISBLANK(K2437),"2",VLOOKUP(K2437,$BG$2:$BH$3,2,FALSE()))</f>
        <v>2</v>
      </c>
      <c r="W2437" s="66" t="str">
        <f aca="false">IF(ISBLANK(R2437),"Sin observaciones",R2437)</f>
        <v>Sin observaciones</v>
      </c>
      <c r="X2437" s="64" t="str">
        <f aca="false">IF(ISERROR(VLOOKUP(J2437,$BG$2:$BH$3,2,FALSE())),"",VLOOKUP(J2437,$BG$2:$BH$3,2,FALSE()))</f>
        <v/>
      </c>
      <c r="Z2437" s="67"/>
    </row>
    <row r="2438" customFormat="false" ht="14.4" hidden="false" customHeight="false" outlineLevel="0" collapsed="false">
      <c r="A2438" s="63"/>
      <c r="B2438" s="83"/>
      <c r="C2438" s="63"/>
      <c r="D2438" s="84"/>
      <c r="E2438" s="85"/>
      <c r="F2438" s="85"/>
      <c r="G2438" s="85"/>
      <c r="H2438" s="85"/>
      <c r="I2438" s="61"/>
      <c r="J2438" s="83"/>
      <c r="K2438" s="83"/>
      <c r="L2438" s="61"/>
      <c r="M2438" s="61"/>
      <c r="N2438" s="61"/>
      <c r="O2438" s="63"/>
      <c r="P2438" s="63"/>
      <c r="Q2438" s="63"/>
      <c r="R2438" s="63"/>
      <c r="S2438" s="64" t="str">
        <f aca="false">IF(ISBLANK(A2438),"",CONCATENATE($BC$5,"-",MID($BC$3,3,2),"-M_",A2438))</f>
        <v/>
      </c>
      <c r="T2438" s="65" t="str">
        <f aca="false">IF(ISBLANK(B2438),"",VLOOKUP(B2438,$BI$2:$BJ$5,2,FALSE()))</f>
        <v/>
      </c>
      <c r="U2438" s="66" t="str">
        <f aca="false">IF(ISBLANK(Q2438),"ES",Q2438)</f>
        <v>ES</v>
      </c>
      <c r="V2438" s="64" t="str">
        <f aca="false">IF(ISBLANK(K2438),"2",VLOOKUP(K2438,$BG$2:$BH$3,2,FALSE()))</f>
        <v>2</v>
      </c>
      <c r="W2438" s="66" t="str">
        <f aca="false">IF(ISBLANK(R2438),"Sin observaciones",R2438)</f>
        <v>Sin observaciones</v>
      </c>
      <c r="X2438" s="64" t="str">
        <f aca="false">IF(ISERROR(VLOOKUP(J2438,$BG$2:$BH$3,2,FALSE())),"",VLOOKUP(J2438,$BG$2:$BH$3,2,FALSE()))</f>
        <v/>
      </c>
      <c r="Z2438" s="67"/>
    </row>
    <row r="2439" customFormat="false" ht="14.4" hidden="false" customHeight="false" outlineLevel="0" collapsed="false">
      <c r="A2439" s="63"/>
      <c r="B2439" s="83"/>
      <c r="C2439" s="63"/>
      <c r="D2439" s="84"/>
      <c r="E2439" s="85"/>
      <c r="F2439" s="85"/>
      <c r="G2439" s="85"/>
      <c r="H2439" s="85"/>
      <c r="I2439" s="61"/>
      <c r="J2439" s="83"/>
      <c r="K2439" s="83"/>
      <c r="L2439" s="61"/>
      <c r="M2439" s="61"/>
      <c r="N2439" s="61"/>
      <c r="O2439" s="63"/>
      <c r="P2439" s="63"/>
      <c r="Q2439" s="63"/>
      <c r="R2439" s="63"/>
      <c r="S2439" s="64" t="str">
        <f aca="false">IF(ISBLANK(A2439),"",CONCATENATE($BC$5,"-",MID($BC$3,3,2),"-M_",A2439))</f>
        <v/>
      </c>
      <c r="T2439" s="65" t="str">
        <f aca="false">IF(ISBLANK(B2439),"",VLOOKUP(B2439,$BI$2:$BJ$5,2,FALSE()))</f>
        <v/>
      </c>
      <c r="U2439" s="66" t="str">
        <f aca="false">IF(ISBLANK(Q2439),"ES",Q2439)</f>
        <v>ES</v>
      </c>
      <c r="V2439" s="64" t="str">
        <f aca="false">IF(ISBLANK(K2439),"2",VLOOKUP(K2439,$BG$2:$BH$3,2,FALSE()))</f>
        <v>2</v>
      </c>
      <c r="W2439" s="66" t="str">
        <f aca="false">IF(ISBLANK(R2439),"Sin observaciones",R2439)</f>
        <v>Sin observaciones</v>
      </c>
      <c r="X2439" s="64" t="str">
        <f aca="false">IF(ISERROR(VLOOKUP(J2439,$BG$2:$BH$3,2,FALSE())),"",VLOOKUP(J2439,$BG$2:$BH$3,2,FALSE()))</f>
        <v/>
      </c>
      <c r="Z2439" s="67"/>
    </row>
    <row r="2440" customFormat="false" ht="14.4" hidden="false" customHeight="false" outlineLevel="0" collapsed="false">
      <c r="A2440" s="63"/>
      <c r="B2440" s="83"/>
      <c r="C2440" s="63"/>
      <c r="D2440" s="84"/>
      <c r="E2440" s="85"/>
      <c r="F2440" s="85"/>
      <c r="G2440" s="85"/>
      <c r="H2440" s="85"/>
      <c r="I2440" s="61"/>
      <c r="J2440" s="83"/>
      <c r="K2440" s="83"/>
      <c r="L2440" s="61"/>
      <c r="M2440" s="61"/>
      <c r="N2440" s="61"/>
      <c r="O2440" s="63"/>
      <c r="P2440" s="63"/>
      <c r="Q2440" s="63"/>
      <c r="R2440" s="63"/>
      <c r="S2440" s="64" t="str">
        <f aca="false">IF(ISBLANK(A2440),"",CONCATENATE($BC$5,"-",MID($BC$3,3,2),"-M_",A2440))</f>
        <v/>
      </c>
      <c r="T2440" s="65" t="str">
        <f aca="false">IF(ISBLANK(B2440),"",VLOOKUP(B2440,$BI$2:$BJ$5,2,FALSE()))</f>
        <v/>
      </c>
      <c r="U2440" s="66" t="str">
        <f aca="false">IF(ISBLANK(Q2440),"ES",Q2440)</f>
        <v>ES</v>
      </c>
      <c r="V2440" s="64" t="str">
        <f aca="false">IF(ISBLANK(K2440),"2",VLOOKUP(K2440,$BG$2:$BH$3,2,FALSE()))</f>
        <v>2</v>
      </c>
      <c r="W2440" s="66" t="str">
        <f aca="false">IF(ISBLANK(R2440),"Sin observaciones",R2440)</f>
        <v>Sin observaciones</v>
      </c>
      <c r="X2440" s="64" t="str">
        <f aca="false">IF(ISERROR(VLOOKUP(J2440,$BG$2:$BH$3,2,FALSE())),"",VLOOKUP(J2440,$BG$2:$BH$3,2,FALSE()))</f>
        <v/>
      </c>
      <c r="Z2440" s="67"/>
    </row>
    <row r="2441" customFormat="false" ht="14.4" hidden="false" customHeight="false" outlineLevel="0" collapsed="false">
      <c r="A2441" s="63"/>
      <c r="B2441" s="83"/>
      <c r="C2441" s="63"/>
      <c r="D2441" s="84"/>
      <c r="E2441" s="85"/>
      <c r="F2441" s="85"/>
      <c r="G2441" s="85"/>
      <c r="H2441" s="85"/>
      <c r="I2441" s="61"/>
      <c r="J2441" s="83"/>
      <c r="K2441" s="83"/>
      <c r="L2441" s="61"/>
      <c r="M2441" s="61"/>
      <c r="N2441" s="61"/>
      <c r="O2441" s="63"/>
      <c r="P2441" s="63"/>
      <c r="Q2441" s="63"/>
      <c r="R2441" s="63"/>
      <c r="S2441" s="64" t="str">
        <f aca="false">IF(ISBLANK(A2441),"",CONCATENATE($BC$5,"-",MID($BC$3,3,2),"-M_",A2441))</f>
        <v/>
      </c>
      <c r="T2441" s="65" t="str">
        <f aca="false">IF(ISBLANK(B2441),"",VLOOKUP(B2441,$BI$2:$BJ$5,2,FALSE()))</f>
        <v/>
      </c>
      <c r="U2441" s="66" t="str">
        <f aca="false">IF(ISBLANK(Q2441),"ES",Q2441)</f>
        <v>ES</v>
      </c>
      <c r="V2441" s="64" t="str">
        <f aca="false">IF(ISBLANK(K2441),"2",VLOOKUP(K2441,$BG$2:$BH$3,2,FALSE()))</f>
        <v>2</v>
      </c>
      <c r="W2441" s="66" t="str">
        <f aca="false">IF(ISBLANK(R2441),"Sin observaciones",R2441)</f>
        <v>Sin observaciones</v>
      </c>
      <c r="X2441" s="64" t="str">
        <f aca="false">IF(ISERROR(VLOOKUP(J2441,$BG$2:$BH$3,2,FALSE())),"",VLOOKUP(J2441,$BG$2:$BH$3,2,FALSE()))</f>
        <v/>
      </c>
      <c r="Z2441" s="67"/>
    </row>
    <row r="2442" customFormat="false" ht="14.4" hidden="false" customHeight="false" outlineLevel="0" collapsed="false">
      <c r="A2442" s="63"/>
      <c r="B2442" s="83"/>
      <c r="C2442" s="63"/>
      <c r="D2442" s="84"/>
      <c r="E2442" s="85"/>
      <c r="F2442" s="85"/>
      <c r="G2442" s="85"/>
      <c r="H2442" s="85"/>
      <c r="I2442" s="61"/>
      <c r="J2442" s="83"/>
      <c r="K2442" s="83"/>
      <c r="L2442" s="61"/>
      <c r="M2442" s="61"/>
      <c r="N2442" s="61"/>
      <c r="O2442" s="63"/>
      <c r="P2442" s="63"/>
      <c r="Q2442" s="63"/>
      <c r="R2442" s="63"/>
      <c r="S2442" s="64" t="str">
        <f aca="false">IF(ISBLANK(A2442),"",CONCATENATE($BC$5,"-",MID($BC$3,3,2),"-M_",A2442))</f>
        <v/>
      </c>
      <c r="T2442" s="65" t="str">
        <f aca="false">IF(ISBLANK(B2442),"",VLOOKUP(B2442,$BI$2:$BJ$5,2,FALSE()))</f>
        <v/>
      </c>
      <c r="U2442" s="66" t="str">
        <f aca="false">IF(ISBLANK(Q2442),"ES",Q2442)</f>
        <v>ES</v>
      </c>
      <c r="V2442" s="64" t="str">
        <f aca="false">IF(ISBLANK(K2442),"2",VLOOKUP(K2442,$BG$2:$BH$3,2,FALSE()))</f>
        <v>2</v>
      </c>
      <c r="W2442" s="66" t="str">
        <f aca="false">IF(ISBLANK(R2442),"Sin observaciones",R2442)</f>
        <v>Sin observaciones</v>
      </c>
      <c r="X2442" s="64" t="str">
        <f aca="false">IF(ISERROR(VLOOKUP(J2442,$BG$2:$BH$3,2,FALSE())),"",VLOOKUP(J2442,$BG$2:$BH$3,2,FALSE()))</f>
        <v/>
      </c>
      <c r="Z2442" s="67"/>
    </row>
    <row r="2443" customFormat="false" ht="14.4" hidden="false" customHeight="false" outlineLevel="0" collapsed="false">
      <c r="A2443" s="63"/>
      <c r="B2443" s="83"/>
      <c r="C2443" s="63"/>
      <c r="D2443" s="84"/>
      <c r="E2443" s="85"/>
      <c r="F2443" s="85"/>
      <c r="G2443" s="85"/>
      <c r="H2443" s="85"/>
      <c r="I2443" s="61"/>
      <c r="J2443" s="83"/>
      <c r="K2443" s="83"/>
      <c r="L2443" s="61"/>
      <c r="M2443" s="61"/>
      <c r="N2443" s="61"/>
      <c r="O2443" s="63"/>
      <c r="P2443" s="63"/>
      <c r="Q2443" s="63"/>
      <c r="R2443" s="63"/>
      <c r="S2443" s="64" t="str">
        <f aca="false">IF(ISBLANK(A2443),"",CONCATENATE($BC$5,"-",MID($BC$3,3,2),"-M_",A2443))</f>
        <v/>
      </c>
      <c r="T2443" s="65" t="str">
        <f aca="false">IF(ISBLANK(B2443),"",VLOOKUP(B2443,$BI$2:$BJ$5,2,FALSE()))</f>
        <v/>
      </c>
      <c r="U2443" s="66" t="str">
        <f aca="false">IF(ISBLANK(Q2443),"ES",Q2443)</f>
        <v>ES</v>
      </c>
      <c r="V2443" s="64" t="str">
        <f aca="false">IF(ISBLANK(K2443),"2",VLOOKUP(K2443,$BG$2:$BH$3,2,FALSE()))</f>
        <v>2</v>
      </c>
      <c r="W2443" s="66" t="str">
        <f aca="false">IF(ISBLANK(R2443),"Sin observaciones",R2443)</f>
        <v>Sin observaciones</v>
      </c>
      <c r="X2443" s="64" t="str">
        <f aca="false">IF(ISERROR(VLOOKUP(J2443,$BG$2:$BH$3,2,FALSE())),"",VLOOKUP(J2443,$BG$2:$BH$3,2,FALSE()))</f>
        <v/>
      </c>
      <c r="Z2443" s="67"/>
    </row>
    <row r="2444" customFormat="false" ht="14.4" hidden="false" customHeight="false" outlineLevel="0" collapsed="false">
      <c r="A2444" s="63"/>
      <c r="B2444" s="83"/>
      <c r="C2444" s="63"/>
      <c r="D2444" s="84"/>
      <c r="E2444" s="85"/>
      <c r="F2444" s="85"/>
      <c r="G2444" s="85"/>
      <c r="H2444" s="85"/>
      <c r="I2444" s="61"/>
      <c r="J2444" s="83"/>
      <c r="K2444" s="83"/>
      <c r="L2444" s="61"/>
      <c r="M2444" s="61"/>
      <c r="N2444" s="61"/>
      <c r="O2444" s="63"/>
      <c r="P2444" s="63"/>
      <c r="Q2444" s="63"/>
      <c r="R2444" s="63"/>
      <c r="S2444" s="64" t="str">
        <f aca="false">IF(ISBLANK(A2444),"",CONCATENATE($BC$5,"-",MID($BC$3,3,2),"-M_",A2444))</f>
        <v/>
      </c>
      <c r="T2444" s="65" t="str">
        <f aca="false">IF(ISBLANK(B2444),"",VLOOKUP(B2444,$BI$2:$BJ$5,2,FALSE()))</f>
        <v/>
      </c>
      <c r="U2444" s="66" t="str">
        <f aca="false">IF(ISBLANK(Q2444),"ES",Q2444)</f>
        <v>ES</v>
      </c>
      <c r="V2444" s="64" t="str">
        <f aca="false">IF(ISBLANK(K2444),"2",VLOOKUP(K2444,$BG$2:$BH$3,2,FALSE()))</f>
        <v>2</v>
      </c>
      <c r="W2444" s="66" t="str">
        <f aca="false">IF(ISBLANK(R2444),"Sin observaciones",R2444)</f>
        <v>Sin observaciones</v>
      </c>
      <c r="X2444" s="64" t="str">
        <f aca="false">IF(ISERROR(VLOOKUP(J2444,$BG$2:$BH$3,2,FALSE())),"",VLOOKUP(J2444,$BG$2:$BH$3,2,FALSE()))</f>
        <v/>
      </c>
      <c r="Z2444" s="67"/>
    </row>
    <row r="2445" customFormat="false" ht="14.4" hidden="false" customHeight="false" outlineLevel="0" collapsed="false">
      <c r="A2445" s="63"/>
      <c r="B2445" s="83"/>
      <c r="C2445" s="63"/>
      <c r="D2445" s="84"/>
      <c r="E2445" s="85"/>
      <c r="F2445" s="85"/>
      <c r="G2445" s="85"/>
      <c r="H2445" s="85"/>
      <c r="I2445" s="61"/>
      <c r="J2445" s="83"/>
      <c r="K2445" s="83"/>
      <c r="L2445" s="61"/>
      <c r="M2445" s="61"/>
      <c r="N2445" s="61"/>
      <c r="O2445" s="63"/>
      <c r="P2445" s="63"/>
      <c r="Q2445" s="63"/>
      <c r="R2445" s="63"/>
      <c r="S2445" s="64" t="str">
        <f aca="false">IF(ISBLANK(A2445),"",CONCATENATE($BC$5,"-",MID($BC$3,3,2),"-M_",A2445))</f>
        <v/>
      </c>
      <c r="T2445" s="65" t="str">
        <f aca="false">IF(ISBLANK(B2445),"",VLOOKUP(B2445,$BI$2:$BJ$5,2,FALSE()))</f>
        <v/>
      </c>
      <c r="U2445" s="66" t="str">
        <f aca="false">IF(ISBLANK(Q2445),"ES",Q2445)</f>
        <v>ES</v>
      </c>
      <c r="V2445" s="64" t="str">
        <f aca="false">IF(ISBLANK(K2445),"2",VLOOKUP(K2445,$BG$2:$BH$3,2,FALSE()))</f>
        <v>2</v>
      </c>
      <c r="W2445" s="66" t="str">
        <f aca="false">IF(ISBLANK(R2445),"Sin observaciones",R2445)</f>
        <v>Sin observaciones</v>
      </c>
      <c r="X2445" s="64" t="str">
        <f aca="false">IF(ISERROR(VLOOKUP(J2445,$BG$2:$BH$3,2,FALSE())),"",VLOOKUP(J2445,$BG$2:$BH$3,2,FALSE()))</f>
        <v/>
      </c>
      <c r="Z2445" s="67"/>
    </row>
    <row r="2446" customFormat="false" ht="14.4" hidden="false" customHeight="false" outlineLevel="0" collapsed="false">
      <c r="A2446" s="63"/>
      <c r="B2446" s="83"/>
      <c r="C2446" s="63"/>
      <c r="D2446" s="84"/>
      <c r="E2446" s="85"/>
      <c r="F2446" s="85"/>
      <c r="G2446" s="85"/>
      <c r="H2446" s="85"/>
      <c r="I2446" s="61"/>
      <c r="J2446" s="83"/>
      <c r="K2446" s="83"/>
      <c r="L2446" s="61"/>
      <c r="M2446" s="61"/>
      <c r="N2446" s="61"/>
      <c r="O2446" s="63"/>
      <c r="P2446" s="63"/>
      <c r="Q2446" s="63"/>
      <c r="R2446" s="63"/>
      <c r="S2446" s="64" t="str">
        <f aca="false">IF(ISBLANK(A2446),"",CONCATENATE($BC$5,"-",MID($BC$3,3,2),"-M_",A2446))</f>
        <v/>
      </c>
      <c r="T2446" s="65" t="str">
        <f aca="false">IF(ISBLANK(B2446),"",VLOOKUP(B2446,$BI$2:$BJ$5,2,FALSE()))</f>
        <v/>
      </c>
      <c r="U2446" s="66" t="str">
        <f aca="false">IF(ISBLANK(Q2446),"ES",Q2446)</f>
        <v>ES</v>
      </c>
      <c r="V2446" s="64" t="str">
        <f aca="false">IF(ISBLANK(K2446),"2",VLOOKUP(K2446,$BG$2:$BH$3,2,FALSE()))</f>
        <v>2</v>
      </c>
      <c r="W2446" s="66" t="str">
        <f aca="false">IF(ISBLANK(R2446),"Sin observaciones",R2446)</f>
        <v>Sin observaciones</v>
      </c>
      <c r="X2446" s="64" t="str">
        <f aca="false">IF(ISERROR(VLOOKUP(J2446,$BG$2:$BH$3,2,FALSE())),"",VLOOKUP(J2446,$BG$2:$BH$3,2,FALSE()))</f>
        <v/>
      </c>
      <c r="Z2446" s="67"/>
    </row>
    <row r="2447" customFormat="false" ht="14.4" hidden="false" customHeight="false" outlineLevel="0" collapsed="false">
      <c r="A2447" s="63"/>
      <c r="B2447" s="83"/>
      <c r="C2447" s="63"/>
      <c r="D2447" s="84"/>
      <c r="E2447" s="85"/>
      <c r="F2447" s="85"/>
      <c r="G2447" s="85"/>
      <c r="H2447" s="85"/>
      <c r="I2447" s="61"/>
      <c r="J2447" s="83"/>
      <c r="K2447" s="83"/>
      <c r="L2447" s="61"/>
      <c r="M2447" s="61"/>
      <c r="N2447" s="61"/>
      <c r="O2447" s="63"/>
      <c r="P2447" s="63"/>
      <c r="Q2447" s="63"/>
      <c r="R2447" s="63"/>
      <c r="S2447" s="64" t="str">
        <f aca="false">IF(ISBLANK(A2447),"",CONCATENATE($BC$5,"-",MID($BC$3,3,2),"-M_",A2447))</f>
        <v/>
      </c>
      <c r="T2447" s="65" t="str">
        <f aca="false">IF(ISBLANK(B2447),"",VLOOKUP(B2447,$BI$2:$BJ$5,2,FALSE()))</f>
        <v/>
      </c>
      <c r="U2447" s="66" t="str">
        <f aca="false">IF(ISBLANK(Q2447),"ES",Q2447)</f>
        <v>ES</v>
      </c>
      <c r="V2447" s="64" t="str">
        <f aca="false">IF(ISBLANK(K2447),"2",VLOOKUP(K2447,$BG$2:$BH$3,2,FALSE()))</f>
        <v>2</v>
      </c>
      <c r="W2447" s="66" t="str">
        <f aca="false">IF(ISBLANK(R2447),"Sin observaciones",R2447)</f>
        <v>Sin observaciones</v>
      </c>
      <c r="X2447" s="64" t="str">
        <f aca="false">IF(ISERROR(VLOOKUP(J2447,$BG$2:$BH$3,2,FALSE())),"",VLOOKUP(J2447,$BG$2:$BH$3,2,FALSE()))</f>
        <v/>
      </c>
      <c r="Z2447" s="67"/>
    </row>
    <row r="2448" customFormat="false" ht="14.4" hidden="false" customHeight="false" outlineLevel="0" collapsed="false">
      <c r="A2448" s="63"/>
      <c r="B2448" s="83"/>
      <c r="C2448" s="63"/>
      <c r="D2448" s="84"/>
      <c r="E2448" s="85"/>
      <c r="F2448" s="85"/>
      <c r="G2448" s="85"/>
      <c r="H2448" s="85"/>
      <c r="I2448" s="61"/>
      <c r="J2448" s="83"/>
      <c r="K2448" s="83"/>
      <c r="L2448" s="61"/>
      <c r="M2448" s="61"/>
      <c r="N2448" s="61"/>
      <c r="O2448" s="63"/>
      <c r="P2448" s="63"/>
      <c r="Q2448" s="63"/>
      <c r="R2448" s="63"/>
      <c r="S2448" s="64" t="str">
        <f aca="false">IF(ISBLANK(A2448),"",CONCATENATE($BC$5,"-",MID($BC$3,3,2),"-M_",A2448))</f>
        <v/>
      </c>
      <c r="T2448" s="65" t="str">
        <f aca="false">IF(ISBLANK(B2448),"",VLOOKUP(B2448,$BI$2:$BJ$5,2,FALSE()))</f>
        <v/>
      </c>
      <c r="U2448" s="66" t="str">
        <f aca="false">IF(ISBLANK(Q2448),"ES",Q2448)</f>
        <v>ES</v>
      </c>
      <c r="V2448" s="64" t="str">
        <f aca="false">IF(ISBLANK(K2448),"2",VLOOKUP(K2448,$BG$2:$BH$3,2,FALSE()))</f>
        <v>2</v>
      </c>
      <c r="W2448" s="66" t="str">
        <f aca="false">IF(ISBLANK(R2448),"Sin observaciones",R2448)</f>
        <v>Sin observaciones</v>
      </c>
      <c r="X2448" s="64" t="str">
        <f aca="false">IF(ISERROR(VLOOKUP(J2448,$BG$2:$BH$3,2,FALSE())),"",VLOOKUP(J2448,$BG$2:$BH$3,2,FALSE()))</f>
        <v/>
      </c>
      <c r="Z2448" s="67"/>
    </row>
    <row r="2449" customFormat="false" ht="14.4" hidden="false" customHeight="false" outlineLevel="0" collapsed="false">
      <c r="A2449" s="63"/>
      <c r="B2449" s="83"/>
      <c r="C2449" s="63"/>
      <c r="D2449" s="84"/>
      <c r="E2449" s="85"/>
      <c r="F2449" s="85"/>
      <c r="G2449" s="85"/>
      <c r="H2449" s="85"/>
      <c r="I2449" s="61"/>
      <c r="J2449" s="83"/>
      <c r="K2449" s="83"/>
      <c r="L2449" s="61"/>
      <c r="M2449" s="61"/>
      <c r="N2449" s="61"/>
      <c r="O2449" s="63"/>
      <c r="P2449" s="63"/>
      <c r="Q2449" s="63"/>
      <c r="R2449" s="63"/>
      <c r="S2449" s="64" t="str">
        <f aca="false">IF(ISBLANK(A2449),"",CONCATENATE($BC$5,"-",MID($BC$3,3,2),"-M_",A2449))</f>
        <v/>
      </c>
      <c r="T2449" s="65" t="str">
        <f aca="false">IF(ISBLANK(B2449),"",VLOOKUP(B2449,$BI$2:$BJ$5,2,FALSE()))</f>
        <v/>
      </c>
      <c r="U2449" s="66" t="str">
        <f aca="false">IF(ISBLANK(Q2449),"ES",Q2449)</f>
        <v>ES</v>
      </c>
      <c r="V2449" s="64" t="str">
        <f aca="false">IF(ISBLANK(K2449),"2",VLOOKUP(K2449,$BG$2:$BH$3,2,FALSE()))</f>
        <v>2</v>
      </c>
      <c r="W2449" s="66" t="str">
        <f aca="false">IF(ISBLANK(R2449),"Sin observaciones",R2449)</f>
        <v>Sin observaciones</v>
      </c>
      <c r="X2449" s="64" t="str">
        <f aca="false">IF(ISERROR(VLOOKUP(J2449,$BG$2:$BH$3,2,FALSE())),"",VLOOKUP(J2449,$BG$2:$BH$3,2,FALSE()))</f>
        <v/>
      </c>
      <c r="Z2449" s="67"/>
    </row>
    <row r="2450" customFormat="false" ht="14.4" hidden="false" customHeight="false" outlineLevel="0" collapsed="false">
      <c r="A2450" s="63"/>
      <c r="B2450" s="83"/>
      <c r="C2450" s="63"/>
      <c r="D2450" s="84"/>
      <c r="E2450" s="85"/>
      <c r="F2450" s="85"/>
      <c r="G2450" s="85"/>
      <c r="H2450" s="85"/>
      <c r="I2450" s="61"/>
      <c r="J2450" s="83"/>
      <c r="K2450" s="83"/>
      <c r="L2450" s="61"/>
      <c r="M2450" s="61"/>
      <c r="N2450" s="61"/>
      <c r="O2450" s="63"/>
      <c r="P2450" s="63"/>
      <c r="Q2450" s="63"/>
      <c r="R2450" s="63"/>
      <c r="S2450" s="64" t="str">
        <f aca="false">IF(ISBLANK(A2450),"",CONCATENATE($BC$5,"-",MID($BC$3,3,2),"-M_",A2450))</f>
        <v/>
      </c>
      <c r="T2450" s="65" t="str">
        <f aca="false">IF(ISBLANK(B2450),"",VLOOKUP(B2450,$BI$2:$BJ$5,2,FALSE()))</f>
        <v/>
      </c>
      <c r="U2450" s="66" t="str">
        <f aca="false">IF(ISBLANK(Q2450),"ES",Q2450)</f>
        <v>ES</v>
      </c>
      <c r="V2450" s="64" t="str">
        <f aca="false">IF(ISBLANK(K2450),"2",VLOOKUP(K2450,$BG$2:$BH$3,2,FALSE()))</f>
        <v>2</v>
      </c>
      <c r="W2450" s="66" t="str">
        <f aca="false">IF(ISBLANK(R2450),"Sin observaciones",R2450)</f>
        <v>Sin observaciones</v>
      </c>
      <c r="X2450" s="64" t="str">
        <f aca="false">IF(ISERROR(VLOOKUP(J2450,$BG$2:$BH$3,2,FALSE())),"",VLOOKUP(J2450,$BG$2:$BH$3,2,FALSE()))</f>
        <v/>
      </c>
      <c r="Z2450" s="67"/>
    </row>
    <row r="2451" customFormat="false" ht="14.4" hidden="false" customHeight="false" outlineLevel="0" collapsed="false">
      <c r="A2451" s="63"/>
      <c r="B2451" s="83"/>
      <c r="C2451" s="63"/>
      <c r="D2451" s="84"/>
      <c r="E2451" s="85"/>
      <c r="F2451" s="85"/>
      <c r="G2451" s="85"/>
      <c r="H2451" s="85"/>
      <c r="I2451" s="61"/>
      <c r="J2451" s="83"/>
      <c r="K2451" s="83"/>
      <c r="L2451" s="61"/>
      <c r="M2451" s="61"/>
      <c r="N2451" s="61"/>
      <c r="O2451" s="63"/>
      <c r="P2451" s="63"/>
      <c r="Q2451" s="63"/>
      <c r="R2451" s="63"/>
      <c r="S2451" s="64" t="str">
        <f aca="false">IF(ISBLANK(A2451),"",CONCATENATE($BC$5,"-",MID($BC$3,3,2),"-M_",A2451))</f>
        <v/>
      </c>
      <c r="T2451" s="65" t="str">
        <f aca="false">IF(ISBLANK(B2451),"",VLOOKUP(B2451,$BI$2:$BJ$5,2,FALSE()))</f>
        <v/>
      </c>
      <c r="U2451" s="66" t="str">
        <f aca="false">IF(ISBLANK(Q2451),"ES",Q2451)</f>
        <v>ES</v>
      </c>
      <c r="V2451" s="64" t="str">
        <f aca="false">IF(ISBLANK(K2451),"2",VLOOKUP(K2451,$BG$2:$BH$3,2,FALSE()))</f>
        <v>2</v>
      </c>
      <c r="W2451" s="66" t="str">
        <f aca="false">IF(ISBLANK(R2451),"Sin observaciones",R2451)</f>
        <v>Sin observaciones</v>
      </c>
      <c r="X2451" s="64" t="str">
        <f aca="false">IF(ISERROR(VLOOKUP(J2451,$BG$2:$BH$3,2,FALSE())),"",VLOOKUP(J2451,$BG$2:$BH$3,2,FALSE()))</f>
        <v/>
      </c>
      <c r="Z2451" s="67"/>
    </row>
    <row r="2452" customFormat="false" ht="14.4" hidden="false" customHeight="false" outlineLevel="0" collapsed="false">
      <c r="A2452" s="63"/>
      <c r="B2452" s="83"/>
      <c r="C2452" s="63"/>
      <c r="D2452" s="84"/>
      <c r="E2452" s="85"/>
      <c r="F2452" s="85"/>
      <c r="G2452" s="85"/>
      <c r="H2452" s="85"/>
      <c r="I2452" s="61"/>
      <c r="J2452" s="83"/>
      <c r="K2452" s="83"/>
      <c r="L2452" s="61"/>
      <c r="M2452" s="61"/>
      <c r="N2452" s="61"/>
      <c r="O2452" s="63"/>
      <c r="P2452" s="63"/>
      <c r="Q2452" s="63"/>
      <c r="R2452" s="63"/>
      <c r="S2452" s="64" t="str">
        <f aca="false">IF(ISBLANK(A2452),"",CONCATENATE($BC$5,"-",MID($BC$3,3,2),"-M_",A2452))</f>
        <v/>
      </c>
      <c r="T2452" s="65" t="str">
        <f aca="false">IF(ISBLANK(B2452),"",VLOOKUP(B2452,$BI$2:$BJ$5,2,FALSE()))</f>
        <v/>
      </c>
      <c r="U2452" s="66" t="str">
        <f aca="false">IF(ISBLANK(Q2452),"ES",Q2452)</f>
        <v>ES</v>
      </c>
      <c r="V2452" s="64" t="str">
        <f aca="false">IF(ISBLANK(K2452),"2",VLOOKUP(K2452,$BG$2:$BH$3,2,FALSE()))</f>
        <v>2</v>
      </c>
      <c r="W2452" s="66" t="str">
        <f aca="false">IF(ISBLANK(R2452),"Sin observaciones",R2452)</f>
        <v>Sin observaciones</v>
      </c>
      <c r="X2452" s="64" t="str">
        <f aca="false">IF(ISERROR(VLOOKUP(J2452,$BG$2:$BH$3,2,FALSE())),"",VLOOKUP(J2452,$BG$2:$BH$3,2,FALSE()))</f>
        <v/>
      </c>
      <c r="Z2452" s="67"/>
    </row>
    <row r="2453" customFormat="false" ht="14.4" hidden="false" customHeight="false" outlineLevel="0" collapsed="false">
      <c r="A2453" s="63"/>
      <c r="B2453" s="83"/>
      <c r="C2453" s="63"/>
      <c r="D2453" s="84"/>
      <c r="E2453" s="85"/>
      <c r="F2453" s="85"/>
      <c r="G2453" s="85"/>
      <c r="H2453" s="85"/>
      <c r="I2453" s="61"/>
      <c r="J2453" s="83"/>
      <c r="K2453" s="83"/>
      <c r="L2453" s="61"/>
      <c r="M2453" s="61"/>
      <c r="N2453" s="61"/>
      <c r="O2453" s="63"/>
      <c r="P2453" s="63"/>
      <c r="Q2453" s="63"/>
      <c r="R2453" s="63"/>
      <c r="S2453" s="64" t="str">
        <f aca="false">IF(ISBLANK(A2453),"",CONCATENATE($BC$5,"-",MID($BC$3,3,2),"-M_",A2453))</f>
        <v/>
      </c>
      <c r="T2453" s="65" t="str">
        <f aca="false">IF(ISBLANK(B2453),"",VLOOKUP(B2453,$BI$2:$BJ$5,2,FALSE()))</f>
        <v/>
      </c>
      <c r="U2453" s="66" t="str">
        <f aca="false">IF(ISBLANK(Q2453),"ES",Q2453)</f>
        <v>ES</v>
      </c>
      <c r="V2453" s="64" t="str">
        <f aca="false">IF(ISBLANK(K2453),"2",VLOOKUP(K2453,$BG$2:$BH$3,2,FALSE()))</f>
        <v>2</v>
      </c>
      <c r="W2453" s="66" t="str">
        <f aca="false">IF(ISBLANK(R2453),"Sin observaciones",R2453)</f>
        <v>Sin observaciones</v>
      </c>
      <c r="X2453" s="64" t="str">
        <f aca="false">IF(ISERROR(VLOOKUP(J2453,$BG$2:$BH$3,2,FALSE())),"",VLOOKUP(J2453,$BG$2:$BH$3,2,FALSE()))</f>
        <v/>
      </c>
      <c r="Z2453" s="67"/>
    </row>
    <row r="2454" customFormat="false" ht="14.4" hidden="false" customHeight="false" outlineLevel="0" collapsed="false">
      <c r="A2454" s="63"/>
      <c r="B2454" s="83"/>
      <c r="C2454" s="63"/>
      <c r="D2454" s="84"/>
      <c r="E2454" s="85"/>
      <c r="F2454" s="85"/>
      <c r="G2454" s="85"/>
      <c r="H2454" s="85"/>
      <c r="I2454" s="61"/>
      <c r="J2454" s="83"/>
      <c r="K2454" s="83"/>
      <c r="L2454" s="61"/>
      <c r="M2454" s="61"/>
      <c r="N2454" s="61"/>
      <c r="O2454" s="63"/>
      <c r="P2454" s="63"/>
      <c r="Q2454" s="63"/>
      <c r="R2454" s="63"/>
      <c r="S2454" s="64" t="str">
        <f aca="false">IF(ISBLANK(A2454),"",CONCATENATE($BC$5,"-",MID($BC$3,3,2),"-M_",A2454))</f>
        <v/>
      </c>
      <c r="T2454" s="65" t="str">
        <f aca="false">IF(ISBLANK(B2454),"",VLOOKUP(B2454,$BI$2:$BJ$5,2,FALSE()))</f>
        <v/>
      </c>
      <c r="U2454" s="66" t="str">
        <f aca="false">IF(ISBLANK(Q2454),"ES",Q2454)</f>
        <v>ES</v>
      </c>
      <c r="V2454" s="64" t="str">
        <f aca="false">IF(ISBLANK(K2454),"2",VLOOKUP(K2454,$BG$2:$BH$3,2,FALSE()))</f>
        <v>2</v>
      </c>
      <c r="W2454" s="66" t="str">
        <f aca="false">IF(ISBLANK(R2454),"Sin observaciones",R2454)</f>
        <v>Sin observaciones</v>
      </c>
      <c r="X2454" s="64" t="str">
        <f aca="false">IF(ISERROR(VLOOKUP(J2454,$BG$2:$BH$3,2,FALSE())),"",VLOOKUP(J2454,$BG$2:$BH$3,2,FALSE()))</f>
        <v/>
      </c>
      <c r="Z2454" s="67"/>
    </row>
    <row r="2455" customFormat="false" ht="14.4" hidden="false" customHeight="false" outlineLevel="0" collapsed="false">
      <c r="A2455" s="63"/>
      <c r="B2455" s="83"/>
      <c r="C2455" s="63"/>
      <c r="D2455" s="84"/>
      <c r="E2455" s="85"/>
      <c r="F2455" s="85"/>
      <c r="G2455" s="85"/>
      <c r="H2455" s="85"/>
      <c r="I2455" s="61"/>
      <c r="J2455" s="83"/>
      <c r="K2455" s="83"/>
      <c r="L2455" s="61"/>
      <c r="M2455" s="61"/>
      <c r="N2455" s="61"/>
      <c r="O2455" s="63"/>
      <c r="P2455" s="63"/>
      <c r="Q2455" s="63"/>
      <c r="R2455" s="63"/>
      <c r="S2455" s="64" t="str">
        <f aca="false">IF(ISBLANK(A2455),"",CONCATENATE($BC$5,"-",MID($BC$3,3,2),"-M_",A2455))</f>
        <v/>
      </c>
      <c r="T2455" s="65" t="str">
        <f aca="false">IF(ISBLANK(B2455),"",VLOOKUP(B2455,$BI$2:$BJ$5,2,FALSE()))</f>
        <v/>
      </c>
      <c r="U2455" s="66" t="str">
        <f aca="false">IF(ISBLANK(Q2455),"ES",Q2455)</f>
        <v>ES</v>
      </c>
      <c r="V2455" s="64" t="str">
        <f aca="false">IF(ISBLANK(K2455),"2",VLOOKUP(K2455,$BG$2:$BH$3,2,FALSE()))</f>
        <v>2</v>
      </c>
      <c r="W2455" s="66" t="str">
        <f aca="false">IF(ISBLANK(R2455),"Sin observaciones",R2455)</f>
        <v>Sin observaciones</v>
      </c>
      <c r="X2455" s="64" t="str">
        <f aca="false">IF(ISERROR(VLOOKUP(J2455,$BG$2:$BH$3,2,FALSE())),"",VLOOKUP(J2455,$BG$2:$BH$3,2,FALSE()))</f>
        <v/>
      </c>
      <c r="Z2455" s="67"/>
    </row>
    <row r="2456" customFormat="false" ht="14.4" hidden="false" customHeight="false" outlineLevel="0" collapsed="false">
      <c r="A2456" s="63"/>
      <c r="B2456" s="83"/>
      <c r="C2456" s="63"/>
      <c r="D2456" s="84"/>
      <c r="E2456" s="85"/>
      <c r="F2456" s="85"/>
      <c r="G2456" s="85"/>
      <c r="H2456" s="85"/>
      <c r="I2456" s="61"/>
      <c r="J2456" s="83"/>
      <c r="K2456" s="83"/>
      <c r="L2456" s="61"/>
      <c r="M2456" s="61"/>
      <c r="N2456" s="61"/>
      <c r="O2456" s="63"/>
      <c r="P2456" s="63"/>
      <c r="Q2456" s="63"/>
      <c r="R2456" s="63"/>
      <c r="S2456" s="64" t="str">
        <f aca="false">IF(ISBLANK(A2456),"",CONCATENATE($BC$5,"-",MID($BC$3,3,2),"-M_",A2456))</f>
        <v/>
      </c>
      <c r="T2456" s="65" t="str">
        <f aca="false">IF(ISBLANK(B2456),"",VLOOKUP(B2456,$BI$2:$BJ$5,2,FALSE()))</f>
        <v/>
      </c>
      <c r="U2456" s="66" t="str">
        <f aca="false">IF(ISBLANK(Q2456),"ES",Q2456)</f>
        <v>ES</v>
      </c>
      <c r="V2456" s="64" t="str">
        <f aca="false">IF(ISBLANK(K2456),"2",VLOOKUP(K2456,$BG$2:$BH$3,2,FALSE()))</f>
        <v>2</v>
      </c>
      <c r="W2456" s="66" t="str">
        <f aca="false">IF(ISBLANK(R2456),"Sin observaciones",R2456)</f>
        <v>Sin observaciones</v>
      </c>
      <c r="X2456" s="64" t="str">
        <f aca="false">IF(ISERROR(VLOOKUP(J2456,$BG$2:$BH$3,2,FALSE())),"",VLOOKUP(J2456,$BG$2:$BH$3,2,FALSE()))</f>
        <v/>
      </c>
      <c r="Z2456" s="67"/>
    </row>
    <row r="2457" customFormat="false" ht="14.4" hidden="false" customHeight="false" outlineLevel="0" collapsed="false">
      <c r="A2457" s="63"/>
      <c r="B2457" s="83"/>
      <c r="C2457" s="63"/>
      <c r="D2457" s="84"/>
      <c r="E2457" s="85"/>
      <c r="F2457" s="85"/>
      <c r="G2457" s="85"/>
      <c r="H2457" s="85"/>
      <c r="I2457" s="61"/>
      <c r="J2457" s="83"/>
      <c r="K2457" s="83"/>
      <c r="L2457" s="61"/>
      <c r="M2457" s="61"/>
      <c r="N2457" s="61"/>
      <c r="O2457" s="63"/>
      <c r="P2457" s="63"/>
      <c r="Q2457" s="63"/>
      <c r="R2457" s="63"/>
      <c r="S2457" s="64" t="str">
        <f aca="false">IF(ISBLANK(A2457),"",CONCATENATE($BC$5,"-",MID($BC$3,3,2),"-M_",A2457))</f>
        <v/>
      </c>
      <c r="T2457" s="65" t="str">
        <f aca="false">IF(ISBLANK(B2457),"",VLOOKUP(B2457,$BI$2:$BJ$5,2,FALSE()))</f>
        <v/>
      </c>
      <c r="U2457" s="66" t="str">
        <f aca="false">IF(ISBLANK(Q2457),"ES",Q2457)</f>
        <v>ES</v>
      </c>
      <c r="V2457" s="64" t="str">
        <f aca="false">IF(ISBLANK(K2457),"2",VLOOKUP(K2457,$BG$2:$BH$3,2,FALSE()))</f>
        <v>2</v>
      </c>
      <c r="W2457" s="66" t="str">
        <f aca="false">IF(ISBLANK(R2457),"Sin observaciones",R2457)</f>
        <v>Sin observaciones</v>
      </c>
      <c r="X2457" s="64" t="str">
        <f aca="false">IF(ISERROR(VLOOKUP(J2457,$BG$2:$BH$3,2,FALSE())),"",VLOOKUP(J2457,$BG$2:$BH$3,2,FALSE()))</f>
        <v/>
      </c>
      <c r="Z2457" s="67"/>
    </row>
    <row r="2458" customFormat="false" ht="14.4" hidden="false" customHeight="false" outlineLevel="0" collapsed="false">
      <c r="A2458" s="63"/>
      <c r="B2458" s="83"/>
      <c r="C2458" s="63"/>
      <c r="D2458" s="84"/>
      <c r="E2458" s="85"/>
      <c r="F2458" s="85"/>
      <c r="G2458" s="85"/>
      <c r="H2458" s="85"/>
      <c r="I2458" s="61"/>
      <c r="J2458" s="83"/>
      <c r="K2458" s="83"/>
      <c r="L2458" s="61"/>
      <c r="M2458" s="61"/>
      <c r="N2458" s="61"/>
      <c r="O2458" s="63"/>
      <c r="P2458" s="63"/>
      <c r="Q2458" s="63"/>
      <c r="R2458" s="63"/>
      <c r="S2458" s="64" t="str">
        <f aca="false">IF(ISBLANK(A2458),"",CONCATENATE($BC$5,"-",MID($BC$3,3,2),"-M_",A2458))</f>
        <v/>
      </c>
      <c r="T2458" s="65" t="str">
        <f aca="false">IF(ISBLANK(B2458),"",VLOOKUP(B2458,$BI$2:$BJ$5,2,FALSE()))</f>
        <v/>
      </c>
      <c r="U2458" s="66" t="str">
        <f aca="false">IF(ISBLANK(Q2458),"ES",Q2458)</f>
        <v>ES</v>
      </c>
      <c r="V2458" s="64" t="str">
        <f aca="false">IF(ISBLANK(K2458),"2",VLOOKUP(K2458,$BG$2:$BH$3,2,FALSE()))</f>
        <v>2</v>
      </c>
      <c r="W2458" s="66" t="str">
        <f aca="false">IF(ISBLANK(R2458),"Sin observaciones",R2458)</f>
        <v>Sin observaciones</v>
      </c>
      <c r="X2458" s="64" t="str">
        <f aca="false">IF(ISERROR(VLOOKUP(J2458,$BG$2:$BH$3,2,FALSE())),"",VLOOKUP(J2458,$BG$2:$BH$3,2,FALSE()))</f>
        <v/>
      </c>
      <c r="Z2458" s="67"/>
    </row>
    <row r="2459" customFormat="false" ht="14.4" hidden="false" customHeight="false" outlineLevel="0" collapsed="false">
      <c r="A2459" s="63"/>
      <c r="B2459" s="83"/>
      <c r="C2459" s="63"/>
      <c r="D2459" s="84"/>
      <c r="E2459" s="85"/>
      <c r="F2459" s="85"/>
      <c r="G2459" s="85"/>
      <c r="H2459" s="85"/>
      <c r="I2459" s="61"/>
      <c r="J2459" s="83"/>
      <c r="K2459" s="83"/>
      <c r="L2459" s="61"/>
      <c r="M2459" s="61"/>
      <c r="N2459" s="61"/>
      <c r="O2459" s="63"/>
      <c r="P2459" s="63"/>
      <c r="Q2459" s="63"/>
      <c r="R2459" s="63"/>
      <c r="S2459" s="64" t="str">
        <f aca="false">IF(ISBLANK(A2459),"",CONCATENATE($BC$5,"-",MID($BC$3,3,2),"-M_",A2459))</f>
        <v/>
      </c>
      <c r="T2459" s="65" t="str">
        <f aca="false">IF(ISBLANK(B2459),"",VLOOKUP(B2459,$BI$2:$BJ$5,2,FALSE()))</f>
        <v/>
      </c>
      <c r="U2459" s="66" t="str">
        <f aca="false">IF(ISBLANK(Q2459),"ES",Q2459)</f>
        <v>ES</v>
      </c>
      <c r="V2459" s="64" t="str">
        <f aca="false">IF(ISBLANK(K2459),"2",VLOOKUP(K2459,$BG$2:$BH$3,2,FALSE()))</f>
        <v>2</v>
      </c>
      <c r="W2459" s="66" t="str">
        <f aca="false">IF(ISBLANK(R2459),"Sin observaciones",R2459)</f>
        <v>Sin observaciones</v>
      </c>
      <c r="X2459" s="64" t="str">
        <f aca="false">IF(ISERROR(VLOOKUP(J2459,$BG$2:$BH$3,2,FALSE())),"",VLOOKUP(J2459,$BG$2:$BH$3,2,FALSE()))</f>
        <v/>
      </c>
      <c r="Z2459" s="67"/>
    </row>
    <row r="2460" customFormat="false" ht="14.4" hidden="false" customHeight="false" outlineLevel="0" collapsed="false">
      <c r="A2460" s="63"/>
      <c r="B2460" s="83"/>
      <c r="C2460" s="63"/>
      <c r="D2460" s="84"/>
      <c r="E2460" s="85"/>
      <c r="F2460" s="85"/>
      <c r="G2460" s="85"/>
      <c r="H2460" s="85"/>
      <c r="I2460" s="61"/>
      <c r="J2460" s="83"/>
      <c r="K2460" s="83"/>
      <c r="L2460" s="61"/>
      <c r="M2460" s="61"/>
      <c r="N2460" s="61"/>
      <c r="O2460" s="63"/>
      <c r="P2460" s="63"/>
      <c r="Q2460" s="63"/>
      <c r="R2460" s="63"/>
      <c r="S2460" s="64" t="str">
        <f aca="false">IF(ISBLANK(A2460),"",CONCATENATE($BC$5,"-",MID($BC$3,3,2),"-M_",A2460))</f>
        <v/>
      </c>
      <c r="T2460" s="65" t="str">
        <f aca="false">IF(ISBLANK(B2460),"",VLOOKUP(B2460,$BI$2:$BJ$5,2,FALSE()))</f>
        <v/>
      </c>
      <c r="U2460" s="66" t="str">
        <f aca="false">IF(ISBLANK(Q2460),"ES",Q2460)</f>
        <v>ES</v>
      </c>
      <c r="V2460" s="64" t="str">
        <f aca="false">IF(ISBLANK(K2460),"2",VLOOKUP(K2460,$BG$2:$BH$3,2,FALSE()))</f>
        <v>2</v>
      </c>
      <c r="W2460" s="66" t="str">
        <f aca="false">IF(ISBLANK(R2460),"Sin observaciones",R2460)</f>
        <v>Sin observaciones</v>
      </c>
      <c r="X2460" s="64" t="str">
        <f aca="false">IF(ISERROR(VLOOKUP(J2460,$BG$2:$BH$3,2,FALSE())),"",VLOOKUP(J2460,$BG$2:$BH$3,2,FALSE()))</f>
        <v/>
      </c>
      <c r="Z2460" s="67"/>
    </row>
    <row r="2461" customFormat="false" ht="14.4" hidden="false" customHeight="false" outlineLevel="0" collapsed="false">
      <c r="A2461" s="63"/>
      <c r="B2461" s="83"/>
      <c r="C2461" s="63"/>
      <c r="D2461" s="84"/>
      <c r="E2461" s="85"/>
      <c r="F2461" s="85"/>
      <c r="G2461" s="85"/>
      <c r="H2461" s="85"/>
      <c r="I2461" s="61"/>
      <c r="J2461" s="83"/>
      <c r="K2461" s="83"/>
      <c r="L2461" s="61"/>
      <c r="M2461" s="61"/>
      <c r="N2461" s="61"/>
      <c r="O2461" s="63"/>
      <c r="P2461" s="63"/>
      <c r="Q2461" s="63"/>
      <c r="R2461" s="63"/>
      <c r="S2461" s="64" t="str">
        <f aca="false">IF(ISBLANK(A2461),"",CONCATENATE($BC$5,"-",MID($BC$3,3,2),"-M_",A2461))</f>
        <v/>
      </c>
      <c r="T2461" s="65" t="str">
        <f aca="false">IF(ISBLANK(B2461),"",VLOOKUP(B2461,$BI$2:$BJ$5,2,FALSE()))</f>
        <v/>
      </c>
      <c r="U2461" s="66" t="str">
        <f aca="false">IF(ISBLANK(Q2461),"ES",Q2461)</f>
        <v>ES</v>
      </c>
      <c r="V2461" s="64" t="str">
        <f aca="false">IF(ISBLANK(K2461),"2",VLOOKUP(K2461,$BG$2:$BH$3,2,FALSE()))</f>
        <v>2</v>
      </c>
      <c r="W2461" s="66" t="str">
        <f aca="false">IF(ISBLANK(R2461),"Sin observaciones",R2461)</f>
        <v>Sin observaciones</v>
      </c>
      <c r="X2461" s="64" t="str">
        <f aca="false">IF(ISERROR(VLOOKUP(J2461,$BG$2:$BH$3,2,FALSE())),"",VLOOKUP(J2461,$BG$2:$BH$3,2,FALSE()))</f>
        <v/>
      </c>
      <c r="Z2461" s="67"/>
    </row>
    <row r="2462" customFormat="false" ht="14.4" hidden="false" customHeight="false" outlineLevel="0" collapsed="false">
      <c r="A2462" s="63"/>
      <c r="B2462" s="83"/>
      <c r="C2462" s="63"/>
      <c r="D2462" s="84"/>
      <c r="E2462" s="85"/>
      <c r="F2462" s="85"/>
      <c r="G2462" s="85"/>
      <c r="H2462" s="85"/>
      <c r="I2462" s="61"/>
      <c r="J2462" s="83"/>
      <c r="K2462" s="83"/>
      <c r="L2462" s="61"/>
      <c r="M2462" s="61"/>
      <c r="N2462" s="61"/>
      <c r="O2462" s="63"/>
      <c r="P2462" s="63"/>
      <c r="Q2462" s="63"/>
      <c r="R2462" s="63"/>
      <c r="S2462" s="64" t="str">
        <f aca="false">IF(ISBLANK(A2462),"",CONCATENATE($BC$5,"-",MID($BC$3,3,2),"-M_",A2462))</f>
        <v/>
      </c>
      <c r="T2462" s="65" t="str">
        <f aca="false">IF(ISBLANK(B2462),"",VLOOKUP(B2462,$BI$2:$BJ$5,2,FALSE()))</f>
        <v/>
      </c>
      <c r="U2462" s="66" t="str">
        <f aca="false">IF(ISBLANK(Q2462),"ES",Q2462)</f>
        <v>ES</v>
      </c>
      <c r="V2462" s="64" t="str">
        <f aca="false">IF(ISBLANK(K2462),"2",VLOOKUP(K2462,$BG$2:$BH$3,2,FALSE()))</f>
        <v>2</v>
      </c>
      <c r="W2462" s="66" t="str">
        <f aca="false">IF(ISBLANK(R2462),"Sin observaciones",R2462)</f>
        <v>Sin observaciones</v>
      </c>
      <c r="X2462" s="64" t="str">
        <f aca="false">IF(ISERROR(VLOOKUP(J2462,$BG$2:$BH$3,2,FALSE())),"",VLOOKUP(J2462,$BG$2:$BH$3,2,FALSE()))</f>
        <v/>
      </c>
      <c r="Z2462" s="67"/>
    </row>
    <row r="2463" customFormat="false" ht="14.4" hidden="false" customHeight="false" outlineLevel="0" collapsed="false">
      <c r="A2463" s="63"/>
      <c r="B2463" s="83"/>
      <c r="C2463" s="63"/>
      <c r="D2463" s="84"/>
      <c r="E2463" s="85"/>
      <c r="F2463" s="85"/>
      <c r="G2463" s="85"/>
      <c r="H2463" s="85"/>
      <c r="I2463" s="61"/>
      <c r="J2463" s="83"/>
      <c r="K2463" s="83"/>
      <c r="L2463" s="61"/>
      <c r="M2463" s="61"/>
      <c r="N2463" s="61"/>
      <c r="O2463" s="63"/>
      <c r="P2463" s="63"/>
      <c r="Q2463" s="63"/>
      <c r="R2463" s="63"/>
      <c r="S2463" s="64" t="str">
        <f aca="false">IF(ISBLANK(A2463),"",CONCATENATE($BC$5,"-",MID($BC$3,3,2),"-M_",A2463))</f>
        <v/>
      </c>
      <c r="T2463" s="65" t="str">
        <f aca="false">IF(ISBLANK(B2463),"",VLOOKUP(B2463,$BI$2:$BJ$5,2,FALSE()))</f>
        <v/>
      </c>
      <c r="U2463" s="66" t="str">
        <f aca="false">IF(ISBLANK(Q2463),"ES",Q2463)</f>
        <v>ES</v>
      </c>
      <c r="V2463" s="64" t="str">
        <f aca="false">IF(ISBLANK(K2463),"2",VLOOKUP(K2463,$BG$2:$BH$3,2,FALSE()))</f>
        <v>2</v>
      </c>
      <c r="W2463" s="66" t="str">
        <f aca="false">IF(ISBLANK(R2463),"Sin observaciones",R2463)</f>
        <v>Sin observaciones</v>
      </c>
      <c r="X2463" s="64" t="str">
        <f aca="false">IF(ISERROR(VLOOKUP(J2463,$BG$2:$BH$3,2,FALSE())),"",VLOOKUP(J2463,$BG$2:$BH$3,2,FALSE()))</f>
        <v/>
      </c>
      <c r="Z2463" s="67"/>
    </row>
    <row r="2464" customFormat="false" ht="14.4" hidden="false" customHeight="false" outlineLevel="0" collapsed="false">
      <c r="A2464" s="63"/>
      <c r="B2464" s="83"/>
      <c r="C2464" s="63"/>
      <c r="D2464" s="84"/>
      <c r="E2464" s="85"/>
      <c r="F2464" s="85"/>
      <c r="G2464" s="85"/>
      <c r="H2464" s="85"/>
      <c r="I2464" s="61"/>
      <c r="J2464" s="83"/>
      <c r="K2464" s="83"/>
      <c r="L2464" s="61"/>
      <c r="M2464" s="61"/>
      <c r="N2464" s="61"/>
      <c r="O2464" s="63"/>
      <c r="P2464" s="63"/>
      <c r="Q2464" s="63"/>
      <c r="R2464" s="63"/>
      <c r="S2464" s="64" t="str">
        <f aca="false">IF(ISBLANK(A2464),"",CONCATENATE($BC$5,"-",MID($BC$3,3,2),"-M_",A2464))</f>
        <v/>
      </c>
      <c r="T2464" s="65" t="str">
        <f aca="false">IF(ISBLANK(B2464),"",VLOOKUP(B2464,$BI$2:$BJ$5,2,FALSE()))</f>
        <v/>
      </c>
      <c r="U2464" s="66" t="str">
        <f aca="false">IF(ISBLANK(Q2464),"ES",Q2464)</f>
        <v>ES</v>
      </c>
      <c r="V2464" s="64" t="str">
        <f aca="false">IF(ISBLANK(K2464),"2",VLOOKUP(K2464,$BG$2:$BH$3,2,FALSE()))</f>
        <v>2</v>
      </c>
      <c r="W2464" s="66" t="str">
        <f aca="false">IF(ISBLANK(R2464),"Sin observaciones",R2464)</f>
        <v>Sin observaciones</v>
      </c>
      <c r="X2464" s="64" t="str">
        <f aca="false">IF(ISERROR(VLOOKUP(J2464,$BG$2:$BH$3,2,FALSE())),"",VLOOKUP(J2464,$BG$2:$BH$3,2,FALSE()))</f>
        <v/>
      </c>
      <c r="Z2464" s="67"/>
    </row>
    <row r="2465" customFormat="false" ht="14.4" hidden="false" customHeight="false" outlineLevel="0" collapsed="false">
      <c r="A2465" s="63"/>
      <c r="B2465" s="83"/>
      <c r="C2465" s="63"/>
      <c r="D2465" s="84"/>
      <c r="E2465" s="85"/>
      <c r="F2465" s="85"/>
      <c r="G2465" s="85"/>
      <c r="H2465" s="85"/>
      <c r="I2465" s="61"/>
      <c r="J2465" s="83"/>
      <c r="K2465" s="83"/>
      <c r="L2465" s="61"/>
      <c r="M2465" s="61"/>
      <c r="N2465" s="61"/>
      <c r="O2465" s="63"/>
      <c r="P2465" s="63"/>
      <c r="Q2465" s="63"/>
      <c r="R2465" s="63"/>
      <c r="S2465" s="64" t="str">
        <f aca="false">IF(ISBLANK(A2465),"",CONCATENATE($BC$5,"-",MID($BC$3,3,2),"-M_",A2465))</f>
        <v/>
      </c>
      <c r="T2465" s="65" t="str">
        <f aca="false">IF(ISBLANK(B2465),"",VLOOKUP(B2465,$BI$2:$BJ$5,2,FALSE()))</f>
        <v/>
      </c>
      <c r="U2465" s="66" t="str">
        <f aca="false">IF(ISBLANK(Q2465),"ES",Q2465)</f>
        <v>ES</v>
      </c>
      <c r="V2465" s="64" t="str">
        <f aca="false">IF(ISBLANK(K2465),"2",VLOOKUP(K2465,$BG$2:$BH$3,2,FALSE()))</f>
        <v>2</v>
      </c>
      <c r="W2465" s="66" t="str">
        <f aca="false">IF(ISBLANK(R2465),"Sin observaciones",R2465)</f>
        <v>Sin observaciones</v>
      </c>
      <c r="X2465" s="64" t="str">
        <f aca="false">IF(ISERROR(VLOOKUP(J2465,$BG$2:$BH$3,2,FALSE())),"",VLOOKUP(J2465,$BG$2:$BH$3,2,FALSE()))</f>
        <v/>
      </c>
      <c r="Z2465" s="67"/>
    </row>
    <row r="2466" customFormat="false" ht="14.4" hidden="false" customHeight="false" outlineLevel="0" collapsed="false">
      <c r="A2466" s="63"/>
      <c r="B2466" s="83"/>
      <c r="C2466" s="63"/>
      <c r="D2466" s="84"/>
      <c r="E2466" s="85"/>
      <c r="F2466" s="85"/>
      <c r="G2466" s="85"/>
      <c r="H2466" s="85"/>
      <c r="I2466" s="61"/>
      <c r="J2466" s="83"/>
      <c r="K2466" s="83"/>
      <c r="L2466" s="61"/>
      <c r="M2466" s="61"/>
      <c r="N2466" s="61"/>
      <c r="O2466" s="63"/>
      <c r="P2466" s="63"/>
      <c r="Q2466" s="63"/>
      <c r="R2466" s="63"/>
      <c r="S2466" s="64" t="str">
        <f aca="false">IF(ISBLANK(A2466),"",CONCATENATE($BC$5,"-",MID($BC$3,3,2),"-M_",A2466))</f>
        <v/>
      </c>
      <c r="T2466" s="65" t="str">
        <f aca="false">IF(ISBLANK(B2466),"",VLOOKUP(B2466,$BI$2:$BJ$5,2,FALSE()))</f>
        <v/>
      </c>
      <c r="U2466" s="66" t="str">
        <f aca="false">IF(ISBLANK(Q2466),"ES",Q2466)</f>
        <v>ES</v>
      </c>
      <c r="V2466" s="64" t="str">
        <f aca="false">IF(ISBLANK(K2466),"2",VLOOKUP(K2466,$BG$2:$BH$3,2,FALSE()))</f>
        <v>2</v>
      </c>
      <c r="W2466" s="66" t="str">
        <f aca="false">IF(ISBLANK(R2466),"Sin observaciones",R2466)</f>
        <v>Sin observaciones</v>
      </c>
      <c r="X2466" s="64" t="str">
        <f aca="false">IF(ISERROR(VLOOKUP(J2466,$BG$2:$BH$3,2,FALSE())),"",VLOOKUP(J2466,$BG$2:$BH$3,2,FALSE()))</f>
        <v/>
      </c>
      <c r="Z2466" s="67"/>
    </row>
    <row r="2467" customFormat="false" ht="14.4" hidden="false" customHeight="false" outlineLevel="0" collapsed="false">
      <c r="A2467" s="63"/>
      <c r="B2467" s="83"/>
      <c r="C2467" s="63"/>
      <c r="D2467" s="84"/>
      <c r="E2467" s="85"/>
      <c r="F2467" s="85"/>
      <c r="G2467" s="85"/>
      <c r="H2467" s="85"/>
      <c r="I2467" s="61"/>
      <c r="J2467" s="83"/>
      <c r="K2467" s="83"/>
      <c r="L2467" s="61"/>
      <c r="M2467" s="61"/>
      <c r="N2467" s="61"/>
      <c r="O2467" s="63"/>
      <c r="P2467" s="63"/>
      <c r="Q2467" s="63"/>
      <c r="R2467" s="63"/>
      <c r="S2467" s="64" t="str">
        <f aca="false">IF(ISBLANK(A2467),"",CONCATENATE($BC$5,"-",MID($BC$3,3,2),"-M_",A2467))</f>
        <v/>
      </c>
      <c r="T2467" s="65" t="str">
        <f aca="false">IF(ISBLANK(B2467),"",VLOOKUP(B2467,$BI$2:$BJ$5,2,FALSE()))</f>
        <v/>
      </c>
      <c r="U2467" s="66" t="str">
        <f aca="false">IF(ISBLANK(Q2467),"ES",Q2467)</f>
        <v>ES</v>
      </c>
      <c r="V2467" s="64" t="str">
        <f aca="false">IF(ISBLANK(K2467),"2",VLOOKUP(K2467,$BG$2:$BH$3,2,FALSE()))</f>
        <v>2</v>
      </c>
      <c r="W2467" s="66" t="str">
        <f aca="false">IF(ISBLANK(R2467),"Sin observaciones",R2467)</f>
        <v>Sin observaciones</v>
      </c>
      <c r="X2467" s="64" t="str">
        <f aca="false">IF(ISERROR(VLOOKUP(J2467,$BG$2:$BH$3,2,FALSE())),"",VLOOKUP(J2467,$BG$2:$BH$3,2,FALSE()))</f>
        <v/>
      </c>
      <c r="Z2467" s="67"/>
    </row>
    <row r="2468" customFormat="false" ht="14.4" hidden="false" customHeight="false" outlineLevel="0" collapsed="false">
      <c r="A2468" s="63"/>
      <c r="B2468" s="83"/>
      <c r="C2468" s="63"/>
      <c r="D2468" s="84"/>
      <c r="E2468" s="85"/>
      <c r="F2468" s="85"/>
      <c r="G2468" s="85"/>
      <c r="H2468" s="85"/>
      <c r="I2468" s="61"/>
      <c r="J2468" s="83"/>
      <c r="K2468" s="83"/>
      <c r="L2468" s="61"/>
      <c r="M2468" s="61"/>
      <c r="N2468" s="61"/>
      <c r="O2468" s="63"/>
      <c r="P2468" s="63"/>
      <c r="Q2468" s="63"/>
      <c r="R2468" s="63"/>
      <c r="S2468" s="64" t="str">
        <f aca="false">IF(ISBLANK(A2468),"",CONCATENATE($BC$5,"-",MID($BC$3,3,2),"-M_",A2468))</f>
        <v/>
      </c>
      <c r="T2468" s="65" t="str">
        <f aca="false">IF(ISBLANK(B2468),"",VLOOKUP(B2468,$BI$2:$BJ$5,2,FALSE()))</f>
        <v/>
      </c>
      <c r="U2468" s="66" t="str">
        <f aca="false">IF(ISBLANK(Q2468),"ES",Q2468)</f>
        <v>ES</v>
      </c>
      <c r="V2468" s="64" t="str">
        <f aca="false">IF(ISBLANK(K2468),"2",VLOOKUP(K2468,$BG$2:$BH$3,2,FALSE()))</f>
        <v>2</v>
      </c>
      <c r="W2468" s="66" t="str">
        <f aca="false">IF(ISBLANK(R2468),"Sin observaciones",R2468)</f>
        <v>Sin observaciones</v>
      </c>
      <c r="X2468" s="64" t="str">
        <f aca="false">IF(ISERROR(VLOOKUP(J2468,$BG$2:$BH$3,2,FALSE())),"",VLOOKUP(J2468,$BG$2:$BH$3,2,FALSE()))</f>
        <v/>
      </c>
      <c r="Z2468" s="67"/>
    </row>
    <row r="2469" customFormat="false" ht="14.4" hidden="false" customHeight="false" outlineLevel="0" collapsed="false">
      <c r="A2469" s="63"/>
      <c r="B2469" s="83"/>
      <c r="C2469" s="63"/>
      <c r="D2469" s="84"/>
      <c r="E2469" s="85"/>
      <c r="F2469" s="85"/>
      <c r="G2469" s="85"/>
      <c r="H2469" s="85"/>
      <c r="I2469" s="61"/>
      <c r="J2469" s="83"/>
      <c r="K2469" s="83"/>
      <c r="L2469" s="61"/>
      <c r="M2469" s="61"/>
      <c r="N2469" s="61"/>
      <c r="O2469" s="63"/>
      <c r="P2469" s="63"/>
      <c r="Q2469" s="63"/>
      <c r="R2469" s="63"/>
      <c r="S2469" s="64" t="str">
        <f aca="false">IF(ISBLANK(A2469),"",CONCATENATE($BC$5,"-",MID($BC$3,3,2),"-M_",A2469))</f>
        <v/>
      </c>
      <c r="T2469" s="65" t="str">
        <f aca="false">IF(ISBLANK(B2469),"",VLOOKUP(B2469,$BI$2:$BJ$5,2,FALSE()))</f>
        <v/>
      </c>
      <c r="U2469" s="66" t="str">
        <f aca="false">IF(ISBLANK(Q2469),"ES",Q2469)</f>
        <v>ES</v>
      </c>
      <c r="V2469" s="64" t="str">
        <f aca="false">IF(ISBLANK(K2469),"2",VLOOKUP(K2469,$BG$2:$BH$3,2,FALSE()))</f>
        <v>2</v>
      </c>
      <c r="W2469" s="66" t="str">
        <f aca="false">IF(ISBLANK(R2469),"Sin observaciones",R2469)</f>
        <v>Sin observaciones</v>
      </c>
      <c r="X2469" s="64" t="str">
        <f aca="false">IF(ISERROR(VLOOKUP(J2469,$BG$2:$BH$3,2,FALSE())),"",VLOOKUP(J2469,$BG$2:$BH$3,2,FALSE()))</f>
        <v/>
      </c>
      <c r="Z2469" s="67"/>
    </row>
    <row r="2470" customFormat="false" ht="14.4" hidden="false" customHeight="false" outlineLevel="0" collapsed="false">
      <c r="A2470" s="63"/>
      <c r="B2470" s="83"/>
      <c r="C2470" s="63"/>
      <c r="D2470" s="84"/>
      <c r="E2470" s="85"/>
      <c r="F2470" s="85"/>
      <c r="G2470" s="85"/>
      <c r="H2470" s="85"/>
      <c r="I2470" s="61"/>
      <c r="J2470" s="83"/>
      <c r="K2470" s="83"/>
      <c r="L2470" s="61"/>
      <c r="M2470" s="61"/>
      <c r="N2470" s="61"/>
      <c r="O2470" s="63"/>
      <c r="P2470" s="63"/>
      <c r="Q2470" s="63"/>
      <c r="R2470" s="63"/>
      <c r="S2470" s="64" t="str">
        <f aca="false">IF(ISBLANK(A2470),"",CONCATENATE($BC$5,"-",MID($BC$3,3,2),"-M_",A2470))</f>
        <v/>
      </c>
      <c r="T2470" s="65" t="str">
        <f aca="false">IF(ISBLANK(B2470),"",VLOOKUP(B2470,$BI$2:$BJ$5,2,FALSE()))</f>
        <v/>
      </c>
      <c r="U2470" s="66" t="str">
        <f aca="false">IF(ISBLANK(Q2470),"ES",Q2470)</f>
        <v>ES</v>
      </c>
      <c r="V2470" s="64" t="str">
        <f aca="false">IF(ISBLANK(K2470),"2",VLOOKUP(K2470,$BG$2:$BH$3,2,FALSE()))</f>
        <v>2</v>
      </c>
      <c r="W2470" s="66" t="str">
        <f aca="false">IF(ISBLANK(R2470),"Sin observaciones",R2470)</f>
        <v>Sin observaciones</v>
      </c>
      <c r="X2470" s="64" t="str">
        <f aca="false">IF(ISERROR(VLOOKUP(J2470,$BG$2:$BH$3,2,FALSE())),"",VLOOKUP(J2470,$BG$2:$BH$3,2,FALSE()))</f>
        <v/>
      </c>
      <c r="Z2470" s="67"/>
    </row>
    <row r="2471" customFormat="false" ht="14.4" hidden="false" customHeight="false" outlineLevel="0" collapsed="false">
      <c r="A2471" s="63"/>
      <c r="B2471" s="83"/>
      <c r="C2471" s="63"/>
      <c r="D2471" s="84"/>
      <c r="E2471" s="85"/>
      <c r="F2471" s="85"/>
      <c r="G2471" s="85"/>
      <c r="H2471" s="85"/>
      <c r="I2471" s="61"/>
      <c r="J2471" s="83"/>
      <c r="K2471" s="83"/>
      <c r="L2471" s="61"/>
      <c r="M2471" s="61"/>
      <c r="N2471" s="61"/>
      <c r="O2471" s="63"/>
      <c r="P2471" s="63"/>
      <c r="Q2471" s="63"/>
      <c r="R2471" s="63"/>
      <c r="S2471" s="64" t="str">
        <f aca="false">IF(ISBLANK(A2471),"",CONCATENATE($BC$5,"-",MID($BC$3,3,2),"-M_",A2471))</f>
        <v/>
      </c>
      <c r="T2471" s="65" t="str">
        <f aca="false">IF(ISBLANK(B2471),"",VLOOKUP(B2471,$BI$2:$BJ$5,2,FALSE()))</f>
        <v/>
      </c>
      <c r="U2471" s="66" t="str">
        <f aca="false">IF(ISBLANK(Q2471),"ES",Q2471)</f>
        <v>ES</v>
      </c>
      <c r="V2471" s="64" t="str">
        <f aca="false">IF(ISBLANK(K2471),"2",VLOOKUP(K2471,$BG$2:$BH$3,2,FALSE()))</f>
        <v>2</v>
      </c>
      <c r="W2471" s="66" t="str">
        <f aca="false">IF(ISBLANK(R2471),"Sin observaciones",R2471)</f>
        <v>Sin observaciones</v>
      </c>
      <c r="X2471" s="64" t="str">
        <f aca="false">IF(ISERROR(VLOOKUP(J2471,$BG$2:$BH$3,2,FALSE())),"",VLOOKUP(J2471,$BG$2:$BH$3,2,FALSE()))</f>
        <v/>
      </c>
      <c r="Z2471" s="67"/>
    </row>
    <row r="2472" customFormat="false" ht="14.4" hidden="false" customHeight="false" outlineLevel="0" collapsed="false">
      <c r="A2472" s="63"/>
      <c r="B2472" s="83"/>
      <c r="C2472" s="63"/>
      <c r="D2472" s="84"/>
      <c r="E2472" s="85"/>
      <c r="F2472" s="85"/>
      <c r="G2472" s="85"/>
      <c r="H2472" s="85"/>
      <c r="I2472" s="61"/>
      <c r="J2472" s="83"/>
      <c r="K2472" s="83"/>
      <c r="L2472" s="61"/>
      <c r="M2472" s="61"/>
      <c r="N2472" s="61"/>
      <c r="O2472" s="63"/>
      <c r="P2472" s="63"/>
      <c r="Q2472" s="63"/>
      <c r="R2472" s="63"/>
      <c r="S2472" s="64" t="str">
        <f aca="false">IF(ISBLANK(A2472),"",CONCATENATE($BC$5,"-",MID($BC$3,3,2),"-M_",A2472))</f>
        <v/>
      </c>
      <c r="T2472" s="65" t="str">
        <f aca="false">IF(ISBLANK(B2472),"",VLOOKUP(B2472,$BI$2:$BJ$5,2,FALSE()))</f>
        <v/>
      </c>
      <c r="U2472" s="66" t="str">
        <f aca="false">IF(ISBLANK(Q2472),"ES",Q2472)</f>
        <v>ES</v>
      </c>
      <c r="V2472" s="64" t="str">
        <f aca="false">IF(ISBLANK(K2472),"2",VLOOKUP(K2472,$BG$2:$BH$3,2,FALSE()))</f>
        <v>2</v>
      </c>
      <c r="W2472" s="66" t="str">
        <f aca="false">IF(ISBLANK(R2472),"Sin observaciones",R2472)</f>
        <v>Sin observaciones</v>
      </c>
      <c r="X2472" s="64" t="str">
        <f aca="false">IF(ISERROR(VLOOKUP(J2472,$BG$2:$BH$3,2,FALSE())),"",VLOOKUP(J2472,$BG$2:$BH$3,2,FALSE()))</f>
        <v/>
      </c>
      <c r="Z2472" s="67"/>
    </row>
    <row r="2473" customFormat="false" ht="14.4" hidden="false" customHeight="false" outlineLevel="0" collapsed="false">
      <c r="A2473" s="63"/>
      <c r="B2473" s="83"/>
      <c r="C2473" s="63"/>
      <c r="D2473" s="84"/>
      <c r="E2473" s="85"/>
      <c r="F2473" s="85"/>
      <c r="G2473" s="85"/>
      <c r="H2473" s="85"/>
      <c r="I2473" s="61"/>
      <c r="J2473" s="83"/>
      <c r="K2473" s="83"/>
      <c r="L2473" s="61"/>
      <c r="M2473" s="61"/>
      <c r="N2473" s="61"/>
      <c r="O2473" s="63"/>
      <c r="P2473" s="63"/>
      <c r="Q2473" s="63"/>
      <c r="R2473" s="63"/>
      <c r="S2473" s="64" t="str">
        <f aca="false">IF(ISBLANK(A2473),"",CONCATENATE($BC$5,"-",MID($BC$3,3,2),"-M_",A2473))</f>
        <v/>
      </c>
      <c r="T2473" s="65" t="str">
        <f aca="false">IF(ISBLANK(B2473),"",VLOOKUP(B2473,$BI$2:$BJ$5,2,FALSE()))</f>
        <v/>
      </c>
      <c r="U2473" s="66" t="str">
        <f aca="false">IF(ISBLANK(Q2473),"ES",Q2473)</f>
        <v>ES</v>
      </c>
      <c r="V2473" s="64" t="str">
        <f aca="false">IF(ISBLANK(K2473),"2",VLOOKUP(K2473,$BG$2:$BH$3,2,FALSE()))</f>
        <v>2</v>
      </c>
      <c r="W2473" s="66" t="str">
        <f aca="false">IF(ISBLANK(R2473),"Sin observaciones",R2473)</f>
        <v>Sin observaciones</v>
      </c>
      <c r="X2473" s="64" t="str">
        <f aca="false">IF(ISERROR(VLOOKUP(J2473,$BG$2:$BH$3,2,FALSE())),"",VLOOKUP(J2473,$BG$2:$BH$3,2,FALSE()))</f>
        <v/>
      </c>
      <c r="Z2473" s="67"/>
    </row>
    <row r="2474" customFormat="false" ht="14.4" hidden="false" customHeight="false" outlineLevel="0" collapsed="false">
      <c r="A2474" s="63"/>
      <c r="B2474" s="83"/>
      <c r="C2474" s="63"/>
      <c r="D2474" s="84"/>
      <c r="E2474" s="85"/>
      <c r="F2474" s="85"/>
      <c r="G2474" s="85"/>
      <c r="H2474" s="85"/>
      <c r="I2474" s="61"/>
      <c r="J2474" s="83"/>
      <c r="K2474" s="83"/>
      <c r="L2474" s="61"/>
      <c r="M2474" s="61"/>
      <c r="N2474" s="61"/>
      <c r="O2474" s="63"/>
      <c r="P2474" s="63"/>
      <c r="Q2474" s="63"/>
      <c r="R2474" s="63"/>
      <c r="S2474" s="64" t="str">
        <f aca="false">IF(ISBLANK(A2474),"",CONCATENATE($BC$5,"-",MID($BC$3,3,2),"-M_",A2474))</f>
        <v/>
      </c>
      <c r="T2474" s="65" t="str">
        <f aca="false">IF(ISBLANK(B2474),"",VLOOKUP(B2474,$BI$2:$BJ$5,2,FALSE()))</f>
        <v/>
      </c>
      <c r="U2474" s="66" t="str">
        <f aca="false">IF(ISBLANK(Q2474),"ES",Q2474)</f>
        <v>ES</v>
      </c>
      <c r="V2474" s="64" t="str">
        <f aca="false">IF(ISBLANK(K2474),"2",VLOOKUP(K2474,$BG$2:$BH$3,2,FALSE()))</f>
        <v>2</v>
      </c>
      <c r="W2474" s="66" t="str">
        <f aca="false">IF(ISBLANK(R2474),"Sin observaciones",R2474)</f>
        <v>Sin observaciones</v>
      </c>
      <c r="X2474" s="64" t="str">
        <f aca="false">IF(ISERROR(VLOOKUP(J2474,$BG$2:$BH$3,2,FALSE())),"",VLOOKUP(J2474,$BG$2:$BH$3,2,FALSE()))</f>
        <v/>
      </c>
      <c r="Z2474" s="67"/>
    </row>
    <row r="2475" customFormat="false" ht="14.4" hidden="false" customHeight="false" outlineLevel="0" collapsed="false">
      <c r="A2475" s="63"/>
      <c r="B2475" s="83"/>
      <c r="C2475" s="63"/>
      <c r="D2475" s="84"/>
      <c r="E2475" s="85"/>
      <c r="F2475" s="85"/>
      <c r="G2475" s="85"/>
      <c r="H2475" s="85"/>
      <c r="I2475" s="61"/>
      <c r="J2475" s="83"/>
      <c r="K2475" s="83"/>
      <c r="L2475" s="61"/>
      <c r="M2475" s="61"/>
      <c r="N2475" s="61"/>
      <c r="O2475" s="63"/>
      <c r="P2475" s="63"/>
      <c r="Q2475" s="63"/>
      <c r="R2475" s="63"/>
      <c r="S2475" s="64" t="str">
        <f aca="false">IF(ISBLANK(A2475),"",CONCATENATE($BC$5,"-",MID($BC$3,3,2),"-M_",A2475))</f>
        <v/>
      </c>
      <c r="T2475" s="65" t="str">
        <f aca="false">IF(ISBLANK(B2475),"",VLOOKUP(B2475,$BI$2:$BJ$5,2,FALSE()))</f>
        <v/>
      </c>
      <c r="U2475" s="66" t="str">
        <f aca="false">IF(ISBLANK(Q2475),"ES",Q2475)</f>
        <v>ES</v>
      </c>
      <c r="V2475" s="64" t="str">
        <f aca="false">IF(ISBLANK(K2475),"2",VLOOKUP(K2475,$BG$2:$BH$3,2,FALSE()))</f>
        <v>2</v>
      </c>
      <c r="W2475" s="66" t="str">
        <f aca="false">IF(ISBLANK(R2475),"Sin observaciones",R2475)</f>
        <v>Sin observaciones</v>
      </c>
      <c r="X2475" s="64" t="str">
        <f aca="false">IF(ISERROR(VLOOKUP(J2475,$BG$2:$BH$3,2,FALSE())),"",VLOOKUP(J2475,$BG$2:$BH$3,2,FALSE()))</f>
        <v/>
      </c>
      <c r="Z2475" s="67"/>
    </row>
    <row r="2476" customFormat="false" ht="14.4" hidden="false" customHeight="false" outlineLevel="0" collapsed="false">
      <c r="A2476" s="63"/>
      <c r="B2476" s="83"/>
      <c r="C2476" s="63"/>
      <c r="D2476" s="84"/>
      <c r="E2476" s="85"/>
      <c r="F2476" s="85"/>
      <c r="G2476" s="85"/>
      <c r="H2476" s="85"/>
      <c r="I2476" s="61"/>
      <c r="J2476" s="83"/>
      <c r="K2476" s="83"/>
      <c r="L2476" s="61"/>
      <c r="M2476" s="61"/>
      <c r="N2476" s="61"/>
      <c r="O2476" s="63"/>
      <c r="P2476" s="63"/>
      <c r="Q2476" s="63"/>
      <c r="R2476" s="63"/>
      <c r="S2476" s="64" t="str">
        <f aca="false">IF(ISBLANK(A2476),"",CONCATENATE($BC$5,"-",MID($BC$3,3,2),"-M_",A2476))</f>
        <v/>
      </c>
      <c r="T2476" s="65" t="str">
        <f aca="false">IF(ISBLANK(B2476),"",VLOOKUP(B2476,$BI$2:$BJ$5,2,FALSE()))</f>
        <v/>
      </c>
      <c r="U2476" s="66" t="str">
        <f aca="false">IF(ISBLANK(Q2476),"ES",Q2476)</f>
        <v>ES</v>
      </c>
      <c r="V2476" s="64" t="str">
        <f aca="false">IF(ISBLANK(K2476),"2",VLOOKUP(K2476,$BG$2:$BH$3,2,FALSE()))</f>
        <v>2</v>
      </c>
      <c r="W2476" s="66" t="str">
        <f aca="false">IF(ISBLANK(R2476),"Sin observaciones",R2476)</f>
        <v>Sin observaciones</v>
      </c>
      <c r="X2476" s="64" t="str">
        <f aca="false">IF(ISERROR(VLOOKUP(J2476,$BG$2:$BH$3,2,FALSE())),"",VLOOKUP(J2476,$BG$2:$BH$3,2,FALSE()))</f>
        <v/>
      </c>
      <c r="Z2476" s="67"/>
    </row>
    <row r="2477" customFormat="false" ht="14.4" hidden="false" customHeight="false" outlineLevel="0" collapsed="false">
      <c r="A2477" s="63"/>
      <c r="B2477" s="83"/>
      <c r="C2477" s="63"/>
      <c r="D2477" s="84"/>
      <c r="E2477" s="85"/>
      <c r="F2477" s="85"/>
      <c r="G2477" s="85"/>
      <c r="H2477" s="85"/>
      <c r="I2477" s="61"/>
      <c r="J2477" s="83"/>
      <c r="K2477" s="83"/>
      <c r="L2477" s="61"/>
      <c r="M2477" s="61"/>
      <c r="N2477" s="61"/>
      <c r="O2477" s="63"/>
      <c r="P2477" s="63"/>
      <c r="Q2477" s="63"/>
      <c r="R2477" s="63"/>
      <c r="S2477" s="64" t="str">
        <f aca="false">IF(ISBLANK(A2477),"",CONCATENATE($BC$5,"-",MID($BC$3,3,2),"-M_",A2477))</f>
        <v/>
      </c>
      <c r="T2477" s="65" t="str">
        <f aca="false">IF(ISBLANK(B2477),"",VLOOKUP(B2477,$BI$2:$BJ$5,2,FALSE()))</f>
        <v/>
      </c>
      <c r="U2477" s="66" t="str">
        <f aca="false">IF(ISBLANK(Q2477),"ES",Q2477)</f>
        <v>ES</v>
      </c>
      <c r="V2477" s="64" t="str">
        <f aca="false">IF(ISBLANK(K2477),"2",VLOOKUP(K2477,$BG$2:$BH$3,2,FALSE()))</f>
        <v>2</v>
      </c>
      <c r="W2477" s="66" t="str">
        <f aca="false">IF(ISBLANK(R2477),"Sin observaciones",R2477)</f>
        <v>Sin observaciones</v>
      </c>
      <c r="X2477" s="64" t="str">
        <f aca="false">IF(ISERROR(VLOOKUP(J2477,$BG$2:$BH$3,2,FALSE())),"",VLOOKUP(J2477,$BG$2:$BH$3,2,FALSE()))</f>
        <v/>
      </c>
      <c r="Z2477" s="67"/>
    </row>
    <row r="2478" customFormat="false" ht="14.4" hidden="false" customHeight="false" outlineLevel="0" collapsed="false">
      <c r="A2478" s="63"/>
      <c r="B2478" s="83"/>
      <c r="C2478" s="63"/>
      <c r="D2478" s="84"/>
      <c r="E2478" s="85"/>
      <c r="F2478" s="85"/>
      <c r="G2478" s="85"/>
      <c r="H2478" s="85"/>
      <c r="I2478" s="61"/>
      <c r="J2478" s="83"/>
      <c r="K2478" s="83"/>
      <c r="L2478" s="61"/>
      <c r="M2478" s="61"/>
      <c r="N2478" s="61"/>
      <c r="O2478" s="63"/>
      <c r="P2478" s="63"/>
      <c r="Q2478" s="63"/>
      <c r="R2478" s="63"/>
      <c r="S2478" s="64" t="str">
        <f aca="false">IF(ISBLANK(A2478),"",CONCATENATE($BC$5,"-",MID($BC$3,3,2),"-M_",A2478))</f>
        <v/>
      </c>
      <c r="T2478" s="65" t="str">
        <f aca="false">IF(ISBLANK(B2478),"",VLOOKUP(B2478,$BI$2:$BJ$5,2,FALSE()))</f>
        <v/>
      </c>
      <c r="U2478" s="66" t="str">
        <f aca="false">IF(ISBLANK(Q2478),"ES",Q2478)</f>
        <v>ES</v>
      </c>
      <c r="V2478" s="64" t="str">
        <f aca="false">IF(ISBLANK(K2478),"2",VLOOKUP(K2478,$BG$2:$BH$3,2,FALSE()))</f>
        <v>2</v>
      </c>
      <c r="W2478" s="66" t="str">
        <f aca="false">IF(ISBLANK(R2478),"Sin observaciones",R2478)</f>
        <v>Sin observaciones</v>
      </c>
      <c r="X2478" s="64" t="str">
        <f aca="false">IF(ISERROR(VLOOKUP(J2478,$BG$2:$BH$3,2,FALSE())),"",VLOOKUP(J2478,$BG$2:$BH$3,2,FALSE()))</f>
        <v/>
      </c>
      <c r="Z2478" s="67"/>
    </row>
    <row r="2479" customFormat="false" ht="14.4" hidden="false" customHeight="false" outlineLevel="0" collapsed="false">
      <c r="A2479" s="63"/>
      <c r="B2479" s="83"/>
      <c r="C2479" s="63"/>
      <c r="D2479" s="84"/>
      <c r="E2479" s="85"/>
      <c r="F2479" s="85"/>
      <c r="G2479" s="85"/>
      <c r="H2479" s="85"/>
      <c r="I2479" s="61"/>
      <c r="J2479" s="83"/>
      <c r="K2479" s="83"/>
      <c r="L2479" s="61"/>
      <c r="M2479" s="61"/>
      <c r="N2479" s="61"/>
      <c r="O2479" s="63"/>
      <c r="P2479" s="63"/>
      <c r="Q2479" s="63"/>
      <c r="R2479" s="63"/>
      <c r="S2479" s="64" t="str">
        <f aca="false">IF(ISBLANK(A2479),"",CONCATENATE($BC$5,"-",MID($BC$3,3,2),"-M_",A2479))</f>
        <v/>
      </c>
      <c r="T2479" s="65" t="str">
        <f aca="false">IF(ISBLANK(B2479),"",VLOOKUP(B2479,$BI$2:$BJ$5,2,FALSE()))</f>
        <v/>
      </c>
      <c r="U2479" s="66" t="str">
        <f aca="false">IF(ISBLANK(Q2479),"ES",Q2479)</f>
        <v>ES</v>
      </c>
      <c r="V2479" s="64" t="str">
        <f aca="false">IF(ISBLANK(K2479),"2",VLOOKUP(K2479,$BG$2:$BH$3,2,FALSE()))</f>
        <v>2</v>
      </c>
      <c r="W2479" s="66" t="str">
        <f aca="false">IF(ISBLANK(R2479),"Sin observaciones",R2479)</f>
        <v>Sin observaciones</v>
      </c>
      <c r="X2479" s="64" t="str">
        <f aca="false">IF(ISERROR(VLOOKUP(J2479,$BG$2:$BH$3,2,FALSE())),"",VLOOKUP(J2479,$BG$2:$BH$3,2,FALSE()))</f>
        <v/>
      </c>
      <c r="Z2479" s="67"/>
    </row>
    <row r="2480" customFormat="false" ht="14.4" hidden="false" customHeight="false" outlineLevel="0" collapsed="false">
      <c r="A2480" s="63"/>
      <c r="B2480" s="83"/>
      <c r="C2480" s="63"/>
      <c r="D2480" s="84"/>
      <c r="E2480" s="85"/>
      <c r="F2480" s="85"/>
      <c r="G2480" s="85"/>
      <c r="H2480" s="85"/>
      <c r="I2480" s="61"/>
      <c r="J2480" s="83"/>
      <c r="K2480" s="83"/>
      <c r="L2480" s="61"/>
      <c r="M2480" s="61"/>
      <c r="N2480" s="61"/>
      <c r="O2480" s="63"/>
      <c r="P2480" s="63"/>
      <c r="Q2480" s="63"/>
      <c r="R2480" s="63"/>
      <c r="S2480" s="64" t="str">
        <f aca="false">IF(ISBLANK(A2480),"",CONCATENATE($BC$5,"-",MID($BC$3,3,2),"-M_",A2480))</f>
        <v/>
      </c>
      <c r="T2480" s="65" t="str">
        <f aca="false">IF(ISBLANK(B2480),"",VLOOKUP(B2480,$BI$2:$BJ$5,2,FALSE()))</f>
        <v/>
      </c>
      <c r="U2480" s="66" t="str">
        <f aca="false">IF(ISBLANK(Q2480),"ES",Q2480)</f>
        <v>ES</v>
      </c>
      <c r="V2480" s="64" t="str">
        <f aca="false">IF(ISBLANK(K2480),"2",VLOOKUP(K2480,$BG$2:$BH$3,2,FALSE()))</f>
        <v>2</v>
      </c>
      <c r="W2480" s="66" t="str">
        <f aca="false">IF(ISBLANK(R2480),"Sin observaciones",R2480)</f>
        <v>Sin observaciones</v>
      </c>
      <c r="X2480" s="64" t="str">
        <f aca="false">IF(ISERROR(VLOOKUP(J2480,$BG$2:$BH$3,2,FALSE())),"",VLOOKUP(J2480,$BG$2:$BH$3,2,FALSE()))</f>
        <v/>
      </c>
      <c r="Z2480" s="67"/>
    </row>
    <row r="2481" customFormat="false" ht="14.4" hidden="false" customHeight="false" outlineLevel="0" collapsed="false">
      <c r="A2481" s="63"/>
      <c r="B2481" s="83"/>
      <c r="C2481" s="63"/>
      <c r="D2481" s="84"/>
      <c r="E2481" s="85"/>
      <c r="F2481" s="85"/>
      <c r="G2481" s="85"/>
      <c r="H2481" s="85"/>
      <c r="I2481" s="61"/>
      <c r="J2481" s="83"/>
      <c r="K2481" s="83"/>
      <c r="L2481" s="61"/>
      <c r="M2481" s="61"/>
      <c r="N2481" s="61"/>
      <c r="O2481" s="63"/>
      <c r="P2481" s="63"/>
      <c r="Q2481" s="63"/>
      <c r="R2481" s="63"/>
      <c r="S2481" s="64" t="str">
        <f aca="false">IF(ISBLANK(A2481),"",CONCATENATE($BC$5,"-",MID($BC$3,3,2),"-M_",A2481))</f>
        <v/>
      </c>
      <c r="T2481" s="65" t="str">
        <f aca="false">IF(ISBLANK(B2481),"",VLOOKUP(B2481,$BI$2:$BJ$5,2,FALSE()))</f>
        <v/>
      </c>
      <c r="U2481" s="66" t="str">
        <f aca="false">IF(ISBLANK(Q2481),"ES",Q2481)</f>
        <v>ES</v>
      </c>
      <c r="V2481" s="64" t="str">
        <f aca="false">IF(ISBLANK(K2481),"2",VLOOKUP(K2481,$BG$2:$BH$3,2,FALSE()))</f>
        <v>2</v>
      </c>
      <c r="W2481" s="66" t="str">
        <f aca="false">IF(ISBLANK(R2481),"Sin observaciones",R2481)</f>
        <v>Sin observaciones</v>
      </c>
      <c r="X2481" s="64" t="str">
        <f aca="false">IF(ISERROR(VLOOKUP(J2481,$BG$2:$BH$3,2,FALSE())),"",VLOOKUP(J2481,$BG$2:$BH$3,2,FALSE()))</f>
        <v/>
      </c>
      <c r="Z2481" s="67"/>
    </row>
    <row r="2482" customFormat="false" ht="14.4" hidden="false" customHeight="false" outlineLevel="0" collapsed="false">
      <c r="A2482" s="63"/>
      <c r="B2482" s="83"/>
      <c r="C2482" s="63"/>
      <c r="D2482" s="84"/>
      <c r="E2482" s="85"/>
      <c r="F2482" s="85"/>
      <c r="G2482" s="85"/>
      <c r="H2482" s="85"/>
      <c r="I2482" s="61"/>
      <c r="J2482" s="83"/>
      <c r="K2482" s="83"/>
      <c r="L2482" s="61"/>
      <c r="M2482" s="61"/>
      <c r="N2482" s="61"/>
      <c r="O2482" s="63"/>
      <c r="P2482" s="63"/>
      <c r="Q2482" s="63"/>
      <c r="R2482" s="63"/>
      <c r="S2482" s="64" t="str">
        <f aca="false">IF(ISBLANK(A2482),"",CONCATENATE($BC$5,"-",MID($BC$3,3,2),"-M_",A2482))</f>
        <v/>
      </c>
      <c r="T2482" s="65" t="str">
        <f aca="false">IF(ISBLANK(B2482),"",VLOOKUP(B2482,$BI$2:$BJ$5,2,FALSE()))</f>
        <v/>
      </c>
      <c r="U2482" s="66" t="str">
        <f aca="false">IF(ISBLANK(Q2482),"ES",Q2482)</f>
        <v>ES</v>
      </c>
      <c r="V2482" s="64" t="str">
        <f aca="false">IF(ISBLANK(K2482),"2",VLOOKUP(K2482,$BG$2:$BH$3,2,FALSE()))</f>
        <v>2</v>
      </c>
      <c r="W2482" s="66" t="str">
        <f aca="false">IF(ISBLANK(R2482),"Sin observaciones",R2482)</f>
        <v>Sin observaciones</v>
      </c>
      <c r="X2482" s="64" t="str">
        <f aca="false">IF(ISERROR(VLOOKUP(J2482,$BG$2:$BH$3,2,FALSE())),"",VLOOKUP(J2482,$BG$2:$BH$3,2,FALSE()))</f>
        <v/>
      </c>
      <c r="Z2482" s="67"/>
    </row>
    <row r="2483" customFormat="false" ht="14.4" hidden="false" customHeight="false" outlineLevel="0" collapsed="false">
      <c r="A2483" s="63"/>
      <c r="B2483" s="83"/>
      <c r="C2483" s="63"/>
      <c r="D2483" s="84"/>
      <c r="E2483" s="85"/>
      <c r="F2483" s="85"/>
      <c r="G2483" s="85"/>
      <c r="H2483" s="85"/>
      <c r="I2483" s="61"/>
      <c r="J2483" s="83"/>
      <c r="K2483" s="83"/>
      <c r="L2483" s="61"/>
      <c r="M2483" s="61"/>
      <c r="N2483" s="61"/>
      <c r="O2483" s="63"/>
      <c r="P2483" s="63"/>
      <c r="Q2483" s="63"/>
      <c r="R2483" s="63"/>
      <c r="S2483" s="64" t="str">
        <f aca="false">IF(ISBLANK(A2483),"",CONCATENATE($BC$5,"-",MID($BC$3,3,2),"-M_",A2483))</f>
        <v/>
      </c>
      <c r="T2483" s="65" t="str">
        <f aca="false">IF(ISBLANK(B2483),"",VLOOKUP(B2483,$BI$2:$BJ$5,2,FALSE()))</f>
        <v/>
      </c>
      <c r="U2483" s="66" t="str">
        <f aca="false">IF(ISBLANK(Q2483),"ES",Q2483)</f>
        <v>ES</v>
      </c>
      <c r="V2483" s="64" t="str">
        <f aca="false">IF(ISBLANK(K2483),"2",VLOOKUP(K2483,$BG$2:$BH$3,2,FALSE()))</f>
        <v>2</v>
      </c>
      <c r="W2483" s="66" t="str">
        <f aca="false">IF(ISBLANK(R2483),"Sin observaciones",R2483)</f>
        <v>Sin observaciones</v>
      </c>
      <c r="X2483" s="64" t="str">
        <f aca="false">IF(ISERROR(VLOOKUP(J2483,$BG$2:$BH$3,2,FALSE())),"",VLOOKUP(J2483,$BG$2:$BH$3,2,FALSE()))</f>
        <v/>
      </c>
      <c r="Z2483" s="67"/>
    </row>
    <row r="2484" customFormat="false" ht="14.4" hidden="false" customHeight="false" outlineLevel="0" collapsed="false">
      <c r="A2484" s="63"/>
      <c r="B2484" s="83"/>
      <c r="C2484" s="63"/>
      <c r="D2484" s="84"/>
      <c r="E2484" s="85"/>
      <c r="F2484" s="85"/>
      <c r="G2484" s="85"/>
      <c r="H2484" s="85"/>
      <c r="I2484" s="61"/>
      <c r="J2484" s="83"/>
      <c r="K2484" s="83"/>
      <c r="L2484" s="61"/>
      <c r="M2484" s="61"/>
      <c r="N2484" s="61"/>
      <c r="O2484" s="63"/>
      <c r="P2484" s="63"/>
      <c r="Q2484" s="63"/>
      <c r="R2484" s="63"/>
      <c r="S2484" s="64" t="str">
        <f aca="false">IF(ISBLANK(A2484),"",CONCATENATE($BC$5,"-",MID($BC$3,3,2),"-M_",A2484))</f>
        <v/>
      </c>
      <c r="T2484" s="65" t="str">
        <f aca="false">IF(ISBLANK(B2484),"",VLOOKUP(B2484,$BI$2:$BJ$5,2,FALSE()))</f>
        <v/>
      </c>
      <c r="U2484" s="66" t="str">
        <f aca="false">IF(ISBLANK(Q2484),"ES",Q2484)</f>
        <v>ES</v>
      </c>
      <c r="V2484" s="64" t="str">
        <f aca="false">IF(ISBLANK(K2484),"2",VLOOKUP(K2484,$BG$2:$BH$3,2,FALSE()))</f>
        <v>2</v>
      </c>
      <c r="W2484" s="66" t="str">
        <f aca="false">IF(ISBLANK(R2484),"Sin observaciones",R2484)</f>
        <v>Sin observaciones</v>
      </c>
      <c r="X2484" s="64" t="str">
        <f aca="false">IF(ISERROR(VLOOKUP(J2484,$BG$2:$BH$3,2,FALSE())),"",VLOOKUP(J2484,$BG$2:$BH$3,2,FALSE()))</f>
        <v/>
      </c>
      <c r="Z2484" s="67"/>
    </row>
    <row r="2485" customFormat="false" ht="14.4" hidden="false" customHeight="false" outlineLevel="0" collapsed="false">
      <c r="A2485" s="63"/>
      <c r="B2485" s="83"/>
      <c r="C2485" s="63"/>
      <c r="D2485" s="84"/>
      <c r="E2485" s="85"/>
      <c r="F2485" s="85"/>
      <c r="G2485" s="85"/>
      <c r="H2485" s="85"/>
      <c r="I2485" s="61"/>
      <c r="J2485" s="83"/>
      <c r="K2485" s="83"/>
      <c r="L2485" s="61"/>
      <c r="M2485" s="61"/>
      <c r="N2485" s="61"/>
      <c r="O2485" s="63"/>
      <c r="P2485" s="63"/>
      <c r="Q2485" s="63"/>
      <c r="R2485" s="63"/>
      <c r="S2485" s="64" t="str">
        <f aca="false">IF(ISBLANK(A2485),"",CONCATENATE($BC$5,"-",MID($BC$3,3,2),"-M_",A2485))</f>
        <v/>
      </c>
      <c r="T2485" s="65" t="str">
        <f aca="false">IF(ISBLANK(B2485),"",VLOOKUP(B2485,$BI$2:$BJ$5,2,FALSE()))</f>
        <v/>
      </c>
      <c r="U2485" s="66" t="str">
        <f aca="false">IF(ISBLANK(Q2485),"ES",Q2485)</f>
        <v>ES</v>
      </c>
      <c r="V2485" s="64" t="str">
        <f aca="false">IF(ISBLANK(K2485),"2",VLOOKUP(K2485,$BG$2:$BH$3,2,FALSE()))</f>
        <v>2</v>
      </c>
      <c r="W2485" s="66" t="str">
        <f aca="false">IF(ISBLANK(R2485),"Sin observaciones",R2485)</f>
        <v>Sin observaciones</v>
      </c>
      <c r="X2485" s="64" t="str">
        <f aca="false">IF(ISERROR(VLOOKUP(J2485,$BG$2:$BH$3,2,FALSE())),"",VLOOKUP(J2485,$BG$2:$BH$3,2,FALSE()))</f>
        <v/>
      </c>
      <c r="Z2485" s="67"/>
    </row>
    <row r="2486" customFormat="false" ht="14.4" hidden="false" customHeight="false" outlineLevel="0" collapsed="false">
      <c r="A2486" s="63"/>
      <c r="B2486" s="83"/>
      <c r="C2486" s="63"/>
      <c r="D2486" s="84"/>
      <c r="E2486" s="85"/>
      <c r="F2486" s="85"/>
      <c r="G2486" s="85"/>
      <c r="H2486" s="85"/>
      <c r="I2486" s="61"/>
      <c r="J2486" s="83"/>
      <c r="K2486" s="83"/>
      <c r="L2486" s="61"/>
      <c r="M2486" s="61"/>
      <c r="N2486" s="61"/>
      <c r="O2486" s="63"/>
      <c r="P2486" s="63"/>
      <c r="Q2486" s="63"/>
      <c r="R2486" s="63"/>
      <c r="S2486" s="64" t="str">
        <f aca="false">IF(ISBLANK(A2486),"",CONCATENATE($BC$5,"-",MID($BC$3,3,2),"-M_",A2486))</f>
        <v/>
      </c>
      <c r="T2486" s="65" t="str">
        <f aca="false">IF(ISBLANK(B2486),"",VLOOKUP(B2486,$BI$2:$BJ$5,2,FALSE()))</f>
        <v/>
      </c>
      <c r="U2486" s="66" t="str">
        <f aca="false">IF(ISBLANK(Q2486),"ES",Q2486)</f>
        <v>ES</v>
      </c>
      <c r="V2486" s="64" t="str">
        <f aca="false">IF(ISBLANK(K2486),"2",VLOOKUP(K2486,$BG$2:$BH$3,2,FALSE()))</f>
        <v>2</v>
      </c>
      <c r="W2486" s="66" t="str">
        <f aca="false">IF(ISBLANK(R2486),"Sin observaciones",R2486)</f>
        <v>Sin observaciones</v>
      </c>
      <c r="X2486" s="64" t="str">
        <f aca="false">IF(ISERROR(VLOOKUP(J2486,$BG$2:$BH$3,2,FALSE())),"",VLOOKUP(J2486,$BG$2:$BH$3,2,FALSE()))</f>
        <v/>
      </c>
      <c r="Z2486" s="67"/>
    </row>
    <row r="2487" customFormat="false" ht="14.4" hidden="false" customHeight="false" outlineLevel="0" collapsed="false">
      <c r="A2487" s="63"/>
      <c r="B2487" s="83"/>
      <c r="C2487" s="63"/>
      <c r="D2487" s="84"/>
      <c r="E2487" s="85"/>
      <c r="F2487" s="85"/>
      <c r="G2487" s="85"/>
      <c r="H2487" s="85"/>
      <c r="I2487" s="61"/>
      <c r="J2487" s="83"/>
      <c r="K2487" s="83"/>
      <c r="L2487" s="61"/>
      <c r="M2487" s="61"/>
      <c r="N2487" s="61"/>
      <c r="O2487" s="63"/>
      <c r="P2487" s="63"/>
      <c r="Q2487" s="63"/>
      <c r="R2487" s="63"/>
      <c r="S2487" s="64" t="str">
        <f aca="false">IF(ISBLANK(A2487),"",CONCATENATE($BC$5,"-",MID($BC$3,3,2),"-M_",A2487))</f>
        <v/>
      </c>
      <c r="T2487" s="65" t="str">
        <f aca="false">IF(ISBLANK(B2487),"",VLOOKUP(B2487,$BI$2:$BJ$5,2,FALSE()))</f>
        <v/>
      </c>
      <c r="U2487" s="66" t="str">
        <f aca="false">IF(ISBLANK(Q2487),"ES",Q2487)</f>
        <v>ES</v>
      </c>
      <c r="V2487" s="64" t="str">
        <f aca="false">IF(ISBLANK(K2487),"2",VLOOKUP(K2487,$BG$2:$BH$3,2,FALSE()))</f>
        <v>2</v>
      </c>
      <c r="W2487" s="66" t="str">
        <f aca="false">IF(ISBLANK(R2487),"Sin observaciones",R2487)</f>
        <v>Sin observaciones</v>
      </c>
      <c r="X2487" s="64" t="str">
        <f aca="false">IF(ISERROR(VLOOKUP(J2487,$BG$2:$BH$3,2,FALSE())),"",VLOOKUP(J2487,$BG$2:$BH$3,2,FALSE()))</f>
        <v/>
      </c>
      <c r="Z2487" s="67"/>
    </row>
    <row r="2488" customFormat="false" ht="14.4" hidden="false" customHeight="false" outlineLevel="0" collapsed="false">
      <c r="A2488" s="63"/>
      <c r="B2488" s="83"/>
      <c r="C2488" s="63"/>
      <c r="D2488" s="84"/>
      <c r="E2488" s="85"/>
      <c r="F2488" s="85"/>
      <c r="G2488" s="85"/>
      <c r="H2488" s="85"/>
      <c r="I2488" s="61"/>
      <c r="J2488" s="83"/>
      <c r="K2488" s="83"/>
      <c r="L2488" s="61"/>
      <c r="M2488" s="61"/>
      <c r="N2488" s="61"/>
      <c r="O2488" s="63"/>
      <c r="P2488" s="63"/>
      <c r="Q2488" s="63"/>
      <c r="R2488" s="63"/>
      <c r="S2488" s="64" t="str">
        <f aca="false">IF(ISBLANK(A2488),"",CONCATENATE($BC$5,"-",MID($BC$3,3,2),"-M_",A2488))</f>
        <v/>
      </c>
      <c r="T2488" s="65" t="str">
        <f aca="false">IF(ISBLANK(B2488),"",VLOOKUP(B2488,$BI$2:$BJ$5,2,FALSE()))</f>
        <v/>
      </c>
      <c r="U2488" s="66" t="str">
        <f aca="false">IF(ISBLANK(Q2488),"ES",Q2488)</f>
        <v>ES</v>
      </c>
      <c r="V2488" s="64" t="str">
        <f aca="false">IF(ISBLANK(K2488),"2",VLOOKUP(K2488,$BG$2:$BH$3,2,FALSE()))</f>
        <v>2</v>
      </c>
      <c r="W2488" s="66" t="str">
        <f aca="false">IF(ISBLANK(R2488),"Sin observaciones",R2488)</f>
        <v>Sin observaciones</v>
      </c>
      <c r="X2488" s="64" t="str">
        <f aca="false">IF(ISERROR(VLOOKUP(J2488,$BG$2:$BH$3,2,FALSE())),"",VLOOKUP(J2488,$BG$2:$BH$3,2,FALSE()))</f>
        <v/>
      </c>
      <c r="Z2488" s="67"/>
    </row>
    <row r="2489" customFormat="false" ht="14.4" hidden="false" customHeight="false" outlineLevel="0" collapsed="false">
      <c r="A2489" s="63"/>
      <c r="B2489" s="83"/>
      <c r="C2489" s="63"/>
      <c r="D2489" s="84"/>
      <c r="E2489" s="85"/>
      <c r="F2489" s="85"/>
      <c r="G2489" s="85"/>
      <c r="H2489" s="85"/>
      <c r="I2489" s="61"/>
      <c r="J2489" s="83"/>
      <c r="K2489" s="83"/>
      <c r="L2489" s="61"/>
      <c r="M2489" s="61"/>
      <c r="N2489" s="61"/>
      <c r="O2489" s="63"/>
      <c r="P2489" s="63"/>
      <c r="Q2489" s="63"/>
      <c r="R2489" s="63"/>
      <c r="S2489" s="64" t="str">
        <f aca="false">IF(ISBLANK(A2489),"",CONCATENATE($BC$5,"-",MID($BC$3,3,2),"-M_",A2489))</f>
        <v/>
      </c>
      <c r="T2489" s="65" t="str">
        <f aca="false">IF(ISBLANK(B2489),"",VLOOKUP(B2489,$BI$2:$BJ$5,2,FALSE()))</f>
        <v/>
      </c>
      <c r="U2489" s="66" t="str">
        <f aca="false">IF(ISBLANK(Q2489),"ES",Q2489)</f>
        <v>ES</v>
      </c>
      <c r="V2489" s="64" t="str">
        <f aca="false">IF(ISBLANK(K2489),"2",VLOOKUP(K2489,$BG$2:$BH$3,2,FALSE()))</f>
        <v>2</v>
      </c>
      <c r="W2489" s="66" t="str">
        <f aca="false">IF(ISBLANK(R2489),"Sin observaciones",R2489)</f>
        <v>Sin observaciones</v>
      </c>
      <c r="X2489" s="64" t="str">
        <f aca="false">IF(ISERROR(VLOOKUP(J2489,$BG$2:$BH$3,2,FALSE())),"",VLOOKUP(J2489,$BG$2:$BH$3,2,FALSE()))</f>
        <v/>
      </c>
      <c r="Z2489" s="67"/>
    </row>
    <row r="2490" customFormat="false" ht="14.4" hidden="false" customHeight="false" outlineLevel="0" collapsed="false">
      <c r="A2490" s="63"/>
      <c r="B2490" s="83"/>
      <c r="C2490" s="63"/>
      <c r="D2490" s="84"/>
      <c r="E2490" s="85"/>
      <c r="F2490" s="85"/>
      <c r="G2490" s="85"/>
      <c r="H2490" s="85"/>
      <c r="I2490" s="61"/>
      <c r="J2490" s="83"/>
      <c r="K2490" s="83"/>
      <c r="L2490" s="61"/>
      <c r="M2490" s="61"/>
      <c r="N2490" s="61"/>
      <c r="O2490" s="63"/>
      <c r="P2490" s="63"/>
      <c r="Q2490" s="63"/>
      <c r="R2490" s="63"/>
      <c r="S2490" s="64" t="str">
        <f aca="false">IF(ISBLANK(A2490),"",CONCATENATE($BC$5,"-",MID($BC$3,3,2),"-M_",A2490))</f>
        <v/>
      </c>
      <c r="T2490" s="65" t="str">
        <f aca="false">IF(ISBLANK(B2490),"",VLOOKUP(B2490,$BI$2:$BJ$5,2,FALSE()))</f>
        <v/>
      </c>
      <c r="U2490" s="66" t="str">
        <f aca="false">IF(ISBLANK(Q2490),"ES",Q2490)</f>
        <v>ES</v>
      </c>
      <c r="V2490" s="64" t="str">
        <f aca="false">IF(ISBLANK(K2490),"2",VLOOKUP(K2490,$BG$2:$BH$3,2,FALSE()))</f>
        <v>2</v>
      </c>
      <c r="W2490" s="66" t="str">
        <f aca="false">IF(ISBLANK(R2490),"Sin observaciones",R2490)</f>
        <v>Sin observaciones</v>
      </c>
      <c r="X2490" s="64" t="str">
        <f aca="false">IF(ISERROR(VLOOKUP(J2490,$BG$2:$BH$3,2,FALSE())),"",VLOOKUP(J2490,$BG$2:$BH$3,2,FALSE()))</f>
        <v/>
      </c>
      <c r="Z2490" s="67"/>
    </row>
    <row r="2491" customFormat="false" ht="14.4" hidden="false" customHeight="false" outlineLevel="0" collapsed="false">
      <c r="A2491" s="63"/>
      <c r="B2491" s="83"/>
      <c r="C2491" s="63"/>
      <c r="D2491" s="84"/>
      <c r="E2491" s="85"/>
      <c r="F2491" s="85"/>
      <c r="G2491" s="85"/>
      <c r="H2491" s="85"/>
      <c r="I2491" s="61"/>
      <c r="J2491" s="83"/>
      <c r="K2491" s="83"/>
      <c r="L2491" s="61"/>
      <c r="M2491" s="61"/>
      <c r="N2491" s="61"/>
      <c r="O2491" s="63"/>
      <c r="P2491" s="63"/>
      <c r="Q2491" s="63"/>
      <c r="R2491" s="63"/>
      <c r="S2491" s="64" t="str">
        <f aca="false">IF(ISBLANK(A2491),"",CONCATENATE($BC$5,"-",MID($BC$3,3,2),"-M_",A2491))</f>
        <v/>
      </c>
      <c r="T2491" s="65" t="str">
        <f aca="false">IF(ISBLANK(B2491),"",VLOOKUP(B2491,$BI$2:$BJ$5,2,FALSE()))</f>
        <v/>
      </c>
      <c r="U2491" s="66" t="str">
        <f aca="false">IF(ISBLANK(Q2491),"ES",Q2491)</f>
        <v>ES</v>
      </c>
      <c r="V2491" s="64" t="str">
        <f aca="false">IF(ISBLANK(K2491),"2",VLOOKUP(K2491,$BG$2:$BH$3,2,FALSE()))</f>
        <v>2</v>
      </c>
      <c r="W2491" s="66" t="str">
        <f aca="false">IF(ISBLANK(R2491),"Sin observaciones",R2491)</f>
        <v>Sin observaciones</v>
      </c>
      <c r="X2491" s="64" t="str">
        <f aca="false">IF(ISERROR(VLOOKUP(J2491,$BG$2:$BH$3,2,FALSE())),"",VLOOKUP(J2491,$BG$2:$BH$3,2,FALSE()))</f>
        <v/>
      </c>
      <c r="Z2491" s="67"/>
    </row>
    <row r="2492" customFormat="false" ht="14.4" hidden="false" customHeight="false" outlineLevel="0" collapsed="false">
      <c r="A2492" s="63"/>
      <c r="B2492" s="83"/>
      <c r="C2492" s="63"/>
      <c r="D2492" s="84"/>
      <c r="E2492" s="85"/>
      <c r="F2492" s="85"/>
      <c r="G2492" s="85"/>
      <c r="H2492" s="85"/>
      <c r="I2492" s="61"/>
      <c r="J2492" s="83"/>
      <c r="K2492" s="83"/>
      <c r="L2492" s="61"/>
      <c r="M2492" s="61"/>
      <c r="N2492" s="61"/>
      <c r="O2492" s="63"/>
      <c r="P2492" s="63"/>
      <c r="Q2492" s="63"/>
      <c r="R2492" s="63"/>
      <c r="S2492" s="64" t="str">
        <f aca="false">IF(ISBLANK(A2492),"",CONCATENATE($BC$5,"-",MID($BC$3,3,2),"-M_",A2492))</f>
        <v/>
      </c>
      <c r="T2492" s="65" t="str">
        <f aca="false">IF(ISBLANK(B2492),"",VLOOKUP(B2492,$BI$2:$BJ$5,2,FALSE()))</f>
        <v/>
      </c>
      <c r="U2492" s="66" t="str">
        <f aca="false">IF(ISBLANK(Q2492),"ES",Q2492)</f>
        <v>ES</v>
      </c>
      <c r="V2492" s="64" t="str">
        <f aca="false">IF(ISBLANK(K2492),"2",VLOOKUP(K2492,$BG$2:$BH$3,2,FALSE()))</f>
        <v>2</v>
      </c>
      <c r="W2492" s="66" t="str">
        <f aca="false">IF(ISBLANK(R2492),"Sin observaciones",R2492)</f>
        <v>Sin observaciones</v>
      </c>
      <c r="X2492" s="64" t="str">
        <f aca="false">IF(ISERROR(VLOOKUP(J2492,$BG$2:$BH$3,2,FALSE())),"",VLOOKUP(J2492,$BG$2:$BH$3,2,FALSE()))</f>
        <v/>
      </c>
      <c r="Z2492" s="67"/>
    </row>
    <row r="2493" customFormat="false" ht="14.4" hidden="false" customHeight="false" outlineLevel="0" collapsed="false">
      <c r="A2493" s="63"/>
      <c r="B2493" s="83"/>
      <c r="C2493" s="63"/>
      <c r="D2493" s="84"/>
      <c r="E2493" s="85"/>
      <c r="F2493" s="85"/>
      <c r="G2493" s="85"/>
      <c r="H2493" s="85"/>
      <c r="I2493" s="61"/>
      <c r="J2493" s="83"/>
      <c r="K2493" s="83"/>
      <c r="L2493" s="61"/>
      <c r="M2493" s="61"/>
      <c r="N2493" s="61"/>
      <c r="O2493" s="63"/>
      <c r="P2493" s="63"/>
      <c r="Q2493" s="63"/>
      <c r="R2493" s="63"/>
      <c r="S2493" s="64" t="str">
        <f aca="false">IF(ISBLANK(A2493),"",CONCATENATE($BC$5,"-",MID($BC$3,3,2),"-M_",A2493))</f>
        <v/>
      </c>
      <c r="T2493" s="65" t="str">
        <f aca="false">IF(ISBLANK(B2493),"",VLOOKUP(B2493,$BI$2:$BJ$5,2,FALSE()))</f>
        <v/>
      </c>
      <c r="U2493" s="66" t="str">
        <f aca="false">IF(ISBLANK(Q2493),"ES",Q2493)</f>
        <v>ES</v>
      </c>
      <c r="V2493" s="64" t="str">
        <f aca="false">IF(ISBLANK(K2493),"2",VLOOKUP(K2493,$BG$2:$BH$3,2,FALSE()))</f>
        <v>2</v>
      </c>
      <c r="W2493" s="66" t="str">
        <f aca="false">IF(ISBLANK(R2493),"Sin observaciones",R2493)</f>
        <v>Sin observaciones</v>
      </c>
      <c r="X2493" s="64" t="str">
        <f aca="false">IF(ISERROR(VLOOKUP(J2493,$BG$2:$BH$3,2,FALSE())),"",VLOOKUP(J2493,$BG$2:$BH$3,2,FALSE()))</f>
        <v/>
      </c>
      <c r="Z2493" s="67"/>
    </row>
    <row r="2494" customFormat="false" ht="14.4" hidden="false" customHeight="false" outlineLevel="0" collapsed="false">
      <c r="A2494" s="63"/>
      <c r="B2494" s="83"/>
      <c r="C2494" s="63"/>
      <c r="D2494" s="84"/>
      <c r="E2494" s="85"/>
      <c r="F2494" s="85"/>
      <c r="G2494" s="85"/>
      <c r="H2494" s="85"/>
      <c r="I2494" s="61"/>
      <c r="J2494" s="83"/>
      <c r="K2494" s="83"/>
      <c r="L2494" s="61"/>
      <c r="M2494" s="61"/>
      <c r="N2494" s="61"/>
      <c r="O2494" s="63"/>
      <c r="P2494" s="63"/>
      <c r="Q2494" s="63"/>
      <c r="R2494" s="63"/>
      <c r="S2494" s="64" t="str">
        <f aca="false">IF(ISBLANK(A2494),"",CONCATENATE($BC$5,"-",MID($BC$3,3,2),"-M_",A2494))</f>
        <v/>
      </c>
      <c r="T2494" s="65" t="str">
        <f aca="false">IF(ISBLANK(B2494),"",VLOOKUP(B2494,$BI$2:$BJ$5,2,FALSE()))</f>
        <v/>
      </c>
      <c r="U2494" s="66" t="str">
        <f aca="false">IF(ISBLANK(Q2494),"ES",Q2494)</f>
        <v>ES</v>
      </c>
      <c r="V2494" s="64" t="str">
        <f aca="false">IF(ISBLANK(K2494),"2",VLOOKUP(K2494,$BG$2:$BH$3,2,FALSE()))</f>
        <v>2</v>
      </c>
      <c r="W2494" s="66" t="str">
        <f aca="false">IF(ISBLANK(R2494),"Sin observaciones",R2494)</f>
        <v>Sin observaciones</v>
      </c>
      <c r="X2494" s="64" t="str">
        <f aca="false">IF(ISERROR(VLOOKUP(J2494,$BG$2:$BH$3,2,FALSE())),"",VLOOKUP(J2494,$BG$2:$BH$3,2,FALSE()))</f>
        <v/>
      </c>
      <c r="Z2494" s="67"/>
    </row>
    <row r="2495" customFormat="false" ht="14.4" hidden="false" customHeight="false" outlineLevel="0" collapsed="false">
      <c r="A2495" s="63"/>
      <c r="B2495" s="83"/>
      <c r="C2495" s="63"/>
      <c r="D2495" s="84"/>
      <c r="E2495" s="85"/>
      <c r="F2495" s="85"/>
      <c r="G2495" s="85"/>
      <c r="H2495" s="85"/>
      <c r="I2495" s="61"/>
      <c r="J2495" s="83"/>
      <c r="K2495" s="83"/>
      <c r="L2495" s="61"/>
      <c r="M2495" s="61"/>
      <c r="N2495" s="61"/>
      <c r="O2495" s="63"/>
      <c r="P2495" s="63"/>
      <c r="Q2495" s="63"/>
      <c r="R2495" s="63"/>
      <c r="S2495" s="64" t="str">
        <f aca="false">IF(ISBLANK(A2495),"",CONCATENATE($BC$5,"-",MID($BC$3,3,2),"-M_",A2495))</f>
        <v/>
      </c>
      <c r="T2495" s="65" t="str">
        <f aca="false">IF(ISBLANK(B2495),"",VLOOKUP(B2495,$BI$2:$BJ$5,2,FALSE()))</f>
        <v/>
      </c>
      <c r="U2495" s="66" t="str">
        <f aca="false">IF(ISBLANK(Q2495),"ES",Q2495)</f>
        <v>ES</v>
      </c>
      <c r="V2495" s="64" t="str">
        <f aca="false">IF(ISBLANK(K2495),"2",VLOOKUP(K2495,$BG$2:$BH$3,2,FALSE()))</f>
        <v>2</v>
      </c>
      <c r="W2495" s="66" t="str">
        <f aca="false">IF(ISBLANK(R2495),"Sin observaciones",R2495)</f>
        <v>Sin observaciones</v>
      </c>
      <c r="X2495" s="64" t="str">
        <f aca="false">IF(ISERROR(VLOOKUP(J2495,$BG$2:$BH$3,2,FALSE())),"",VLOOKUP(J2495,$BG$2:$BH$3,2,FALSE()))</f>
        <v/>
      </c>
      <c r="Z2495" s="67"/>
    </row>
    <row r="2496" customFormat="false" ht="14.4" hidden="false" customHeight="false" outlineLevel="0" collapsed="false">
      <c r="A2496" s="63"/>
      <c r="B2496" s="83"/>
      <c r="C2496" s="63"/>
      <c r="D2496" s="84"/>
      <c r="E2496" s="85"/>
      <c r="F2496" s="85"/>
      <c r="G2496" s="85"/>
      <c r="H2496" s="85"/>
      <c r="I2496" s="61"/>
      <c r="J2496" s="83"/>
      <c r="K2496" s="83"/>
      <c r="L2496" s="61"/>
      <c r="M2496" s="61"/>
      <c r="N2496" s="61"/>
      <c r="O2496" s="63"/>
      <c r="P2496" s="63"/>
      <c r="Q2496" s="63"/>
      <c r="R2496" s="63"/>
      <c r="S2496" s="64" t="str">
        <f aca="false">IF(ISBLANK(A2496),"",CONCATENATE($BC$5,"-",MID($BC$3,3,2),"-M_",A2496))</f>
        <v/>
      </c>
      <c r="T2496" s="65" t="str">
        <f aca="false">IF(ISBLANK(B2496),"",VLOOKUP(B2496,$BI$2:$BJ$5,2,FALSE()))</f>
        <v/>
      </c>
      <c r="U2496" s="66" t="str">
        <f aca="false">IF(ISBLANK(Q2496),"ES",Q2496)</f>
        <v>ES</v>
      </c>
      <c r="V2496" s="64" t="str">
        <f aca="false">IF(ISBLANK(K2496),"2",VLOOKUP(K2496,$BG$2:$BH$3,2,FALSE()))</f>
        <v>2</v>
      </c>
      <c r="W2496" s="66" t="str">
        <f aca="false">IF(ISBLANK(R2496),"Sin observaciones",R2496)</f>
        <v>Sin observaciones</v>
      </c>
      <c r="X2496" s="64" t="str">
        <f aca="false">IF(ISERROR(VLOOKUP(J2496,$BG$2:$BH$3,2,FALSE())),"",VLOOKUP(J2496,$BG$2:$BH$3,2,FALSE()))</f>
        <v/>
      </c>
      <c r="Z2496" s="67"/>
    </row>
    <row r="2497" customFormat="false" ht="14.4" hidden="false" customHeight="false" outlineLevel="0" collapsed="false">
      <c r="A2497" s="63"/>
      <c r="B2497" s="83"/>
      <c r="C2497" s="63"/>
      <c r="D2497" s="84"/>
      <c r="E2497" s="85"/>
      <c r="F2497" s="85"/>
      <c r="G2497" s="85"/>
      <c r="H2497" s="85"/>
      <c r="I2497" s="61"/>
      <c r="J2497" s="83"/>
      <c r="K2497" s="83"/>
      <c r="L2497" s="61"/>
      <c r="M2497" s="61"/>
      <c r="N2497" s="61"/>
      <c r="O2497" s="63"/>
      <c r="P2497" s="63"/>
      <c r="Q2497" s="63"/>
      <c r="R2497" s="63"/>
      <c r="S2497" s="64" t="str">
        <f aca="false">IF(ISBLANK(A2497),"",CONCATENATE($BC$5,"-",MID($BC$3,3,2),"-M_",A2497))</f>
        <v/>
      </c>
      <c r="T2497" s="65" t="str">
        <f aca="false">IF(ISBLANK(B2497),"",VLOOKUP(B2497,$BI$2:$BJ$5,2,FALSE()))</f>
        <v/>
      </c>
      <c r="U2497" s="66" t="str">
        <f aca="false">IF(ISBLANK(Q2497),"ES",Q2497)</f>
        <v>ES</v>
      </c>
      <c r="V2497" s="64" t="str">
        <f aca="false">IF(ISBLANK(K2497),"2",VLOOKUP(K2497,$BG$2:$BH$3,2,FALSE()))</f>
        <v>2</v>
      </c>
      <c r="W2497" s="66" t="str">
        <f aca="false">IF(ISBLANK(R2497),"Sin observaciones",R2497)</f>
        <v>Sin observaciones</v>
      </c>
      <c r="X2497" s="64" t="str">
        <f aca="false">IF(ISERROR(VLOOKUP(J2497,$BG$2:$BH$3,2,FALSE())),"",VLOOKUP(J2497,$BG$2:$BH$3,2,FALSE()))</f>
        <v/>
      </c>
      <c r="Z2497" s="67"/>
    </row>
    <row r="2498" customFormat="false" ht="14.4" hidden="false" customHeight="false" outlineLevel="0" collapsed="false">
      <c r="A2498" s="63"/>
      <c r="B2498" s="83"/>
      <c r="C2498" s="63"/>
      <c r="D2498" s="84"/>
      <c r="E2498" s="85"/>
      <c r="F2498" s="85"/>
      <c r="G2498" s="85"/>
      <c r="H2498" s="85"/>
      <c r="I2498" s="61"/>
      <c r="J2498" s="83"/>
      <c r="K2498" s="83"/>
      <c r="L2498" s="61"/>
      <c r="M2498" s="61"/>
      <c r="N2498" s="61"/>
      <c r="O2498" s="63"/>
      <c r="P2498" s="63"/>
      <c r="Q2498" s="63"/>
      <c r="R2498" s="63"/>
      <c r="S2498" s="64" t="str">
        <f aca="false">IF(ISBLANK(A2498),"",CONCATENATE($BC$5,"-",MID($BC$3,3,2),"-M_",A2498))</f>
        <v/>
      </c>
      <c r="T2498" s="65" t="str">
        <f aca="false">IF(ISBLANK(B2498),"",VLOOKUP(B2498,$BI$2:$BJ$5,2,FALSE()))</f>
        <v/>
      </c>
      <c r="U2498" s="66" t="str">
        <f aca="false">IF(ISBLANK(Q2498),"ES",Q2498)</f>
        <v>ES</v>
      </c>
      <c r="V2498" s="64" t="str">
        <f aca="false">IF(ISBLANK(K2498),"2",VLOOKUP(K2498,$BG$2:$BH$3,2,FALSE()))</f>
        <v>2</v>
      </c>
      <c r="W2498" s="66" t="str">
        <f aca="false">IF(ISBLANK(R2498),"Sin observaciones",R2498)</f>
        <v>Sin observaciones</v>
      </c>
      <c r="X2498" s="64" t="str">
        <f aca="false">IF(ISERROR(VLOOKUP(J2498,$BG$2:$BH$3,2,FALSE())),"",VLOOKUP(J2498,$BG$2:$BH$3,2,FALSE()))</f>
        <v/>
      </c>
      <c r="Z2498" s="67"/>
    </row>
    <row r="2499" customFormat="false" ht="14.4" hidden="false" customHeight="false" outlineLevel="0" collapsed="false">
      <c r="A2499" s="63"/>
      <c r="B2499" s="83"/>
      <c r="C2499" s="63"/>
      <c r="D2499" s="84"/>
      <c r="E2499" s="85"/>
      <c r="F2499" s="85"/>
      <c r="G2499" s="85"/>
      <c r="H2499" s="85"/>
      <c r="I2499" s="61"/>
      <c r="J2499" s="83"/>
      <c r="K2499" s="83"/>
      <c r="L2499" s="61"/>
      <c r="M2499" s="61"/>
      <c r="N2499" s="61"/>
      <c r="O2499" s="63"/>
      <c r="P2499" s="63"/>
      <c r="Q2499" s="63"/>
      <c r="R2499" s="63"/>
      <c r="S2499" s="64" t="str">
        <f aca="false">IF(ISBLANK(A2499),"",CONCATENATE($BC$5,"-",MID($BC$3,3,2),"-M_",A2499))</f>
        <v/>
      </c>
      <c r="T2499" s="65" t="str">
        <f aca="false">IF(ISBLANK(B2499),"",VLOOKUP(B2499,$BI$2:$BJ$5,2,FALSE()))</f>
        <v/>
      </c>
      <c r="U2499" s="66" t="str">
        <f aca="false">IF(ISBLANK(Q2499),"ES",Q2499)</f>
        <v>ES</v>
      </c>
      <c r="V2499" s="64" t="str">
        <f aca="false">IF(ISBLANK(K2499),"2",VLOOKUP(K2499,$BG$2:$BH$3,2,FALSE()))</f>
        <v>2</v>
      </c>
      <c r="W2499" s="66" t="str">
        <f aca="false">IF(ISBLANK(R2499),"Sin observaciones",R2499)</f>
        <v>Sin observaciones</v>
      </c>
      <c r="X2499" s="64" t="str">
        <f aca="false">IF(ISERROR(VLOOKUP(J2499,$BG$2:$BH$3,2,FALSE())),"",VLOOKUP(J2499,$BG$2:$BH$3,2,FALSE()))</f>
        <v/>
      </c>
      <c r="Z2499" s="67"/>
    </row>
    <row r="2500" customFormat="false" ht="14.4" hidden="false" customHeight="false" outlineLevel="0" collapsed="false">
      <c r="A2500" s="63"/>
      <c r="B2500" s="83"/>
      <c r="C2500" s="63"/>
      <c r="D2500" s="84"/>
      <c r="E2500" s="85"/>
      <c r="F2500" s="85"/>
      <c r="G2500" s="85"/>
      <c r="H2500" s="85"/>
      <c r="I2500" s="61"/>
      <c r="J2500" s="83"/>
      <c r="K2500" s="83"/>
      <c r="L2500" s="61"/>
      <c r="M2500" s="61"/>
      <c r="N2500" s="61"/>
      <c r="O2500" s="63"/>
      <c r="P2500" s="63"/>
      <c r="Q2500" s="63"/>
      <c r="R2500" s="63"/>
      <c r="S2500" s="64" t="str">
        <f aca="false">IF(ISBLANK(A2500),"",CONCATENATE($BC$5,"-",MID($BC$3,3,2),"-M_",A2500))</f>
        <v/>
      </c>
      <c r="T2500" s="65" t="str">
        <f aca="false">IF(ISBLANK(B2500),"",VLOOKUP(B2500,$BI$2:$BJ$5,2,FALSE()))</f>
        <v/>
      </c>
      <c r="U2500" s="66" t="str">
        <f aca="false">IF(ISBLANK(Q2500),"ES",Q2500)</f>
        <v>ES</v>
      </c>
      <c r="V2500" s="64" t="str">
        <f aca="false">IF(ISBLANK(K2500),"2",VLOOKUP(K2500,$BG$2:$BH$3,2,FALSE()))</f>
        <v>2</v>
      </c>
      <c r="W2500" s="66" t="str">
        <f aca="false">IF(ISBLANK(R2500),"Sin observaciones",R2500)</f>
        <v>Sin observaciones</v>
      </c>
      <c r="X2500" s="64" t="str">
        <f aca="false">IF(ISERROR(VLOOKUP(J2500,$BG$2:$BH$3,2,FALSE())),"",VLOOKUP(J2500,$BG$2:$BH$3,2,FALSE()))</f>
        <v/>
      </c>
      <c r="Z2500" s="67"/>
    </row>
    <row r="2501" customFormat="false" ht="14.4" hidden="false" customHeight="false" outlineLevel="0" collapsed="false">
      <c r="A2501" s="63"/>
      <c r="B2501" s="83"/>
      <c r="C2501" s="63"/>
      <c r="D2501" s="84"/>
      <c r="E2501" s="85"/>
      <c r="F2501" s="85"/>
      <c r="G2501" s="85"/>
      <c r="H2501" s="85"/>
      <c r="I2501" s="61"/>
      <c r="J2501" s="83"/>
      <c r="K2501" s="83"/>
      <c r="L2501" s="61"/>
      <c r="M2501" s="61"/>
      <c r="N2501" s="61"/>
      <c r="O2501" s="63"/>
      <c r="P2501" s="63"/>
      <c r="Q2501" s="63"/>
      <c r="R2501" s="63"/>
      <c r="S2501" s="64" t="str">
        <f aca="false">IF(ISBLANK(A2501),"",CONCATENATE($BC$5,"-",MID($BC$3,3,2),"-M_",A2501))</f>
        <v/>
      </c>
      <c r="T2501" s="65" t="str">
        <f aca="false">IF(ISBLANK(B2501),"",VLOOKUP(B2501,$BI$2:$BJ$5,2,FALSE()))</f>
        <v/>
      </c>
      <c r="U2501" s="66" t="str">
        <f aca="false">IF(ISBLANK(Q2501),"ES",Q2501)</f>
        <v>ES</v>
      </c>
      <c r="V2501" s="64" t="str">
        <f aca="false">IF(ISBLANK(K2501),"2",VLOOKUP(K2501,$BG$2:$BH$3,2,FALSE()))</f>
        <v>2</v>
      </c>
      <c r="W2501" s="66" t="str">
        <f aca="false">IF(ISBLANK(R2501),"Sin observaciones",R2501)</f>
        <v>Sin observaciones</v>
      </c>
      <c r="X2501" s="64" t="str">
        <f aca="false">IF(ISERROR(VLOOKUP(J2501,$BG$2:$BH$3,2,FALSE())),"",VLOOKUP(J2501,$BG$2:$BH$3,2,FALSE()))</f>
        <v/>
      </c>
      <c r="Z2501" s="67"/>
    </row>
    <row r="2502" customFormat="false" ht="14.4" hidden="false" customHeight="false" outlineLevel="0" collapsed="false">
      <c r="A2502" s="63"/>
      <c r="B2502" s="83"/>
      <c r="C2502" s="63"/>
      <c r="D2502" s="84"/>
      <c r="E2502" s="85"/>
      <c r="F2502" s="85"/>
      <c r="G2502" s="85"/>
      <c r="H2502" s="85"/>
      <c r="I2502" s="61"/>
      <c r="J2502" s="83"/>
      <c r="K2502" s="83"/>
      <c r="L2502" s="61"/>
      <c r="M2502" s="61"/>
      <c r="N2502" s="61"/>
      <c r="O2502" s="63"/>
      <c r="P2502" s="63"/>
      <c r="Q2502" s="63"/>
      <c r="R2502" s="63"/>
      <c r="S2502" s="64" t="str">
        <f aca="false">IF(ISBLANK(A2502),"",CONCATENATE($BC$5,"-",MID($BC$3,3,2),"-M_",A2502))</f>
        <v/>
      </c>
      <c r="T2502" s="65" t="str">
        <f aca="false">IF(ISBLANK(B2502),"",VLOOKUP(B2502,$BI$2:$BJ$5,2,FALSE()))</f>
        <v/>
      </c>
      <c r="U2502" s="66" t="str">
        <f aca="false">IF(ISBLANK(Q2502),"ES",Q2502)</f>
        <v>ES</v>
      </c>
      <c r="V2502" s="64" t="str">
        <f aca="false">IF(ISBLANK(K2502),"2",VLOOKUP(K2502,$BG$2:$BH$3,2,FALSE()))</f>
        <v>2</v>
      </c>
      <c r="W2502" s="66" t="str">
        <f aca="false">IF(ISBLANK(R2502),"Sin observaciones",R2502)</f>
        <v>Sin observaciones</v>
      </c>
      <c r="X2502" s="64" t="str">
        <f aca="false">IF(ISERROR(VLOOKUP(J2502,$BG$2:$BH$3,2,FALSE())),"",VLOOKUP(J2502,$BG$2:$BH$3,2,FALSE()))</f>
        <v/>
      </c>
      <c r="Z2502" s="67"/>
    </row>
    <row r="2503" customFormat="false" ht="14.4" hidden="false" customHeight="false" outlineLevel="0" collapsed="false">
      <c r="A2503" s="63"/>
      <c r="B2503" s="83"/>
      <c r="C2503" s="63"/>
      <c r="D2503" s="84"/>
      <c r="E2503" s="85"/>
      <c r="F2503" s="85"/>
      <c r="G2503" s="85"/>
      <c r="H2503" s="85"/>
      <c r="I2503" s="61"/>
      <c r="J2503" s="83"/>
      <c r="K2503" s="83"/>
      <c r="L2503" s="61"/>
      <c r="M2503" s="61"/>
      <c r="N2503" s="61"/>
      <c r="O2503" s="63"/>
      <c r="P2503" s="63"/>
      <c r="Q2503" s="63"/>
      <c r="R2503" s="63"/>
      <c r="S2503" s="64" t="str">
        <f aca="false">IF(ISBLANK(A2503),"",CONCATENATE($BC$5,"-",MID($BC$3,3,2),"-M_",A2503))</f>
        <v/>
      </c>
      <c r="T2503" s="65" t="str">
        <f aca="false">IF(ISBLANK(B2503),"",VLOOKUP(B2503,$BI$2:$BJ$5,2,FALSE()))</f>
        <v/>
      </c>
      <c r="U2503" s="66" t="str">
        <f aca="false">IF(ISBLANK(Q2503),"ES",Q2503)</f>
        <v>ES</v>
      </c>
      <c r="V2503" s="64" t="str">
        <f aca="false">IF(ISBLANK(K2503),"2",VLOOKUP(K2503,$BG$2:$BH$3,2,FALSE()))</f>
        <v>2</v>
      </c>
      <c r="W2503" s="66" t="str">
        <f aca="false">IF(ISBLANK(R2503),"Sin observaciones",R2503)</f>
        <v>Sin observaciones</v>
      </c>
      <c r="X2503" s="64" t="str">
        <f aca="false">IF(ISERROR(VLOOKUP(J2503,$BG$2:$BH$3,2,FALSE())),"",VLOOKUP(J2503,$BG$2:$BH$3,2,FALSE()))</f>
        <v/>
      </c>
      <c r="Z2503" s="67"/>
    </row>
    <row r="2504" customFormat="false" ht="14.4" hidden="false" customHeight="false" outlineLevel="0" collapsed="false">
      <c r="A2504" s="63"/>
      <c r="B2504" s="83"/>
      <c r="C2504" s="63"/>
      <c r="D2504" s="84"/>
      <c r="E2504" s="85"/>
      <c r="F2504" s="85"/>
      <c r="G2504" s="85"/>
      <c r="H2504" s="85"/>
      <c r="I2504" s="61"/>
      <c r="J2504" s="83"/>
      <c r="K2504" s="83"/>
      <c r="L2504" s="61"/>
      <c r="M2504" s="61"/>
      <c r="N2504" s="61"/>
      <c r="O2504" s="63"/>
      <c r="P2504" s="63"/>
      <c r="Q2504" s="63"/>
      <c r="R2504" s="63"/>
      <c r="S2504" s="64" t="str">
        <f aca="false">IF(ISBLANK(A2504),"",CONCATENATE($BC$5,"-",MID($BC$3,3,2),"-M_",A2504))</f>
        <v/>
      </c>
      <c r="T2504" s="65" t="str">
        <f aca="false">IF(ISBLANK(B2504),"",VLOOKUP(B2504,$BI$2:$BJ$5,2,FALSE()))</f>
        <v/>
      </c>
      <c r="U2504" s="66" t="str">
        <f aca="false">IF(ISBLANK(Q2504),"ES",Q2504)</f>
        <v>ES</v>
      </c>
      <c r="V2504" s="64" t="str">
        <f aca="false">IF(ISBLANK(K2504),"2",VLOOKUP(K2504,$BG$2:$BH$3,2,FALSE()))</f>
        <v>2</v>
      </c>
      <c r="W2504" s="66" t="str">
        <f aca="false">IF(ISBLANK(R2504),"Sin observaciones",R2504)</f>
        <v>Sin observaciones</v>
      </c>
      <c r="X2504" s="64" t="str">
        <f aca="false">IF(ISERROR(VLOOKUP(J2504,$BG$2:$BH$3,2,FALSE())),"",VLOOKUP(J2504,$BG$2:$BH$3,2,FALSE()))</f>
        <v/>
      </c>
      <c r="Z2504" s="67"/>
    </row>
    <row r="2505" customFormat="false" ht="14.4" hidden="false" customHeight="false" outlineLevel="0" collapsed="false">
      <c r="A2505" s="63"/>
      <c r="B2505" s="83"/>
      <c r="C2505" s="63"/>
      <c r="D2505" s="84"/>
      <c r="E2505" s="85"/>
      <c r="F2505" s="85"/>
      <c r="G2505" s="85"/>
      <c r="H2505" s="85"/>
      <c r="I2505" s="61"/>
      <c r="J2505" s="83"/>
      <c r="K2505" s="83"/>
      <c r="L2505" s="61"/>
      <c r="M2505" s="61"/>
      <c r="N2505" s="61"/>
      <c r="O2505" s="63"/>
      <c r="P2505" s="63"/>
      <c r="Q2505" s="63"/>
      <c r="R2505" s="63"/>
      <c r="S2505" s="64" t="str">
        <f aca="false">IF(ISBLANK(A2505),"",CONCATENATE($BC$5,"-",MID($BC$3,3,2),"-M_",A2505))</f>
        <v/>
      </c>
      <c r="T2505" s="65" t="str">
        <f aca="false">IF(ISBLANK(B2505),"",VLOOKUP(B2505,$BI$2:$BJ$5,2,FALSE()))</f>
        <v/>
      </c>
      <c r="U2505" s="66" t="str">
        <f aca="false">IF(ISBLANK(Q2505),"ES",Q2505)</f>
        <v>ES</v>
      </c>
      <c r="V2505" s="64" t="str">
        <f aca="false">IF(ISBLANK(K2505),"2",VLOOKUP(K2505,$BG$2:$BH$3,2,FALSE()))</f>
        <v>2</v>
      </c>
      <c r="W2505" s="66" t="str">
        <f aca="false">IF(ISBLANK(R2505),"Sin observaciones",R2505)</f>
        <v>Sin observaciones</v>
      </c>
      <c r="X2505" s="64" t="str">
        <f aca="false">IF(ISERROR(VLOOKUP(J2505,$BG$2:$BH$3,2,FALSE())),"",VLOOKUP(J2505,$BG$2:$BH$3,2,FALSE()))</f>
        <v/>
      </c>
      <c r="Z2505" s="67"/>
    </row>
    <row r="2506" customFormat="false" ht="14.4" hidden="false" customHeight="false" outlineLevel="0" collapsed="false">
      <c r="A2506" s="63"/>
      <c r="B2506" s="83"/>
      <c r="C2506" s="63"/>
      <c r="D2506" s="84"/>
      <c r="E2506" s="85"/>
      <c r="F2506" s="85"/>
      <c r="G2506" s="85"/>
      <c r="H2506" s="85"/>
      <c r="I2506" s="61"/>
      <c r="J2506" s="83"/>
      <c r="K2506" s="83"/>
      <c r="L2506" s="61"/>
      <c r="M2506" s="61"/>
      <c r="N2506" s="61"/>
      <c r="O2506" s="63"/>
      <c r="P2506" s="63"/>
      <c r="Q2506" s="63"/>
      <c r="R2506" s="63"/>
      <c r="S2506" s="64" t="str">
        <f aca="false">IF(ISBLANK(A2506),"",CONCATENATE($BC$5,"-",MID($BC$3,3,2),"-M_",A2506))</f>
        <v/>
      </c>
      <c r="T2506" s="65" t="str">
        <f aca="false">IF(ISBLANK(B2506),"",VLOOKUP(B2506,$BI$2:$BJ$5,2,FALSE()))</f>
        <v/>
      </c>
      <c r="U2506" s="66" t="str">
        <f aca="false">IF(ISBLANK(Q2506),"ES",Q2506)</f>
        <v>ES</v>
      </c>
      <c r="V2506" s="64" t="str">
        <f aca="false">IF(ISBLANK(K2506),"2",VLOOKUP(K2506,$BG$2:$BH$3,2,FALSE()))</f>
        <v>2</v>
      </c>
      <c r="W2506" s="66" t="str">
        <f aca="false">IF(ISBLANK(R2506),"Sin observaciones",R2506)</f>
        <v>Sin observaciones</v>
      </c>
      <c r="X2506" s="64" t="str">
        <f aca="false">IF(ISERROR(VLOOKUP(J2506,$BG$2:$BH$3,2,FALSE())),"",VLOOKUP(J2506,$BG$2:$BH$3,2,FALSE()))</f>
        <v/>
      </c>
      <c r="Z2506" s="67"/>
    </row>
    <row r="2507" customFormat="false" ht="14.4" hidden="false" customHeight="false" outlineLevel="0" collapsed="false">
      <c r="A2507" s="63"/>
      <c r="B2507" s="83"/>
      <c r="C2507" s="63"/>
      <c r="D2507" s="84"/>
      <c r="E2507" s="85"/>
      <c r="F2507" s="85"/>
      <c r="G2507" s="85"/>
      <c r="H2507" s="85"/>
      <c r="I2507" s="61"/>
      <c r="J2507" s="83"/>
      <c r="K2507" s="83"/>
      <c r="L2507" s="61"/>
      <c r="M2507" s="61"/>
      <c r="N2507" s="61"/>
      <c r="O2507" s="63"/>
      <c r="P2507" s="63"/>
      <c r="Q2507" s="63"/>
      <c r="R2507" s="63"/>
      <c r="S2507" s="64" t="str">
        <f aca="false">IF(ISBLANK(A2507),"",CONCATENATE($BC$5,"-",MID($BC$3,3,2),"-M_",A2507))</f>
        <v/>
      </c>
      <c r="T2507" s="65" t="str">
        <f aca="false">IF(ISBLANK(B2507),"",VLOOKUP(B2507,$BI$2:$BJ$5,2,FALSE()))</f>
        <v/>
      </c>
      <c r="U2507" s="66" t="str">
        <f aca="false">IF(ISBLANK(Q2507),"ES",Q2507)</f>
        <v>ES</v>
      </c>
      <c r="V2507" s="64" t="str">
        <f aca="false">IF(ISBLANK(K2507),"2",VLOOKUP(K2507,$BG$2:$BH$3,2,FALSE()))</f>
        <v>2</v>
      </c>
      <c r="W2507" s="66" t="str">
        <f aca="false">IF(ISBLANK(R2507),"Sin observaciones",R2507)</f>
        <v>Sin observaciones</v>
      </c>
      <c r="X2507" s="64" t="str">
        <f aca="false">IF(ISERROR(VLOOKUP(J2507,$BG$2:$BH$3,2,FALSE())),"",VLOOKUP(J2507,$BG$2:$BH$3,2,FALSE()))</f>
        <v/>
      </c>
      <c r="Z2507" s="67"/>
    </row>
    <row r="2508" customFormat="false" ht="14.4" hidden="false" customHeight="false" outlineLevel="0" collapsed="false">
      <c r="A2508" s="63"/>
      <c r="B2508" s="83"/>
      <c r="C2508" s="63"/>
      <c r="D2508" s="84"/>
      <c r="E2508" s="85"/>
      <c r="F2508" s="85"/>
      <c r="G2508" s="85"/>
      <c r="H2508" s="85"/>
      <c r="I2508" s="61"/>
      <c r="J2508" s="83"/>
      <c r="K2508" s="83"/>
      <c r="L2508" s="61"/>
      <c r="M2508" s="61"/>
      <c r="N2508" s="61"/>
      <c r="O2508" s="63"/>
      <c r="P2508" s="63"/>
      <c r="Q2508" s="63"/>
      <c r="R2508" s="63"/>
      <c r="S2508" s="64" t="str">
        <f aca="false">IF(ISBLANK(A2508),"",CONCATENATE($BC$5,"-",MID($BC$3,3,2),"-M_",A2508))</f>
        <v/>
      </c>
      <c r="T2508" s="65" t="str">
        <f aca="false">IF(ISBLANK(B2508),"",VLOOKUP(B2508,$BI$2:$BJ$5,2,FALSE()))</f>
        <v/>
      </c>
      <c r="U2508" s="66" t="str">
        <f aca="false">IF(ISBLANK(Q2508),"ES",Q2508)</f>
        <v>ES</v>
      </c>
      <c r="V2508" s="64" t="str">
        <f aca="false">IF(ISBLANK(K2508),"2",VLOOKUP(K2508,$BG$2:$BH$3,2,FALSE()))</f>
        <v>2</v>
      </c>
      <c r="W2508" s="66" t="str">
        <f aca="false">IF(ISBLANK(R2508),"Sin observaciones",R2508)</f>
        <v>Sin observaciones</v>
      </c>
      <c r="X2508" s="64" t="str">
        <f aca="false">IF(ISERROR(VLOOKUP(J2508,$BG$2:$BH$3,2,FALSE())),"",VLOOKUP(J2508,$BG$2:$BH$3,2,FALSE()))</f>
        <v/>
      </c>
      <c r="Z2508" s="67"/>
    </row>
    <row r="2509" customFormat="false" ht="14.4" hidden="false" customHeight="false" outlineLevel="0" collapsed="false">
      <c r="A2509" s="63"/>
      <c r="B2509" s="83"/>
      <c r="C2509" s="63"/>
      <c r="D2509" s="84"/>
      <c r="E2509" s="85"/>
      <c r="F2509" s="85"/>
      <c r="G2509" s="85"/>
      <c r="H2509" s="85"/>
      <c r="I2509" s="61"/>
      <c r="J2509" s="83"/>
      <c r="K2509" s="83"/>
      <c r="L2509" s="61"/>
      <c r="M2509" s="61"/>
      <c r="N2509" s="61"/>
      <c r="O2509" s="63"/>
      <c r="P2509" s="63"/>
      <c r="Q2509" s="63"/>
      <c r="R2509" s="63"/>
      <c r="S2509" s="64" t="str">
        <f aca="false">IF(ISBLANK(A2509),"",CONCATENATE($BC$5,"-",MID($BC$3,3,2),"-M_",A2509))</f>
        <v/>
      </c>
      <c r="T2509" s="65" t="str">
        <f aca="false">IF(ISBLANK(B2509),"",VLOOKUP(B2509,$BI$2:$BJ$5,2,FALSE()))</f>
        <v/>
      </c>
      <c r="U2509" s="66" t="str">
        <f aca="false">IF(ISBLANK(Q2509),"ES",Q2509)</f>
        <v>ES</v>
      </c>
      <c r="V2509" s="64" t="str">
        <f aca="false">IF(ISBLANK(K2509),"2",VLOOKUP(K2509,$BG$2:$BH$3,2,FALSE()))</f>
        <v>2</v>
      </c>
      <c r="W2509" s="66" t="str">
        <f aca="false">IF(ISBLANK(R2509),"Sin observaciones",R2509)</f>
        <v>Sin observaciones</v>
      </c>
      <c r="X2509" s="64" t="str">
        <f aca="false">IF(ISERROR(VLOOKUP(J2509,$BG$2:$BH$3,2,FALSE())),"",VLOOKUP(J2509,$BG$2:$BH$3,2,FALSE()))</f>
        <v/>
      </c>
      <c r="Z2509" s="67"/>
    </row>
    <row r="2510" customFormat="false" ht="14.4" hidden="false" customHeight="false" outlineLevel="0" collapsed="false">
      <c r="A2510" s="63"/>
      <c r="B2510" s="83"/>
      <c r="C2510" s="63"/>
      <c r="D2510" s="84"/>
      <c r="E2510" s="85"/>
      <c r="F2510" s="85"/>
      <c r="G2510" s="85"/>
      <c r="H2510" s="85"/>
      <c r="I2510" s="61"/>
      <c r="J2510" s="83"/>
      <c r="K2510" s="83"/>
      <c r="L2510" s="61"/>
      <c r="M2510" s="61"/>
      <c r="N2510" s="61"/>
      <c r="O2510" s="63"/>
      <c r="P2510" s="63"/>
      <c r="Q2510" s="63"/>
      <c r="R2510" s="63"/>
      <c r="S2510" s="64" t="str">
        <f aca="false">IF(ISBLANK(A2510),"",CONCATENATE($BC$5,"-",MID($BC$3,3,2),"-M_",A2510))</f>
        <v/>
      </c>
      <c r="T2510" s="65" t="str">
        <f aca="false">IF(ISBLANK(B2510),"",VLOOKUP(B2510,$BI$2:$BJ$5,2,FALSE()))</f>
        <v/>
      </c>
      <c r="U2510" s="66" t="str">
        <f aca="false">IF(ISBLANK(Q2510),"ES",Q2510)</f>
        <v>ES</v>
      </c>
      <c r="V2510" s="64" t="str">
        <f aca="false">IF(ISBLANK(K2510),"2",VLOOKUP(K2510,$BG$2:$BH$3,2,FALSE()))</f>
        <v>2</v>
      </c>
      <c r="W2510" s="66" t="str">
        <f aca="false">IF(ISBLANK(R2510),"Sin observaciones",R2510)</f>
        <v>Sin observaciones</v>
      </c>
      <c r="X2510" s="64" t="str">
        <f aca="false">IF(ISERROR(VLOOKUP(J2510,$BG$2:$BH$3,2,FALSE())),"",VLOOKUP(J2510,$BG$2:$BH$3,2,FALSE()))</f>
        <v/>
      </c>
      <c r="Z2510" s="67"/>
    </row>
    <row r="2511" customFormat="false" ht="14.4" hidden="false" customHeight="false" outlineLevel="0" collapsed="false">
      <c r="A2511" s="63"/>
      <c r="B2511" s="83"/>
      <c r="C2511" s="63"/>
      <c r="D2511" s="84"/>
      <c r="E2511" s="85"/>
      <c r="F2511" s="85"/>
      <c r="G2511" s="85"/>
      <c r="H2511" s="85"/>
      <c r="I2511" s="61"/>
      <c r="J2511" s="83"/>
      <c r="K2511" s="83"/>
      <c r="L2511" s="61"/>
      <c r="M2511" s="61"/>
      <c r="N2511" s="61"/>
      <c r="O2511" s="63"/>
      <c r="P2511" s="63"/>
      <c r="Q2511" s="63"/>
      <c r="R2511" s="63"/>
      <c r="S2511" s="64" t="str">
        <f aca="false">IF(ISBLANK(A2511),"",CONCATENATE($BC$5,"-",MID($BC$3,3,2),"-M_",A2511))</f>
        <v/>
      </c>
      <c r="T2511" s="65" t="str">
        <f aca="false">IF(ISBLANK(B2511),"",VLOOKUP(B2511,$BI$2:$BJ$5,2,FALSE()))</f>
        <v/>
      </c>
      <c r="U2511" s="66" t="str">
        <f aca="false">IF(ISBLANK(Q2511),"ES",Q2511)</f>
        <v>ES</v>
      </c>
      <c r="V2511" s="64" t="str">
        <f aca="false">IF(ISBLANK(K2511),"2",VLOOKUP(K2511,$BG$2:$BH$3,2,FALSE()))</f>
        <v>2</v>
      </c>
      <c r="W2511" s="66" t="str">
        <f aca="false">IF(ISBLANK(R2511),"Sin observaciones",R2511)</f>
        <v>Sin observaciones</v>
      </c>
      <c r="X2511" s="64" t="str">
        <f aca="false">IF(ISERROR(VLOOKUP(J2511,$BG$2:$BH$3,2,FALSE())),"",VLOOKUP(J2511,$BG$2:$BH$3,2,FALSE()))</f>
        <v/>
      </c>
      <c r="Z2511" s="67"/>
    </row>
    <row r="2512" customFormat="false" ht="14.4" hidden="false" customHeight="false" outlineLevel="0" collapsed="false">
      <c r="A2512" s="63"/>
      <c r="B2512" s="83"/>
      <c r="C2512" s="63"/>
      <c r="D2512" s="84"/>
      <c r="E2512" s="85"/>
      <c r="F2512" s="85"/>
      <c r="G2512" s="85"/>
      <c r="H2512" s="85"/>
      <c r="I2512" s="61"/>
      <c r="J2512" s="83"/>
      <c r="K2512" s="83"/>
      <c r="L2512" s="61"/>
      <c r="M2512" s="61"/>
      <c r="N2512" s="61"/>
      <c r="O2512" s="63"/>
      <c r="P2512" s="63"/>
      <c r="Q2512" s="63"/>
      <c r="R2512" s="63"/>
      <c r="S2512" s="64" t="str">
        <f aca="false">IF(ISBLANK(A2512),"",CONCATENATE($BC$5,"-",MID($BC$3,3,2),"-M_",A2512))</f>
        <v/>
      </c>
      <c r="T2512" s="65" t="str">
        <f aca="false">IF(ISBLANK(B2512),"",VLOOKUP(B2512,$BI$2:$BJ$5,2,FALSE()))</f>
        <v/>
      </c>
      <c r="U2512" s="66" t="str">
        <f aca="false">IF(ISBLANK(Q2512),"ES",Q2512)</f>
        <v>ES</v>
      </c>
      <c r="V2512" s="64" t="str">
        <f aca="false">IF(ISBLANK(K2512),"2",VLOOKUP(K2512,$BG$2:$BH$3,2,FALSE()))</f>
        <v>2</v>
      </c>
      <c r="W2512" s="66" t="str">
        <f aca="false">IF(ISBLANK(R2512),"Sin observaciones",R2512)</f>
        <v>Sin observaciones</v>
      </c>
      <c r="X2512" s="64" t="str">
        <f aca="false">IF(ISERROR(VLOOKUP(J2512,$BG$2:$BH$3,2,FALSE())),"",VLOOKUP(J2512,$BG$2:$BH$3,2,FALSE()))</f>
        <v/>
      </c>
      <c r="Z2512" s="67"/>
    </row>
    <row r="2513" customFormat="false" ht="14.4" hidden="false" customHeight="false" outlineLevel="0" collapsed="false">
      <c r="A2513" s="63"/>
      <c r="B2513" s="83"/>
      <c r="C2513" s="63"/>
      <c r="D2513" s="84"/>
      <c r="E2513" s="85"/>
      <c r="F2513" s="85"/>
      <c r="G2513" s="85"/>
      <c r="H2513" s="85"/>
      <c r="I2513" s="61"/>
      <c r="J2513" s="83"/>
      <c r="K2513" s="83"/>
      <c r="L2513" s="61"/>
      <c r="M2513" s="61"/>
      <c r="N2513" s="61"/>
      <c r="O2513" s="63"/>
      <c r="P2513" s="63"/>
      <c r="Q2513" s="63"/>
      <c r="R2513" s="63"/>
      <c r="S2513" s="64" t="str">
        <f aca="false">IF(ISBLANK(A2513),"",CONCATENATE($BC$5,"-",MID($BC$3,3,2),"-M_",A2513))</f>
        <v/>
      </c>
      <c r="T2513" s="65" t="str">
        <f aca="false">IF(ISBLANK(B2513),"",VLOOKUP(B2513,$BI$2:$BJ$5,2,FALSE()))</f>
        <v/>
      </c>
      <c r="U2513" s="66" t="str">
        <f aca="false">IF(ISBLANK(Q2513),"ES",Q2513)</f>
        <v>ES</v>
      </c>
      <c r="V2513" s="64" t="str">
        <f aca="false">IF(ISBLANK(K2513),"2",VLOOKUP(K2513,$BG$2:$BH$3,2,FALSE()))</f>
        <v>2</v>
      </c>
      <c r="W2513" s="66" t="str">
        <f aca="false">IF(ISBLANK(R2513),"Sin observaciones",R2513)</f>
        <v>Sin observaciones</v>
      </c>
      <c r="X2513" s="64" t="str">
        <f aca="false">IF(ISERROR(VLOOKUP(J2513,$BG$2:$BH$3,2,FALSE())),"",VLOOKUP(J2513,$BG$2:$BH$3,2,FALSE()))</f>
        <v/>
      </c>
      <c r="Z2513" s="67"/>
    </row>
    <row r="2514" customFormat="false" ht="14.4" hidden="false" customHeight="false" outlineLevel="0" collapsed="false">
      <c r="A2514" s="63"/>
      <c r="B2514" s="83"/>
      <c r="C2514" s="63"/>
      <c r="D2514" s="84"/>
      <c r="E2514" s="85"/>
      <c r="F2514" s="85"/>
      <c r="G2514" s="85"/>
      <c r="H2514" s="85"/>
      <c r="I2514" s="61"/>
      <c r="J2514" s="83"/>
      <c r="K2514" s="83"/>
      <c r="L2514" s="61"/>
      <c r="M2514" s="61"/>
      <c r="N2514" s="61"/>
      <c r="O2514" s="63"/>
      <c r="P2514" s="63"/>
      <c r="Q2514" s="63"/>
      <c r="R2514" s="63"/>
      <c r="S2514" s="64" t="str">
        <f aca="false">IF(ISBLANK(A2514),"",CONCATENATE($BC$5,"-",MID($BC$3,3,2),"-M_",A2514))</f>
        <v/>
      </c>
      <c r="T2514" s="65" t="str">
        <f aca="false">IF(ISBLANK(B2514),"",VLOOKUP(B2514,$BI$2:$BJ$5,2,FALSE()))</f>
        <v/>
      </c>
      <c r="U2514" s="66" t="str">
        <f aca="false">IF(ISBLANK(Q2514),"ES",Q2514)</f>
        <v>ES</v>
      </c>
      <c r="V2514" s="64" t="str">
        <f aca="false">IF(ISBLANK(K2514),"2",VLOOKUP(K2514,$BG$2:$BH$3,2,FALSE()))</f>
        <v>2</v>
      </c>
      <c r="W2514" s="66" t="str">
        <f aca="false">IF(ISBLANK(R2514),"Sin observaciones",R2514)</f>
        <v>Sin observaciones</v>
      </c>
      <c r="X2514" s="64" t="str">
        <f aca="false">IF(ISERROR(VLOOKUP(J2514,$BG$2:$BH$3,2,FALSE())),"",VLOOKUP(J2514,$BG$2:$BH$3,2,FALSE()))</f>
        <v/>
      </c>
      <c r="Z2514" s="67"/>
    </row>
    <row r="2515" customFormat="false" ht="14.4" hidden="false" customHeight="false" outlineLevel="0" collapsed="false">
      <c r="A2515" s="63"/>
      <c r="B2515" s="83"/>
      <c r="C2515" s="63"/>
      <c r="D2515" s="84"/>
      <c r="E2515" s="85"/>
      <c r="F2515" s="85"/>
      <c r="G2515" s="85"/>
      <c r="H2515" s="85"/>
      <c r="I2515" s="61"/>
      <c r="J2515" s="83"/>
      <c r="K2515" s="83"/>
      <c r="L2515" s="61"/>
      <c r="M2515" s="61"/>
      <c r="N2515" s="61"/>
      <c r="O2515" s="63"/>
      <c r="P2515" s="63"/>
      <c r="Q2515" s="63"/>
      <c r="R2515" s="63"/>
      <c r="S2515" s="64" t="str">
        <f aca="false">IF(ISBLANK(A2515),"",CONCATENATE($BC$5,"-",MID($BC$3,3,2),"-M_",A2515))</f>
        <v/>
      </c>
      <c r="T2515" s="65" t="str">
        <f aca="false">IF(ISBLANK(B2515),"",VLOOKUP(B2515,$BI$2:$BJ$5,2,FALSE()))</f>
        <v/>
      </c>
      <c r="U2515" s="66" t="str">
        <f aca="false">IF(ISBLANK(Q2515),"ES",Q2515)</f>
        <v>ES</v>
      </c>
      <c r="V2515" s="64" t="str">
        <f aca="false">IF(ISBLANK(K2515),"2",VLOOKUP(K2515,$BG$2:$BH$3,2,FALSE()))</f>
        <v>2</v>
      </c>
      <c r="W2515" s="66" t="str">
        <f aca="false">IF(ISBLANK(R2515),"Sin observaciones",R2515)</f>
        <v>Sin observaciones</v>
      </c>
      <c r="X2515" s="64" t="str">
        <f aca="false">IF(ISERROR(VLOOKUP(J2515,$BG$2:$BH$3,2,FALSE())),"",VLOOKUP(J2515,$BG$2:$BH$3,2,FALSE()))</f>
        <v/>
      </c>
      <c r="Z2515" s="67"/>
    </row>
    <row r="2516" customFormat="false" ht="14.4" hidden="false" customHeight="false" outlineLevel="0" collapsed="false">
      <c r="A2516" s="63"/>
      <c r="B2516" s="83"/>
      <c r="C2516" s="63"/>
      <c r="D2516" s="84"/>
      <c r="E2516" s="85"/>
      <c r="F2516" s="85"/>
      <c r="G2516" s="85"/>
      <c r="H2516" s="85"/>
      <c r="I2516" s="61"/>
      <c r="J2516" s="83"/>
      <c r="K2516" s="83"/>
      <c r="L2516" s="61"/>
      <c r="M2516" s="61"/>
      <c r="N2516" s="61"/>
      <c r="O2516" s="63"/>
      <c r="P2516" s="63"/>
      <c r="Q2516" s="63"/>
      <c r="R2516" s="63"/>
      <c r="S2516" s="64" t="str">
        <f aca="false">IF(ISBLANK(A2516),"",CONCATENATE($BC$5,"-",MID($BC$3,3,2),"-M_",A2516))</f>
        <v/>
      </c>
      <c r="T2516" s="65" t="str">
        <f aca="false">IF(ISBLANK(B2516),"",VLOOKUP(B2516,$BI$2:$BJ$5,2,FALSE()))</f>
        <v/>
      </c>
      <c r="U2516" s="66" t="str">
        <f aca="false">IF(ISBLANK(Q2516),"ES",Q2516)</f>
        <v>ES</v>
      </c>
      <c r="V2516" s="64" t="str">
        <f aca="false">IF(ISBLANK(K2516),"2",VLOOKUP(K2516,$BG$2:$BH$3,2,FALSE()))</f>
        <v>2</v>
      </c>
      <c r="W2516" s="66" t="str">
        <f aca="false">IF(ISBLANK(R2516),"Sin observaciones",R2516)</f>
        <v>Sin observaciones</v>
      </c>
      <c r="X2516" s="64" t="str">
        <f aca="false">IF(ISERROR(VLOOKUP(J2516,$BG$2:$BH$3,2,FALSE())),"",VLOOKUP(J2516,$BG$2:$BH$3,2,FALSE()))</f>
        <v/>
      </c>
      <c r="Z2516" s="67"/>
    </row>
    <row r="2517" customFormat="false" ht="14.4" hidden="false" customHeight="false" outlineLevel="0" collapsed="false">
      <c r="A2517" s="63"/>
      <c r="B2517" s="83"/>
      <c r="C2517" s="63"/>
      <c r="D2517" s="84"/>
      <c r="E2517" s="85"/>
      <c r="F2517" s="85"/>
      <c r="G2517" s="85"/>
      <c r="H2517" s="85"/>
      <c r="I2517" s="61"/>
      <c r="J2517" s="83"/>
      <c r="K2517" s="83"/>
      <c r="L2517" s="61"/>
      <c r="M2517" s="61"/>
      <c r="N2517" s="61"/>
      <c r="O2517" s="63"/>
      <c r="P2517" s="63"/>
      <c r="Q2517" s="63"/>
      <c r="R2517" s="63"/>
      <c r="S2517" s="64" t="str">
        <f aca="false">IF(ISBLANK(A2517),"",CONCATENATE($BC$5,"-",MID($BC$3,3,2),"-M_",A2517))</f>
        <v/>
      </c>
      <c r="T2517" s="65" t="str">
        <f aca="false">IF(ISBLANK(B2517),"",VLOOKUP(B2517,$BI$2:$BJ$5,2,FALSE()))</f>
        <v/>
      </c>
      <c r="U2517" s="66" t="str">
        <f aca="false">IF(ISBLANK(Q2517),"ES",Q2517)</f>
        <v>ES</v>
      </c>
      <c r="V2517" s="64" t="str">
        <f aca="false">IF(ISBLANK(K2517),"2",VLOOKUP(K2517,$BG$2:$BH$3,2,FALSE()))</f>
        <v>2</v>
      </c>
      <c r="W2517" s="66" t="str">
        <f aca="false">IF(ISBLANK(R2517),"Sin observaciones",R2517)</f>
        <v>Sin observaciones</v>
      </c>
      <c r="X2517" s="64" t="str">
        <f aca="false">IF(ISERROR(VLOOKUP(J2517,$BG$2:$BH$3,2,FALSE())),"",VLOOKUP(J2517,$BG$2:$BH$3,2,FALSE()))</f>
        <v/>
      </c>
      <c r="Z2517" s="67"/>
    </row>
    <row r="2518" customFormat="false" ht="14.4" hidden="false" customHeight="false" outlineLevel="0" collapsed="false">
      <c r="A2518" s="63"/>
      <c r="B2518" s="83"/>
      <c r="C2518" s="63"/>
      <c r="D2518" s="84"/>
      <c r="E2518" s="85"/>
      <c r="F2518" s="85"/>
      <c r="G2518" s="85"/>
      <c r="H2518" s="85"/>
      <c r="I2518" s="61"/>
      <c r="J2518" s="83"/>
      <c r="K2518" s="83"/>
      <c r="L2518" s="61"/>
      <c r="M2518" s="61"/>
      <c r="N2518" s="61"/>
      <c r="O2518" s="63"/>
      <c r="P2518" s="63"/>
      <c r="Q2518" s="63"/>
      <c r="R2518" s="63"/>
      <c r="S2518" s="64" t="str">
        <f aca="false">IF(ISBLANK(A2518),"",CONCATENATE($BC$5,"-",MID($BC$3,3,2),"-M_",A2518))</f>
        <v/>
      </c>
      <c r="T2518" s="65" t="str">
        <f aca="false">IF(ISBLANK(B2518),"",VLOOKUP(B2518,$BI$2:$BJ$5,2,FALSE()))</f>
        <v/>
      </c>
      <c r="U2518" s="66" t="str">
        <f aca="false">IF(ISBLANK(Q2518),"ES",Q2518)</f>
        <v>ES</v>
      </c>
      <c r="V2518" s="64" t="str">
        <f aca="false">IF(ISBLANK(K2518),"2",VLOOKUP(K2518,$BG$2:$BH$3,2,FALSE()))</f>
        <v>2</v>
      </c>
      <c r="W2518" s="66" t="str">
        <f aca="false">IF(ISBLANK(R2518),"Sin observaciones",R2518)</f>
        <v>Sin observaciones</v>
      </c>
      <c r="X2518" s="64" t="str">
        <f aca="false">IF(ISERROR(VLOOKUP(J2518,$BG$2:$BH$3,2,FALSE())),"",VLOOKUP(J2518,$BG$2:$BH$3,2,FALSE()))</f>
        <v/>
      </c>
      <c r="Z2518" s="67"/>
    </row>
    <row r="2519" customFormat="false" ht="14.4" hidden="false" customHeight="false" outlineLevel="0" collapsed="false">
      <c r="A2519" s="63"/>
      <c r="B2519" s="83"/>
      <c r="C2519" s="63"/>
      <c r="D2519" s="84"/>
      <c r="E2519" s="85"/>
      <c r="F2519" s="85"/>
      <c r="G2519" s="85"/>
      <c r="H2519" s="85"/>
      <c r="I2519" s="61"/>
      <c r="J2519" s="83"/>
      <c r="K2519" s="83"/>
      <c r="L2519" s="61"/>
      <c r="M2519" s="61"/>
      <c r="N2519" s="61"/>
      <c r="O2519" s="63"/>
      <c r="P2519" s="63"/>
      <c r="Q2519" s="63"/>
      <c r="R2519" s="63"/>
      <c r="S2519" s="64" t="str">
        <f aca="false">IF(ISBLANK(A2519),"",CONCATENATE($BC$5,"-",MID($BC$3,3,2),"-M_",A2519))</f>
        <v/>
      </c>
      <c r="T2519" s="65" t="str">
        <f aca="false">IF(ISBLANK(B2519),"",VLOOKUP(B2519,$BI$2:$BJ$5,2,FALSE()))</f>
        <v/>
      </c>
      <c r="U2519" s="66" t="str">
        <f aca="false">IF(ISBLANK(Q2519),"ES",Q2519)</f>
        <v>ES</v>
      </c>
      <c r="V2519" s="64" t="str">
        <f aca="false">IF(ISBLANK(K2519),"2",VLOOKUP(K2519,$BG$2:$BH$3,2,FALSE()))</f>
        <v>2</v>
      </c>
      <c r="W2519" s="66" t="str">
        <f aca="false">IF(ISBLANK(R2519),"Sin observaciones",R2519)</f>
        <v>Sin observaciones</v>
      </c>
      <c r="X2519" s="64" t="str">
        <f aca="false">IF(ISERROR(VLOOKUP(J2519,$BG$2:$BH$3,2,FALSE())),"",VLOOKUP(J2519,$BG$2:$BH$3,2,FALSE()))</f>
        <v/>
      </c>
      <c r="Z2519" s="67"/>
    </row>
    <row r="2520" customFormat="false" ht="14.4" hidden="false" customHeight="false" outlineLevel="0" collapsed="false">
      <c r="A2520" s="63"/>
      <c r="B2520" s="83"/>
      <c r="C2520" s="63"/>
      <c r="D2520" s="84"/>
      <c r="E2520" s="85"/>
      <c r="F2520" s="85"/>
      <c r="G2520" s="85"/>
      <c r="H2520" s="85"/>
      <c r="I2520" s="61"/>
      <c r="J2520" s="83"/>
      <c r="K2520" s="83"/>
      <c r="L2520" s="61"/>
      <c r="M2520" s="61"/>
      <c r="N2520" s="61"/>
      <c r="O2520" s="63"/>
      <c r="P2520" s="63"/>
      <c r="Q2520" s="63"/>
      <c r="R2520" s="63"/>
      <c r="S2520" s="64" t="str">
        <f aca="false">IF(ISBLANK(A2520),"",CONCATENATE($BC$5,"-",MID($BC$3,3,2),"-M_",A2520))</f>
        <v/>
      </c>
      <c r="T2520" s="65" t="str">
        <f aca="false">IF(ISBLANK(B2520),"",VLOOKUP(B2520,$BI$2:$BJ$5,2,FALSE()))</f>
        <v/>
      </c>
      <c r="U2520" s="66" t="str">
        <f aca="false">IF(ISBLANK(Q2520),"ES",Q2520)</f>
        <v>ES</v>
      </c>
      <c r="V2520" s="64" t="str">
        <f aca="false">IF(ISBLANK(K2520),"2",VLOOKUP(K2520,$BG$2:$BH$3,2,FALSE()))</f>
        <v>2</v>
      </c>
      <c r="W2520" s="66" t="str">
        <f aca="false">IF(ISBLANK(R2520),"Sin observaciones",R2520)</f>
        <v>Sin observaciones</v>
      </c>
      <c r="X2520" s="64" t="str">
        <f aca="false">IF(ISERROR(VLOOKUP(J2520,$BG$2:$BH$3,2,FALSE())),"",VLOOKUP(J2520,$BG$2:$BH$3,2,FALSE()))</f>
        <v/>
      </c>
      <c r="Z2520" s="67"/>
    </row>
    <row r="2521" customFormat="false" ht="14.4" hidden="false" customHeight="false" outlineLevel="0" collapsed="false">
      <c r="A2521" s="63"/>
      <c r="B2521" s="83"/>
      <c r="C2521" s="63"/>
      <c r="D2521" s="84"/>
      <c r="E2521" s="85"/>
      <c r="F2521" s="85"/>
      <c r="G2521" s="85"/>
      <c r="H2521" s="85"/>
      <c r="I2521" s="61"/>
      <c r="J2521" s="83"/>
      <c r="K2521" s="83"/>
      <c r="L2521" s="61"/>
      <c r="M2521" s="61"/>
      <c r="N2521" s="61"/>
      <c r="O2521" s="63"/>
      <c r="P2521" s="63"/>
      <c r="Q2521" s="63"/>
      <c r="R2521" s="63"/>
      <c r="S2521" s="64" t="str">
        <f aca="false">IF(ISBLANK(A2521),"",CONCATENATE($BC$5,"-",MID($BC$3,3,2),"-M_",A2521))</f>
        <v/>
      </c>
      <c r="T2521" s="65" t="str">
        <f aca="false">IF(ISBLANK(B2521),"",VLOOKUP(B2521,$BI$2:$BJ$5,2,FALSE()))</f>
        <v/>
      </c>
      <c r="U2521" s="66" t="str">
        <f aca="false">IF(ISBLANK(Q2521),"ES",Q2521)</f>
        <v>ES</v>
      </c>
      <c r="V2521" s="64" t="str">
        <f aca="false">IF(ISBLANK(K2521),"2",VLOOKUP(K2521,$BG$2:$BH$3,2,FALSE()))</f>
        <v>2</v>
      </c>
      <c r="W2521" s="66" t="str">
        <f aca="false">IF(ISBLANK(R2521),"Sin observaciones",R2521)</f>
        <v>Sin observaciones</v>
      </c>
      <c r="X2521" s="64" t="str">
        <f aca="false">IF(ISERROR(VLOOKUP(J2521,$BG$2:$BH$3,2,FALSE())),"",VLOOKUP(J2521,$BG$2:$BH$3,2,FALSE()))</f>
        <v/>
      </c>
      <c r="Z2521" s="67"/>
    </row>
    <row r="2522" customFormat="false" ht="14.4" hidden="false" customHeight="false" outlineLevel="0" collapsed="false">
      <c r="A2522" s="63"/>
      <c r="B2522" s="83"/>
      <c r="C2522" s="63"/>
      <c r="D2522" s="84"/>
      <c r="E2522" s="85"/>
      <c r="F2522" s="85"/>
      <c r="G2522" s="85"/>
      <c r="H2522" s="85"/>
      <c r="I2522" s="61"/>
      <c r="J2522" s="83"/>
      <c r="K2522" s="83"/>
      <c r="L2522" s="61"/>
      <c r="M2522" s="61"/>
      <c r="N2522" s="61"/>
      <c r="O2522" s="63"/>
      <c r="P2522" s="63"/>
      <c r="Q2522" s="63"/>
      <c r="R2522" s="63"/>
      <c r="S2522" s="64" t="str">
        <f aca="false">IF(ISBLANK(A2522),"",CONCATENATE($BC$5,"-",MID($BC$3,3,2),"-M_",A2522))</f>
        <v/>
      </c>
      <c r="T2522" s="65" t="str">
        <f aca="false">IF(ISBLANK(B2522),"",VLOOKUP(B2522,$BI$2:$BJ$5,2,FALSE()))</f>
        <v/>
      </c>
      <c r="U2522" s="66" t="str">
        <f aca="false">IF(ISBLANK(Q2522),"ES",Q2522)</f>
        <v>ES</v>
      </c>
      <c r="V2522" s="64" t="str">
        <f aca="false">IF(ISBLANK(K2522),"2",VLOOKUP(K2522,$BG$2:$BH$3,2,FALSE()))</f>
        <v>2</v>
      </c>
      <c r="W2522" s="66" t="str">
        <f aca="false">IF(ISBLANK(R2522),"Sin observaciones",R2522)</f>
        <v>Sin observaciones</v>
      </c>
      <c r="X2522" s="64" t="str">
        <f aca="false">IF(ISERROR(VLOOKUP(J2522,$BG$2:$BH$3,2,FALSE())),"",VLOOKUP(J2522,$BG$2:$BH$3,2,FALSE()))</f>
        <v/>
      </c>
      <c r="Z2522" s="67"/>
    </row>
    <row r="2523" customFormat="false" ht="14.4" hidden="false" customHeight="false" outlineLevel="0" collapsed="false">
      <c r="A2523" s="63"/>
      <c r="B2523" s="83"/>
      <c r="C2523" s="63"/>
      <c r="D2523" s="84"/>
      <c r="E2523" s="85"/>
      <c r="F2523" s="85"/>
      <c r="G2523" s="85"/>
      <c r="H2523" s="85"/>
      <c r="I2523" s="61"/>
      <c r="J2523" s="83"/>
      <c r="K2523" s="83"/>
      <c r="L2523" s="61"/>
      <c r="M2523" s="61"/>
      <c r="N2523" s="61"/>
      <c r="O2523" s="63"/>
      <c r="P2523" s="63"/>
      <c r="Q2523" s="63"/>
      <c r="R2523" s="63"/>
      <c r="S2523" s="64" t="str">
        <f aca="false">IF(ISBLANK(A2523),"",CONCATENATE($BC$5,"-",MID($BC$3,3,2),"-M_",A2523))</f>
        <v/>
      </c>
      <c r="T2523" s="65" t="str">
        <f aca="false">IF(ISBLANK(B2523),"",VLOOKUP(B2523,$BI$2:$BJ$5,2,FALSE()))</f>
        <v/>
      </c>
      <c r="U2523" s="66" t="str">
        <f aca="false">IF(ISBLANK(Q2523),"ES",Q2523)</f>
        <v>ES</v>
      </c>
      <c r="V2523" s="64" t="str">
        <f aca="false">IF(ISBLANK(K2523),"2",VLOOKUP(K2523,$BG$2:$BH$3,2,FALSE()))</f>
        <v>2</v>
      </c>
      <c r="W2523" s="66" t="str">
        <f aca="false">IF(ISBLANK(R2523),"Sin observaciones",R2523)</f>
        <v>Sin observaciones</v>
      </c>
      <c r="X2523" s="64" t="str">
        <f aca="false">IF(ISERROR(VLOOKUP(J2523,$BG$2:$BH$3,2,FALSE())),"",VLOOKUP(J2523,$BG$2:$BH$3,2,FALSE()))</f>
        <v/>
      </c>
      <c r="Z2523" s="67"/>
    </row>
    <row r="2524" customFormat="false" ht="14.4" hidden="false" customHeight="false" outlineLevel="0" collapsed="false">
      <c r="A2524" s="63"/>
      <c r="B2524" s="83"/>
      <c r="C2524" s="63"/>
      <c r="D2524" s="84"/>
      <c r="E2524" s="85"/>
      <c r="F2524" s="85"/>
      <c r="G2524" s="85"/>
      <c r="H2524" s="85"/>
      <c r="I2524" s="61"/>
      <c r="J2524" s="83"/>
      <c r="K2524" s="83"/>
      <c r="L2524" s="61"/>
      <c r="M2524" s="61"/>
      <c r="N2524" s="61"/>
      <c r="O2524" s="63"/>
      <c r="P2524" s="63"/>
      <c r="Q2524" s="63"/>
      <c r="R2524" s="63"/>
      <c r="S2524" s="64" t="str">
        <f aca="false">IF(ISBLANK(A2524),"",CONCATENATE($BC$5,"-",MID($BC$3,3,2),"-M_",A2524))</f>
        <v/>
      </c>
      <c r="T2524" s="65" t="str">
        <f aca="false">IF(ISBLANK(B2524),"",VLOOKUP(B2524,$BI$2:$BJ$5,2,FALSE()))</f>
        <v/>
      </c>
      <c r="U2524" s="66" t="str">
        <f aca="false">IF(ISBLANK(Q2524),"ES",Q2524)</f>
        <v>ES</v>
      </c>
      <c r="V2524" s="64" t="str">
        <f aca="false">IF(ISBLANK(K2524),"2",VLOOKUP(K2524,$BG$2:$BH$3,2,FALSE()))</f>
        <v>2</v>
      </c>
      <c r="W2524" s="66" t="str">
        <f aca="false">IF(ISBLANK(R2524),"Sin observaciones",R2524)</f>
        <v>Sin observaciones</v>
      </c>
      <c r="X2524" s="64" t="str">
        <f aca="false">IF(ISERROR(VLOOKUP(J2524,$BG$2:$BH$3,2,FALSE())),"",VLOOKUP(J2524,$BG$2:$BH$3,2,FALSE()))</f>
        <v/>
      </c>
      <c r="Z2524" s="67"/>
    </row>
    <row r="2525" customFormat="false" ht="14.4" hidden="false" customHeight="false" outlineLevel="0" collapsed="false">
      <c r="A2525" s="63"/>
      <c r="B2525" s="83"/>
      <c r="C2525" s="63"/>
      <c r="D2525" s="84"/>
      <c r="E2525" s="85"/>
      <c r="F2525" s="85"/>
      <c r="G2525" s="85"/>
      <c r="H2525" s="85"/>
      <c r="I2525" s="61"/>
      <c r="J2525" s="83"/>
      <c r="K2525" s="83"/>
      <c r="L2525" s="61"/>
      <c r="M2525" s="61"/>
      <c r="N2525" s="61"/>
      <c r="O2525" s="63"/>
      <c r="P2525" s="63"/>
      <c r="Q2525" s="63"/>
      <c r="R2525" s="63"/>
      <c r="S2525" s="64" t="str">
        <f aca="false">IF(ISBLANK(A2525),"",CONCATENATE($BC$5,"-",MID($BC$3,3,2),"-M_",A2525))</f>
        <v/>
      </c>
      <c r="T2525" s="65" t="str">
        <f aca="false">IF(ISBLANK(B2525),"",VLOOKUP(B2525,$BI$2:$BJ$5,2,FALSE()))</f>
        <v/>
      </c>
      <c r="U2525" s="66" t="str">
        <f aca="false">IF(ISBLANK(Q2525),"ES",Q2525)</f>
        <v>ES</v>
      </c>
      <c r="V2525" s="64" t="str">
        <f aca="false">IF(ISBLANK(K2525),"2",VLOOKUP(K2525,$BG$2:$BH$3,2,FALSE()))</f>
        <v>2</v>
      </c>
      <c r="W2525" s="66" t="str">
        <f aca="false">IF(ISBLANK(R2525),"Sin observaciones",R2525)</f>
        <v>Sin observaciones</v>
      </c>
      <c r="X2525" s="64" t="str">
        <f aca="false">IF(ISERROR(VLOOKUP(J2525,$BG$2:$BH$3,2,FALSE())),"",VLOOKUP(J2525,$BG$2:$BH$3,2,FALSE()))</f>
        <v/>
      </c>
      <c r="Z2525" s="67"/>
    </row>
    <row r="2526" customFormat="false" ht="14.4" hidden="false" customHeight="false" outlineLevel="0" collapsed="false">
      <c r="A2526" s="63"/>
      <c r="B2526" s="83"/>
      <c r="C2526" s="63"/>
      <c r="D2526" s="84"/>
      <c r="E2526" s="85"/>
      <c r="F2526" s="85"/>
      <c r="G2526" s="85"/>
      <c r="H2526" s="85"/>
      <c r="I2526" s="61"/>
      <c r="J2526" s="83"/>
      <c r="K2526" s="83"/>
      <c r="L2526" s="61"/>
      <c r="M2526" s="61"/>
      <c r="N2526" s="61"/>
      <c r="O2526" s="63"/>
      <c r="P2526" s="63"/>
      <c r="Q2526" s="63"/>
      <c r="R2526" s="63"/>
      <c r="S2526" s="64" t="str">
        <f aca="false">IF(ISBLANK(A2526),"",CONCATENATE($BC$5,"-",MID($BC$3,3,2),"-M_",A2526))</f>
        <v/>
      </c>
      <c r="T2526" s="65" t="str">
        <f aca="false">IF(ISBLANK(B2526),"",VLOOKUP(B2526,$BI$2:$BJ$5,2,FALSE()))</f>
        <v/>
      </c>
      <c r="U2526" s="66" t="str">
        <f aca="false">IF(ISBLANK(Q2526),"ES",Q2526)</f>
        <v>ES</v>
      </c>
      <c r="V2526" s="64" t="str">
        <f aca="false">IF(ISBLANK(K2526),"2",VLOOKUP(K2526,$BG$2:$BH$3,2,FALSE()))</f>
        <v>2</v>
      </c>
      <c r="W2526" s="66" t="str">
        <f aca="false">IF(ISBLANK(R2526),"Sin observaciones",R2526)</f>
        <v>Sin observaciones</v>
      </c>
      <c r="X2526" s="64" t="str">
        <f aca="false">IF(ISERROR(VLOOKUP(J2526,$BG$2:$BH$3,2,FALSE())),"",VLOOKUP(J2526,$BG$2:$BH$3,2,FALSE()))</f>
        <v/>
      </c>
      <c r="Z2526" s="67"/>
    </row>
    <row r="2527" customFormat="false" ht="14.4" hidden="false" customHeight="false" outlineLevel="0" collapsed="false">
      <c r="A2527" s="63"/>
      <c r="B2527" s="83"/>
      <c r="C2527" s="63"/>
      <c r="D2527" s="84"/>
      <c r="E2527" s="85"/>
      <c r="F2527" s="85"/>
      <c r="G2527" s="85"/>
      <c r="H2527" s="85"/>
      <c r="I2527" s="61"/>
      <c r="J2527" s="83"/>
      <c r="K2527" s="83"/>
      <c r="L2527" s="61"/>
      <c r="M2527" s="61"/>
      <c r="N2527" s="61"/>
      <c r="O2527" s="63"/>
      <c r="P2527" s="63"/>
      <c r="Q2527" s="63"/>
      <c r="R2527" s="63"/>
      <c r="S2527" s="64" t="str">
        <f aca="false">IF(ISBLANK(A2527),"",CONCATENATE($BC$5,"-",MID($BC$3,3,2),"-M_",A2527))</f>
        <v/>
      </c>
      <c r="T2527" s="65" t="str">
        <f aca="false">IF(ISBLANK(B2527),"",VLOOKUP(B2527,$BI$2:$BJ$5,2,FALSE()))</f>
        <v/>
      </c>
      <c r="U2527" s="66" t="str">
        <f aca="false">IF(ISBLANK(Q2527),"ES",Q2527)</f>
        <v>ES</v>
      </c>
      <c r="V2527" s="64" t="str">
        <f aca="false">IF(ISBLANK(K2527),"2",VLOOKUP(K2527,$BG$2:$BH$3,2,FALSE()))</f>
        <v>2</v>
      </c>
      <c r="W2527" s="66" t="str">
        <f aca="false">IF(ISBLANK(R2527),"Sin observaciones",R2527)</f>
        <v>Sin observaciones</v>
      </c>
      <c r="X2527" s="64" t="str">
        <f aca="false">IF(ISERROR(VLOOKUP(J2527,$BG$2:$BH$3,2,FALSE())),"",VLOOKUP(J2527,$BG$2:$BH$3,2,FALSE()))</f>
        <v/>
      </c>
      <c r="Z2527" s="67"/>
    </row>
    <row r="2528" customFormat="false" ht="14.4" hidden="false" customHeight="false" outlineLevel="0" collapsed="false">
      <c r="A2528" s="63"/>
      <c r="B2528" s="83"/>
      <c r="C2528" s="63"/>
      <c r="D2528" s="84"/>
      <c r="E2528" s="85"/>
      <c r="F2528" s="85"/>
      <c r="G2528" s="85"/>
      <c r="H2528" s="85"/>
      <c r="I2528" s="61"/>
      <c r="J2528" s="83"/>
      <c r="K2528" s="83"/>
      <c r="L2528" s="61"/>
      <c r="M2528" s="61"/>
      <c r="N2528" s="61"/>
      <c r="O2528" s="63"/>
      <c r="P2528" s="63"/>
      <c r="Q2528" s="63"/>
      <c r="R2528" s="63"/>
      <c r="S2528" s="64" t="str">
        <f aca="false">IF(ISBLANK(A2528),"",CONCATENATE($BC$5,"-",MID($BC$3,3,2),"-M_",A2528))</f>
        <v/>
      </c>
      <c r="T2528" s="65" t="str">
        <f aca="false">IF(ISBLANK(B2528),"",VLOOKUP(B2528,$BI$2:$BJ$5,2,FALSE()))</f>
        <v/>
      </c>
      <c r="U2528" s="66" t="str">
        <f aca="false">IF(ISBLANK(Q2528),"ES",Q2528)</f>
        <v>ES</v>
      </c>
      <c r="V2528" s="64" t="str">
        <f aca="false">IF(ISBLANK(K2528),"2",VLOOKUP(K2528,$BG$2:$BH$3,2,FALSE()))</f>
        <v>2</v>
      </c>
      <c r="W2528" s="66" t="str">
        <f aca="false">IF(ISBLANK(R2528),"Sin observaciones",R2528)</f>
        <v>Sin observaciones</v>
      </c>
      <c r="X2528" s="64" t="str">
        <f aca="false">IF(ISERROR(VLOOKUP(J2528,$BG$2:$BH$3,2,FALSE())),"",VLOOKUP(J2528,$BG$2:$BH$3,2,FALSE()))</f>
        <v/>
      </c>
      <c r="Z2528" s="67"/>
    </row>
    <row r="2529" customFormat="false" ht="14.4" hidden="false" customHeight="false" outlineLevel="0" collapsed="false">
      <c r="A2529" s="63"/>
      <c r="B2529" s="83"/>
      <c r="C2529" s="63"/>
      <c r="D2529" s="84"/>
      <c r="E2529" s="85"/>
      <c r="F2529" s="85"/>
      <c r="G2529" s="85"/>
      <c r="H2529" s="85"/>
      <c r="I2529" s="61"/>
      <c r="J2529" s="83"/>
      <c r="K2529" s="83"/>
      <c r="L2529" s="61"/>
      <c r="M2529" s="61"/>
      <c r="N2529" s="61"/>
      <c r="O2529" s="63"/>
      <c r="P2529" s="63"/>
      <c r="Q2529" s="63"/>
      <c r="R2529" s="63"/>
      <c r="S2529" s="64" t="str">
        <f aca="false">IF(ISBLANK(A2529),"",CONCATENATE($BC$5,"-",MID($BC$3,3,2),"-M_",A2529))</f>
        <v/>
      </c>
      <c r="T2529" s="65" t="str">
        <f aca="false">IF(ISBLANK(B2529),"",VLOOKUP(B2529,$BI$2:$BJ$5,2,FALSE()))</f>
        <v/>
      </c>
      <c r="U2529" s="66" t="str">
        <f aca="false">IF(ISBLANK(Q2529),"ES",Q2529)</f>
        <v>ES</v>
      </c>
      <c r="V2529" s="64" t="str">
        <f aca="false">IF(ISBLANK(K2529),"2",VLOOKUP(K2529,$BG$2:$BH$3,2,FALSE()))</f>
        <v>2</v>
      </c>
      <c r="W2529" s="66" t="str">
        <f aca="false">IF(ISBLANK(R2529),"Sin observaciones",R2529)</f>
        <v>Sin observaciones</v>
      </c>
      <c r="X2529" s="64" t="str">
        <f aca="false">IF(ISERROR(VLOOKUP(J2529,$BG$2:$BH$3,2,FALSE())),"",VLOOKUP(J2529,$BG$2:$BH$3,2,FALSE()))</f>
        <v/>
      </c>
      <c r="Z2529" s="67"/>
    </row>
    <row r="2530" customFormat="false" ht="14.4" hidden="false" customHeight="false" outlineLevel="0" collapsed="false">
      <c r="A2530" s="63"/>
      <c r="B2530" s="83"/>
      <c r="C2530" s="63"/>
      <c r="D2530" s="84"/>
      <c r="E2530" s="85"/>
      <c r="F2530" s="85"/>
      <c r="G2530" s="85"/>
      <c r="H2530" s="85"/>
      <c r="I2530" s="61"/>
      <c r="J2530" s="83"/>
      <c r="K2530" s="83"/>
      <c r="L2530" s="61"/>
      <c r="M2530" s="61"/>
      <c r="N2530" s="61"/>
      <c r="O2530" s="63"/>
      <c r="P2530" s="63"/>
      <c r="Q2530" s="63"/>
      <c r="R2530" s="63"/>
      <c r="S2530" s="64" t="str">
        <f aca="false">IF(ISBLANK(A2530),"",CONCATENATE($BC$5,"-",MID($BC$3,3,2),"-M_",A2530))</f>
        <v/>
      </c>
      <c r="T2530" s="65" t="str">
        <f aca="false">IF(ISBLANK(B2530),"",VLOOKUP(B2530,$BI$2:$BJ$5,2,FALSE()))</f>
        <v/>
      </c>
      <c r="U2530" s="66" t="str">
        <f aca="false">IF(ISBLANK(Q2530),"ES",Q2530)</f>
        <v>ES</v>
      </c>
      <c r="V2530" s="64" t="str">
        <f aca="false">IF(ISBLANK(K2530),"2",VLOOKUP(K2530,$BG$2:$BH$3,2,FALSE()))</f>
        <v>2</v>
      </c>
      <c r="W2530" s="66" t="str">
        <f aca="false">IF(ISBLANK(R2530),"Sin observaciones",R2530)</f>
        <v>Sin observaciones</v>
      </c>
      <c r="X2530" s="64" t="str">
        <f aca="false">IF(ISERROR(VLOOKUP(J2530,$BG$2:$BH$3,2,FALSE())),"",VLOOKUP(J2530,$BG$2:$BH$3,2,FALSE()))</f>
        <v/>
      </c>
      <c r="Z2530" s="67"/>
    </row>
    <row r="2531" customFormat="false" ht="14.4" hidden="false" customHeight="false" outlineLevel="0" collapsed="false">
      <c r="A2531" s="63"/>
      <c r="B2531" s="83"/>
      <c r="C2531" s="63"/>
      <c r="D2531" s="84"/>
      <c r="E2531" s="85"/>
      <c r="F2531" s="85"/>
      <c r="G2531" s="85"/>
      <c r="H2531" s="85"/>
      <c r="I2531" s="61"/>
      <c r="J2531" s="83"/>
      <c r="K2531" s="83"/>
      <c r="L2531" s="61"/>
      <c r="M2531" s="61"/>
      <c r="N2531" s="61"/>
      <c r="O2531" s="63"/>
      <c r="P2531" s="63"/>
      <c r="Q2531" s="63"/>
      <c r="R2531" s="63"/>
      <c r="S2531" s="64" t="str">
        <f aca="false">IF(ISBLANK(A2531),"",CONCATENATE($BC$5,"-",MID($BC$3,3,2),"-M_",A2531))</f>
        <v/>
      </c>
      <c r="T2531" s="65" t="str">
        <f aca="false">IF(ISBLANK(B2531),"",VLOOKUP(B2531,$BI$2:$BJ$5,2,FALSE()))</f>
        <v/>
      </c>
      <c r="U2531" s="66" t="str">
        <f aca="false">IF(ISBLANK(Q2531),"ES",Q2531)</f>
        <v>ES</v>
      </c>
      <c r="V2531" s="64" t="str">
        <f aca="false">IF(ISBLANK(K2531),"2",VLOOKUP(K2531,$BG$2:$BH$3,2,FALSE()))</f>
        <v>2</v>
      </c>
      <c r="W2531" s="66" t="str">
        <f aca="false">IF(ISBLANK(R2531),"Sin observaciones",R2531)</f>
        <v>Sin observaciones</v>
      </c>
      <c r="X2531" s="64" t="str">
        <f aca="false">IF(ISERROR(VLOOKUP(J2531,$BG$2:$BH$3,2,FALSE())),"",VLOOKUP(J2531,$BG$2:$BH$3,2,FALSE()))</f>
        <v/>
      </c>
      <c r="Z2531" s="67"/>
    </row>
    <row r="2532" customFormat="false" ht="14.4" hidden="false" customHeight="false" outlineLevel="0" collapsed="false">
      <c r="A2532" s="63"/>
      <c r="B2532" s="83"/>
      <c r="C2532" s="63"/>
      <c r="D2532" s="84"/>
      <c r="E2532" s="85"/>
      <c r="F2532" s="85"/>
      <c r="G2532" s="85"/>
      <c r="H2532" s="85"/>
      <c r="I2532" s="61"/>
      <c r="J2532" s="83"/>
      <c r="K2532" s="83"/>
      <c r="L2532" s="61"/>
      <c r="M2532" s="61"/>
      <c r="N2532" s="61"/>
      <c r="O2532" s="63"/>
      <c r="P2532" s="63"/>
      <c r="Q2532" s="63"/>
      <c r="R2532" s="63"/>
      <c r="S2532" s="64" t="str">
        <f aca="false">IF(ISBLANK(A2532),"",CONCATENATE($BC$5,"-",MID($BC$3,3,2),"-M_",A2532))</f>
        <v/>
      </c>
      <c r="T2532" s="65" t="str">
        <f aca="false">IF(ISBLANK(B2532),"",VLOOKUP(B2532,$BI$2:$BJ$5,2,FALSE()))</f>
        <v/>
      </c>
      <c r="U2532" s="66" t="str">
        <f aca="false">IF(ISBLANK(Q2532),"ES",Q2532)</f>
        <v>ES</v>
      </c>
      <c r="V2532" s="64" t="str">
        <f aca="false">IF(ISBLANK(K2532),"2",VLOOKUP(K2532,$BG$2:$BH$3,2,FALSE()))</f>
        <v>2</v>
      </c>
      <c r="W2532" s="66" t="str">
        <f aca="false">IF(ISBLANK(R2532),"Sin observaciones",R2532)</f>
        <v>Sin observaciones</v>
      </c>
      <c r="X2532" s="64" t="str">
        <f aca="false">IF(ISERROR(VLOOKUP(J2532,$BG$2:$BH$3,2,FALSE())),"",VLOOKUP(J2532,$BG$2:$BH$3,2,FALSE()))</f>
        <v/>
      </c>
      <c r="Z2532" s="67"/>
    </row>
    <row r="2533" customFormat="false" ht="14.4" hidden="false" customHeight="false" outlineLevel="0" collapsed="false">
      <c r="A2533" s="63"/>
      <c r="B2533" s="83"/>
      <c r="C2533" s="63"/>
      <c r="D2533" s="84"/>
      <c r="E2533" s="85"/>
      <c r="F2533" s="85"/>
      <c r="G2533" s="85"/>
      <c r="H2533" s="85"/>
      <c r="I2533" s="61"/>
      <c r="J2533" s="83"/>
      <c r="K2533" s="83"/>
      <c r="L2533" s="61"/>
      <c r="M2533" s="61"/>
      <c r="N2533" s="61"/>
      <c r="O2533" s="63"/>
      <c r="P2533" s="63"/>
      <c r="Q2533" s="63"/>
      <c r="R2533" s="63"/>
      <c r="S2533" s="64" t="str">
        <f aca="false">IF(ISBLANK(A2533),"",CONCATENATE($BC$5,"-",MID($BC$3,3,2),"-M_",A2533))</f>
        <v/>
      </c>
      <c r="T2533" s="65" t="str">
        <f aca="false">IF(ISBLANK(B2533),"",VLOOKUP(B2533,$BI$2:$BJ$5,2,FALSE()))</f>
        <v/>
      </c>
      <c r="U2533" s="66" t="str">
        <f aca="false">IF(ISBLANK(Q2533),"ES",Q2533)</f>
        <v>ES</v>
      </c>
      <c r="V2533" s="64" t="str">
        <f aca="false">IF(ISBLANK(K2533),"2",VLOOKUP(K2533,$BG$2:$BH$3,2,FALSE()))</f>
        <v>2</v>
      </c>
      <c r="W2533" s="66" t="str">
        <f aca="false">IF(ISBLANK(R2533),"Sin observaciones",R2533)</f>
        <v>Sin observaciones</v>
      </c>
      <c r="X2533" s="64" t="str">
        <f aca="false">IF(ISERROR(VLOOKUP(J2533,$BG$2:$BH$3,2,FALSE())),"",VLOOKUP(J2533,$BG$2:$BH$3,2,FALSE()))</f>
        <v/>
      </c>
      <c r="Z2533" s="67"/>
    </row>
    <row r="2534" customFormat="false" ht="14.4" hidden="false" customHeight="false" outlineLevel="0" collapsed="false">
      <c r="A2534" s="63"/>
      <c r="B2534" s="83"/>
      <c r="C2534" s="63"/>
      <c r="D2534" s="84"/>
      <c r="E2534" s="85"/>
      <c r="F2534" s="85"/>
      <c r="G2534" s="85"/>
      <c r="H2534" s="85"/>
      <c r="I2534" s="61"/>
      <c r="J2534" s="83"/>
      <c r="K2534" s="83"/>
      <c r="L2534" s="61"/>
      <c r="M2534" s="61"/>
      <c r="N2534" s="61"/>
      <c r="O2534" s="63"/>
      <c r="P2534" s="63"/>
      <c r="Q2534" s="63"/>
      <c r="R2534" s="63"/>
      <c r="S2534" s="64" t="str">
        <f aca="false">IF(ISBLANK(A2534),"",CONCATENATE($BC$5,"-",MID($BC$3,3,2),"-M_",A2534))</f>
        <v/>
      </c>
      <c r="T2534" s="65" t="str">
        <f aca="false">IF(ISBLANK(B2534),"",VLOOKUP(B2534,$BI$2:$BJ$5,2,FALSE()))</f>
        <v/>
      </c>
      <c r="U2534" s="66" t="str">
        <f aca="false">IF(ISBLANK(Q2534),"ES",Q2534)</f>
        <v>ES</v>
      </c>
      <c r="V2534" s="64" t="str">
        <f aca="false">IF(ISBLANK(K2534),"2",VLOOKUP(K2534,$BG$2:$BH$3,2,FALSE()))</f>
        <v>2</v>
      </c>
      <c r="W2534" s="66" t="str">
        <f aca="false">IF(ISBLANK(R2534),"Sin observaciones",R2534)</f>
        <v>Sin observaciones</v>
      </c>
      <c r="X2534" s="64" t="str">
        <f aca="false">IF(ISERROR(VLOOKUP(J2534,$BG$2:$BH$3,2,FALSE())),"",VLOOKUP(J2534,$BG$2:$BH$3,2,FALSE()))</f>
        <v/>
      </c>
      <c r="Z2534" s="67"/>
    </row>
    <row r="2535" customFormat="false" ht="14.4" hidden="false" customHeight="false" outlineLevel="0" collapsed="false">
      <c r="A2535" s="63"/>
      <c r="B2535" s="83"/>
      <c r="C2535" s="63"/>
      <c r="D2535" s="84"/>
      <c r="E2535" s="85"/>
      <c r="F2535" s="85"/>
      <c r="G2535" s="85"/>
      <c r="H2535" s="85"/>
      <c r="I2535" s="61"/>
      <c r="J2535" s="83"/>
      <c r="K2535" s="83"/>
      <c r="L2535" s="61"/>
      <c r="M2535" s="61"/>
      <c r="N2535" s="61"/>
      <c r="O2535" s="63"/>
      <c r="P2535" s="63"/>
      <c r="Q2535" s="63"/>
      <c r="R2535" s="63"/>
      <c r="S2535" s="64" t="str">
        <f aca="false">IF(ISBLANK(A2535),"",CONCATENATE($BC$5,"-",MID($BC$3,3,2),"-M_",A2535))</f>
        <v/>
      </c>
      <c r="T2535" s="65" t="str">
        <f aca="false">IF(ISBLANK(B2535),"",VLOOKUP(B2535,$BI$2:$BJ$5,2,FALSE()))</f>
        <v/>
      </c>
      <c r="U2535" s="66" t="str">
        <f aca="false">IF(ISBLANK(Q2535),"ES",Q2535)</f>
        <v>ES</v>
      </c>
      <c r="V2535" s="64" t="str">
        <f aca="false">IF(ISBLANK(K2535),"2",VLOOKUP(K2535,$BG$2:$BH$3,2,FALSE()))</f>
        <v>2</v>
      </c>
      <c r="W2535" s="66" t="str">
        <f aca="false">IF(ISBLANK(R2535),"Sin observaciones",R2535)</f>
        <v>Sin observaciones</v>
      </c>
      <c r="X2535" s="64" t="str">
        <f aca="false">IF(ISERROR(VLOOKUP(J2535,$BG$2:$BH$3,2,FALSE())),"",VLOOKUP(J2535,$BG$2:$BH$3,2,FALSE()))</f>
        <v/>
      </c>
      <c r="Z2535" s="67"/>
    </row>
    <row r="2536" customFormat="false" ht="14.4" hidden="false" customHeight="false" outlineLevel="0" collapsed="false">
      <c r="A2536" s="63"/>
      <c r="B2536" s="83"/>
      <c r="C2536" s="63"/>
      <c r="D2536" s="84"/>
      <c r="E2536" s="85"/>
      <c r="F2536" s="85"/>
      <c r="G2536" s="85"/>
      <c r="H2536" s="85"/>
      <c r="I2536" s="61"/>
      <c r="J2536" s="83"/>
      <c r="K2536" s="83"/>
      <c r="L2536" s="61"/>
      <c r="M2536" s="61"/>
      <c r="N2536" s="61"/>
      <c r="O2536" s="63"/>
      <c r="P2536" s="63"/>
      <c r="Q2536" s="63"/>
      <c r="R2536" s="63"/>
      <c r="S2536" s="64" t="str">
        <f aca="false">IF(ISBLANK(A2536),"",CONCATENATE($BC$5,"-",MID($BC$3,3,2),"-M_",A2536))</f>
        <v/>
      </c>
      <c r="T2536" s="65" t="str">
        <f aca="false">IF(ISBLANK(B2536),"",VLOOKUP(B2536,$BI$2:$BJ$5,2,FALSE()))</f>
        <v/>
      </c>
      <c r="U2536" s="66" t="str">
        <f aca="false">IF(ISBLANK(Q2536),"ES",Q2536)</f>
        <v>ES</v>
      </c>
      <c r="V2536" s="64" t="str">
        <f aca="false">IF(ISBLANK(K2536),"2",VLOOKUP(K2536,$BG$2:$BH$3,2,FALSE()))</f>
        <v>2</v>
      </c>
      <c r="W2536" s="66" t="str">
        <f aca="false">IF(ISBLANK(R2536),"Sin observaciones",R2536)</f>
        <v>Sin observaciones</v>
      </c>
      <c r="X2536" s="64" t="str">
        <f aca="false">IF(ISERROR(VLOOKUP(J2536,$BG$2:$BH$3,2,FALSE())),"",VLOOKUP(J2536,$BG$2:$BH$3,2,FALSE()))</f>
        <v/>
      </c>
      <c r="Z2536" s="67"/>
    </row>
    <row r="2537" customFormat="false" ht="14.4" hidden="false" customHeight="false" outlineLevel="0" collapsed="false">
      <c r="A2537" s="63"/>
      <c r="B2537" s="83"/>
      <c r="C2537" s="63"/>
      <c r="D2537" s="84"/>
      <c r="E2537" s="85"/>
      <c r="F2537" s="85"/>
      <c r="G2537" s="85"/>
      <c r="H2537" s="85"/>
      <c r="I2537" s="61"/>
      <c r="J2537" s="83"/>
      <c r="K2537" s="83"/>
      <c r="L2537" s="61"/>
      <c r="M2537" s="61"/>
      <c r="N2537" s="61"/>
      <c r="O2537" s="63"/>
      <c r="P2537" s="63"/>
      <c r="Q2537" s="63"/>
      <c r="R2537" s="63"/>
      <c r="S2537" s="64" t="str">
        <f aca="false">IF(ISBLANK(A2537),"",CONCATENATE($BC$5,"-",MID($BC$3,3,2),"-M_",A2537))</f>
        <v/>
      </c>
      <c r="T2537" s="65" t="str">
        <f aca="false">IF(ISBLANK(B2537),"",VLOOKUP(B2537,$BI$2:$BJ$5,2,FALSE()))</f>
        <v/>
      </c>
      <c r="U2537" s="66" t="str">
        <f aca="false">IF(ISBLANK(Q2537),"ES",Q2537)</f>
        <v>ES</v>
      </c>
      <c r="V2537" s="64" t="str">
        <f aca="false">IF(ISBLANK(K2537),"2",VLOOKUP(K2537,$BG$2:$BH$3,2,FALSE()))</f>
        <v>2</v>
      </c>
      <c r="W2537" s="66" t="str">
        <f aca="false">IF(ISBLANK(R2537),"Sin observaciones",R2537)</f>
        <v>Sin observaciones</v>
      </c>
      <c r="X2537" s="64" t="str">
        <f aca="false">IF(ISERROR(VLOOKUP(J2537,$BG$2:$BH$3,2,FALSE())),"",VLOOKUP(J2537,$BG$2:$BH$3,2,FALSE()))</f>
        <v/>
      </c>
      <c r="Z2537" s="67"/>
    </row>
    <row r="2538" customFormat="false" ht="14.4" hidden="false" customHeight="false" outlineLevel="0" collapsed="false">
      <c r="A2538" s="63"/>
      <c r="B2538" s="83"/>
      <c r="C2538" s="63"/>
      <c r="D2538" s="84"/>
      <c r="E2538" s="85"/>
      <c r="F2538" s="85"/>
      <c r="G2538" s="85"/>
      <c r="H2538" s="85"/>
      <c r="I2538" s="61"/>
      <c r="J2538" s="83"/>
      <c r="K2538" s="83"/>
      <c r="L2538" s="61"/>
      <c r="M2538" s="61"/>
      <c r="N2538" s="61"/>
      <c r="O2538" s="63"/>
      <c r="P2538" s="63"/>
      <c r="Q2538" s="63"/>
      <c r="R2538" s="63"/>
      <c r="S2538" s="64" t="str">
        <f aca="false">IF(ISBLANK(A2538),"",CONCATENATE($BC$5,"-",MID($BC$3,3,2),"-M_",A2538))</f>
        <v/>
      </c>
      <c r="T2538" s="65" t="str">
        <f aca="false">IF(ISBLANK(B2538),"",VLOOKUP(B2538,$BI$2:$BJ$5,2,FALSE()))</f>
        <v/>
      </c>
      <c r="U2538" s="66" t="str">
        <f aca="false">IF(ISBLANK(Q2538),"ES",Q2538)</f>
        <v>ES</v>
      </c>
      <c r="V2538" s="64" t="str">
        <f aca="false">IF(ISBLANK(K2538),"2",VLOOKUP(K2538,$BG$2:$BH$3,2,FALSE()))</f>
        <v>2</v>
      </c>
      <c r="W2538" s="66" t="str">
        <f aca="false">IF(ISBLANK(R2538),"Sin observaciones",R2538)</f>
        <v>Sin observaciones</v>
      </c>
      <c r="X2538" s="64" t="str">
        <f aca="false">IF(ISERROR(VLOOKUP(J2538,$BG$2:$BH$3,2,FALSE())),"",VLOOKUP(J2538,$BG$2:$BH$3,2,FALSE()))</f>
        <v/>
      </c>
      <c r="Z2538" s="67"/>
    </row>
    <row r="2539" customFormat="false" ht="14.4" hidden="false" customHeight="false" outlineLevel="0" collapsed="false">
      <c r="A2539" s="63"/>
      <c r="B2539" s="83"/>
      <c r="C2539" s="63"/>
      <c r="D2539" s="84"/>
      <c r="E2539" s="85"/>
      <c r="F2539" s="85"/>
      <c r="G2539" s="85"/>
      <c r="H2539" s="85"/>
      <c r="I2539" s="61"/>
      <c r="J2539" s="83"/>
      <c r="K2539" s="83"/>
      <c r="L2539" s="61"/>
      <c r="M2539" s="61"/>
      <c r="N2539" s="61"/>
      <c r="O2539" s="63"/>
      <c r="P2539" s="63"/>
      <c r="Q2539" s="63"/>
      <c r="R2539" s="63"/>
      <c r="S2539" s="64" t="str">
        <f aca="false">IF(ISBLANK(A2539),"",CONCATENATE($BC$5,"-",MID($BC$3,3,2),"-M_",A2539))</f>
        <v/>
      </c>
      <c r="T2539" s="65" t="str">
        <f aca="false">IF(ISBLANK(B2539),"",VLOOKUP(B2539,$BI$2:$BJ$5,2,FALSE()))</f>
        <v/>
      </c>
      <c r="U2539" s="66" t="str">
        <f aca="false">IF(ISBLANK(Q2539),"ES",Q2539)</f>
        <v>ES</v>
      </c>
      <c r="V2539" s="64" t="str">
        <f aca="false">IF(ISBLANK(K2539),"2",VLOOKUP(K2539,$BG$2:$BH$3,2,FALSE()))</f>
        <v>2</v>
      </c>
      <c r="W2539" s="66" t="str">
        <f aca="false">IF(ISBLANK(R2539),"Sin observaciones",R2539)</f>
        <v>Sin observaciones</v>
      </c>
      <c r="X2539" s="64" t="str">
        <f aca="false">IF(ISERROR(VLOOKUP(J2539,$BG$2:$BH$3,2,FALSE())),"",VLOOKUP(J2539,$BG$2:$BH$3,2,FALSE()))</f>
        <v/>
      </c>
      <c r="Z2539" s="67"/>
    </row>
    <row r="2540" customFormat="false" ht="14.4" hidden="false" customHeight="false" outlineLevel="0" collapsed="false">
      <c r="A2540" s="63"/>
      <c r="B2540" s="83"/>
      <c r="C2540" s="63"/>
      <c r="D2540" s="84"/>
      <c r="E2540" s="85"/>
      <c r="F2540" s="85"/>
      <c r="G2540" s="85"/>
      <c r="H2540" s="85"/>
      <c r="I2540" s="61"/>
      <c r="J2540" s="83"/>
      <c r="K2540" s="83"/>
      <c r="L2540" s="61"/>
      <c r="M2540" s="61"/>
      <c r="N2540" s="61"/>
      <c r="O2540" s="63"/>
      <c r="P2540" s="63"/>
      <c r="Q2540" s="63"/>
      <c r="R2540" s="63"/>
      <c r="S2540" s="64" t="str">
        <f aca="false">IF(ISBLANK(A2540),"",CONCATENATE($BC$5,"-",MID($BC$3,3,2),"-M_",A2540))</f>
        <v/>
      </c>
      <c r="T2540" s="65" t="str">
        <f aca="false">IF(ISBLANK(B2540),"",VLOOKUP(B2540,$BI$2:$BJ$5,2,FALSE()))</f>
        <v/>
      </c>
      <c r="U2540" s="66" t="str">
        <f aca="false">IF(ISBLANK(Q2540),"ES",Q2540)</f>
        <v>ES</v>
      </c>
      <c r="V2540" s="64" t="str">
        <f aca="false">IF(ISBLANK(K2540),"2",VLOOKUP(K2540,$BG$2:$BH$3,2,FALSE()))</f>
        <v>2</v>
      </c>
      <c r="W2540" s="66" t="str">
        <f aca="false">IF(ISBLANK(R2540),"Sin observaciones",R2540)</f>
        <v>Sin observaciones</v>
      </c>
      <c r="X2540" s="64" t="str">
        <f aca="false">IF(ISERROR(VLOOKUP(J2540,$BG$2:$BH$3,2,FALSE())),"",VLOOKUP(J2540,$BG$2:$BH$3,2,FALSE()))</f>
        <v/>
      </c>
      <c r="Z2540" s="67"/>
    </row>
    <row r="2541" customFormat="false" ht="14.4" hidden="false" customHeight="false" outlineLevel="0" collapsed="false">
      <c r="A2541" s="63"/>
      <c r="B2541" s="83"/>
      <c r="C2541" s="63"/>
      <c r="D2541" s="84"/>
      <c r="E2541" s="85"/>
      <c r="F2541" s="85"/>
      <c r="G2541" s="85"/>
      <c r="H2541" s="85"/>
      <c r="I2541" s="61"/>
      <c r="J2541" s="83"/>
      <c r="K2541" s="83"/>
      <c r="L2541" s="61"/>
      <c r="M2541" s="61"/>
      <c r="N2541" s="61"/>
      <c r="O2541" s="63"/>
      <c r="P2541" s="63"/>
      <c r="Q2541" s="63"/>
      <c r="R2541" s="63"/>
      <c r="S2541" s="64" t="str">
        <f aca="false">IF(ISBLANK(A2541),"",CONCATENATE($BC$5,"-",MID($BC$3,3,2),"-M_",A2541))</f>
        <v/>
      </c>
      <c r="T2541" s="65" t="str">
        <f aca="false">IF(ISBLANK(B2541),"",VLOOKUP(B2541,$BI$2:$BJ$5,2,FALSE()))</f>
        <v/>
      </c>
      <c r="U2541" s="66" t="str">
        <f aca="false">IF(ISBLANK(Q2541),"ES",Q2541)</f>
        <v>ES</v>
      </c>
      <c r="V2541" s="64" t="str">
        <f aca="false">IF(ISBLANK(K2541),"2",VLOOKUP(K2541,$BG$2:$BH$3,2,FALSE()))</f>
        <v>2</v>
      </c>
      <c r="W2541" s="66" t="str">
        <f aca="false">IF(ISBLANK(R2541),"Sin observaciones",R2541)</f>
        <v>Sin observaciones</v>
      </c>
      <c r="X2541" s="64" t="str">
        <f aca="false">IF(ISERROR(VLOOKUP(J2541,$BG$2:$BH$3,2,FALSE())),"",VLOOKUP(J2541,$BG$2:$BH$3,2,FALSE()))</f>
        <v/>
      </c>
      <c r="Z2541" s="67"/>
    </row>
    <row r="2542" customFormat="false" ht="14.4" hidden="false" customHeight="false" outlineLevel="0" collapsed="false">
      <c r="A2542" s="63"/>
      <c r="B2542" s="83"/>
      <c r="C2542" s="63"/>
      <c r="D2542" s="84"/>
      <c r="E2542" s="85"/>
      <c r="F2542" s="85"/>
      <c r="G2542" s="85"/>
      <c r="H2542" s="85"/>
      <c r="I2542" s="61"/>
      <c r="J2542" s="83"/>
      <c r="K2542" s="83"/>
      <c r="L2542" s="61"/>
      <c r="M2542" s="61"/>
      <c r="N2542" s="61"/>
      <c r="O2542" s="63"/>
      <c r="P2542" s="63"/>
      <c r="Q2542" s="63"/>
      <c r="R2542" s="63"/>
      <c r="S2542" s="64" t="str">
        <f aca="false">IF(ISBLANK(A2542),"",CONCATENATE($BC$5,"-",MID($BC$3,3,2),"-M_",A2542))</f>
        <v/>
      </c>
      <c r="T2542" s="65" t="str">
        <f aca="false">IF(ISBLANK(B2542),"",VLOOKUP(B2542,$BI$2:$BJ$5,2,FALSE()))</f>
        <v/>
      </c>
      <c r="U2542" s="66" t="str">
        <f aca="false">IF(ISBLANK(Q2542),"ES",Q2542)</f>
        <v>ES</v>
      </c>
      <c r="V2542" s="64" t="str">
        <f aca="false">IF(ISBLANK(K2542),"2",VLOOKUP(K2542,$BG$2:$BH$3,2,FALSE()))</f>
        <v>2</v>
      </c>
      <c r="W2542" s="66" t="str">
        <f aca="false">IF(ISBLANK(R2542),"Sin observaciones",R2542)</f>
        <v>Sin observaciones</v>
      </c>
      <c r="X2542" s="64" t="str">
        <f aca="false">IF(ISERROR(VLOOKUP(J2542,$BG$2:$BH$3,2,FALSE())),"",VLOOKUP(J2542,$BG$2:$BH$3,2,FALSE()))</f>
        <v/>
      </c>
      <c r="Z2542" s="67"/>
    </row>
    <row r="2543" customFormat="false" ht="14.4" hidden="false" customHeight="false" outlineLevel="0" collapsed="false">
      <c r="A2543" s="63"/>
      <c r="B2543" s="83"/>
      <c r="C2543" s="63"/>
      <c r="D2543" s="84"/>
      <c r="E2543" s="85"/>
      <c r="F2543" s="85"/>
      <c r="G2543" s="85"/>
      <c r="H2543" s="85"/>
      <c r="I2543" s="61"/>
      <c r="J2543" s="83"/>
      <c r="K2543" s="83"/>
      <c r="L2543" s="61"/>
      <c r="M2543" s="61"/>
      <c r="N2543" s="61"/>
      <c r="O2543" s="63"/>
      <c r="P2543" s="63"/>
      <c r="Q2543" s="63"/>
      <c r="R2543" s="63"/>
      <c r="S2543" s="64" t="str">
        <f aca="false">IF(ISBLANK(A2543),"",CONCATENATE($BC$5,"-",MID($BC$3,3,2),"-M_",A2543))</f>
        <v/>
      </c>
      <c r="T2543" s="65" t="str">
        <f aca="false">IF(ISBLANK(B2543),"",VLOOKUP(B2543,$BI$2:$BJ$5,2,FALSE()))</f>
        <v/>
      </c>
      <c r="U2543" s="66" t="str">
        <f aca="false">IF(ISBLANK(Q2543),"ES",Q2543)</f>
        <v>ES</v>
      </c>
      <c r="V2543" s="64" t="str">
        <f aca="false">IF(ISBLANK(K2543),"2",VLOOKUP(K2543,$BG$2:$BH$3,2,FALSE()))</f>
        <v>2</v>
      </c>
      <c r="W2543" s="66" t="str">
        <f aca="false">IF(ISBLANK(R2543),"Sin observaciones",R2543)</f>
        <v>Sin observaciones</v>
      </c>
      <c r="X2543" s="64" t="str">
        <f aca="false">IF(ISERROR(VLOOKUP(J2543,$BG$2:$BH$3,2,FALSE())),"",VLOOKUP(J2543,$BG$2:$BH$3,2,FALSE()))</f>
        <v/>
      </c>
      <c r="Z2543" s="67"/>
    </row>
    <row r="2544" customFormat="false" ht="14.4" hidden="false" customHeight="false" outlineLevel="0" collapsed="false">
      <c r="A2544" s="63"/>
      <c r="B2544" s="83"/>
      <c r="C2544" s="63"/>
      <c r="D2544" s="84"/>
      <c r="E2544" s="85"/>
      <c r="F2544" s="85"/>
      <c r="G2544" s="85"/>
      <c r="H2544" s="85"/>
      <c r="I2544" s="61"/>
      <c r="J2544" s="83"/>
      <c r="K2544" s="83"/>
      <c r="L2544" s="61"/>
      <c r="M2544" s="61"/>
      <c r="N2544" s="61"/>
      <c r="O2544" s="63"/>
      <c r="P2544" s="63"/>
      <c r="Q2544" s="63"/>
      <c r="R2544" s="63"/>
      <c r="S2544" s="64" t="str">
        <f aca="false">IF(ISBLANK(A2544),"",CONCATENATE($BC$5,"-",MID($BC$3,3,2),"-M_",A2544))</f>
        <v/>
      </c>
      <c r="T2544" s="65" t="str">
        <f aca="false">IF(ISBLANK(B2544),"",VLOOKUP(B2544,$BI$2:$BJ$5,2,FALSE()))</f>
        <v/>
      </c>
      <c r="U2544" s="66" t="str">
        <f aca="false">IF(ISBLANK(Q2544),"ES",Q2544)</f>
        <v>ES</v>
      </c>
      <c r="V2544" s="64" t="str">
        <f aca="false">IF(ISBLANK(K2544),"2",VLOOKUP(K2544,$BG$2:$BH$3,2,FALSE()))</f>
        <v>2</v>
      </c>
      <c r="W2544" s="66" t="str">
        <f aca="false">IF(ISBLANK(R2544),"Sin observaciones",R2544)</f>
        <v>Sin observaciones</v>
      </c>
      <c r="X2544" s="64" t="str">
        <f aca="false">IF(ISERROR(VLOOKUP(J2544,$BG$2:$BH$3,2,FALSE())),"",VLOOKUP(J2544,$BG$2:$BH$3,2,FALSE()))</f>
        <v/>
      </c>
      <c r="Z2544" s="67"/>
    </row>
    <row r="2545" customFormat="false" ht="14.4" hidden="false" customHeight="false" outlineLevel="0" collapsed="false">
      <c r="A2545" s="63"/>
      <c r="B2545" s="83"/>
      <c r="C2545" s="63"/>
      <c r="D2545" s="84"/>
      <c r="E2545" s="85"/>
      <c r="F2545" s="85"/>
      <c r="G2545" s="85"/>
      <c r="H2545" s="85"/>
      <c r="I2545" s="61"/>
      <c r="J2545" s="83"/>
      <c r="K2545" s="83"/>
      <c r="L2545" s="61"/>
      <c r="M2545" s="61"/>
      <c r="N2545" s="61"/>
      <c r="O2545" s="63"/>
      <c r="P2545" s="63"/>
      <c r="Q2545" s="63"/>
      <c r="R2545" s="63"/>
      <c r="S2545" s="64" t="str">
        <f aca="false">IF(ISBLANK(A2545),"",CONCATENATE($BC$5,"-",MID($BC$3,3,2),"-M_",A2545))</f>
        <v/>
      </c>
      <c r="T2545" s="65" t="str">
        <f aca="false">IF(ISBLANK(B2545),"",VLOOKUP(B2545,$BI$2:$BJ$5,2,FALSE()))</f>
        <v/>
      </c>
      <c r="U2545" s="66" t="str">
        <f aca="false">IF(ISBLANK(Q2545),"ES",Q2545)</f>
        <v>ES</v>
      </c>
      <c r="V2545" s="64" t="str">
        <f aca="false">IF(ISBLANK(K2545),"2",VLOOKUP(K2545,$BG$2:$BH$3,2,FALSE()))</f>
        <v>2</v>
      </c>
      <c r="W2545" s="66" t="str">
        <f aca="false">IF(ISBLANK(R2545),"Sin observaciones",R2545)</f>
        <v>Sin observaciones</v>
      </c>
      <c r="X2545" s="64" t="str">
        <f aca="false">IF(ISERROR(VLOOKUP(J2545,$BG$2:$BH$3,2,FALSE())),"",VLOOKUP(J2545,$BG$2:$BH$3,2,FALSE()))</f>
        <v/>
      </c>
      <c r="Z2545" s="67"/>
    </row>
    <row r="2546" customFormat="false" ht="14.4" hidden="false" customHeight="false" outlineLevel="0" collapsed="false">
      <c r="A2546" s="63"/>
      <c r="B2546" s="83"/>
      <c r="C2546" s="63"/>
      <c r="D2546" s="84"/>
      <c r="E2546" s="85"/>
      <c r="F2546" s="85"/>
      <c r="G2546" s="85"/>
      <c r="H2546" s="85"/>
      <c r="I2546" s="61"/>
      <c r="J2546" s="83"/>
      <c r="K2546" s="83"/>
      <c r="L2546" s="61"/>
      <c r="M2546" s="61"/>
      <c r="N2546" s="61"/>
      <c r="O2546" s="63"/>
      <c r="P2546" s="63"/>
      <c r="Q2546" s="63"/>
      <c r="R2546" s="63"/>
      <c r="S2546" s="64" t="str">
        <f aca="false">IF(ISBLANK(A2546),"",CONCATENATE($BC$5,"-",MID($BC$3,3,2),"-M_",A2546))</f>
        <v/>
      </c>
      <c r="T2546" s="65" t="str">
        <f aca="false">IF(ISBLANK(B2546),"",VLOOKUP(B2546,$BI$2:$BJ$5,2,FALSE()))</f>
        <v/>
      </c>
      <c r="U2546" s="66" t="str">
        <f aca="false">IF(ISBLANK(Q2546),"ES",Q2546)</f>
        <v>ES</v>
      </c>
      <c r="V2546" s="64" t="str">
        <f aca="false">IF(ISBLANK(K2546),"2",VLOOKUP(K2546,$BG$2:$BH$3,2,FALSE()))</f>
        <v>2</v>
      </c>
      <c r="W2546" s="66" t="str">
        <f aca="false">IF(ISBLANK(R2546),"Sin observaciones",R2546)</f>
        <v>Sin observaciones</v>
      </c>
      <c r="X2546" s="64" t="str">
        <f aca="false">IF(ISERROR(VLOOKUP(J2546,$BG$2:$BH$3,2,FALSE())),"",VLOOKUP(J2546,$BG$2:$BH$3,2,FALSE()))</f>
        <v/>
      </c>
      <c r="Z2546" s="67"/>
    </row>
    <row r="2547" customFormat="false" ht="14.4" hidden="false" customHeight="false" outlineLevel="0" collapsed="false">
      <c r="A2547" s="63"/>
      <c r="B2547" s="83"/>
      <c r="C2547" s="63"/>
      <c r="D2547" s="84"/>
      <c r="E2547" s="85"/>
      <c r="F2547" s="85"/>
      <c r="G2547" s="85"/>
      <c r="H2547" s="85"/>
      <c r="I2547" s="61"/>
      <c r="J2547" s="83"/>
      <c r="K2547" s="83"/>
      <c r="L2547" s="61"/>
      <c r="M2547" s="61"/>
      <c r="N2547" s="61"/>
      <c r="O2547" s="63"/>
      <c r="P2547" s="63"/>
      <c r="Q2547" s="63"/>
      <c r="R2547" s="63"/>
      <c r="S2547" s="64" t="str">
        <f aca="false">IF(ISBLANK(A2547),"",CONCATENATE($BC$5,"-",MID($BC$3,3,2),"-M_",A2547))</f>
        <v/>
      </c>
      <c r="T2547" s="65" t="str">
        <f aca="false">IF(ISBLANK(B2547),"",VLOOKUP(B2547,$BI$2:$BJ$5,2,FALSE()))</f>
        <v/>
      </c>
      <c r="U2547" s="66" t="str">
        <f aca="false">IF(ISBLANK(Q2547),"ES",Q2547)</f>
        <v>ES</v>
      </c>
      <c r="V2547" s="64" t="str">
        <f aca="false">IF(ISBLANK(K2547),"2",VLOOKUP(K2547,$BG$2:$BH$3,2,FALSE()))</f>
        <v>2</v>
      </c>
      <c r="W2547" s="66" t="str">
        <f aca="false">IF(ISBLANK(R2547),"Sin observaciones",R2547)</f>
        <v>Sin observaciones</v>
      </c>
      <c r="X2547" s="64" t="str">
        <f aca="false">IF(ISERROR(VLOOKUP(J2547,$BG$2:$BH$3,2,FALSE())),"",VLOOKUP(J2547,$BG$2:$BH$3,2,FALSE()))</f>
        <v/>
      </c>
      <c r="Z2547" s="67"/>
    </row>
    <row r="2548" customFormat="false" ht="14.4" hidden="false" customHeight="false" outlineLevel="0" collapsed="false">
      <c r="A2548" s="63"/>
      <c r="B2548" s="83"/>
      <c r="C2548" s="63"/>
      <c r="D2548" s="84"/>
      <c r="E2548" s="85"/>
      <c r="F2548" s="85"/>
      <c r="G2548" s="85"/>
      <c r="H2548" s="85"/>
      <c r="I2548" s="61"/>
      <c r="J2548" s="83"/>
      <c r="K2548" s="83"/>
      <c r="L2548" s="61"/>
      <c r="M2548" s="61"/>
      <c r="N2548" s="61"/>
      <c r="O2548" s="63"/>
      <c r="P2548" s="63"/>
      <c r="Q2548" s="63"/>
      <c r="R2548" s="63"/>
      <c r="S2548" s="64" t="str">
        <f aca="false">IF(ISBLANK(A2548),"",CONCATENATE($BC$5,"-",MID($BC$3,3,2),"-M_",A2548))</f>
        <v/>
      </c>
      <c r="T2548" s="65" t="str">
        <f aca="false">IF(ISBLANK(B2548),"",VLOOKUP(B2548,$BI$2:$BJ$5,2,FALSE()))</f>
        <v/>
      </c>
      <c r="U2548" s="66" t="str">
        <f aca="false">IF(ISBLANK(Q2548),"ES",Q2548)</f>
        <v>ES</v>
      </c>
      <c r="V2548" s="64" t="str">
        <f aca="false">IF(ISBLANK(K2548),"2",VLOOKUP(K2548,$BG$2:$BH$3,2,FALSE()))</f>
        <v>2</v>
      </c>
      <c r="W2548" s="66" t="str">
        <f aca="false">IF(ISBLANK(R2548),"Sin observaciones",R2548)</f>
        <v>Sin observaciones</v>
      </c>
      <c r="X2548" s="64" t="str">
        <f aca="false">IF(ISERROR(VLOOKUP(J2548,$BG$2:$BH$3,2,FALSE())),"",VLOOKUP(J2548,$BG$2:$BH$3,2,FALSE()))</f>
        <v/>
      </c>
      <c r="Z2548" s="67"/>
    </row>
    <row r="2549" customFormat="false" ht="14.4" hidden="false" customHeight="false" outlineLevel="0" collapsed="false">
      <c r="A2549" s="63"/>
      <c r="B2549" s="83"/>
      <c r="C2549" s="63"/>
      <c r="D2549" s="84"/>
      <c r="E2549" s="85"/>
      <c r="F2549" s="85"/>
      <c r="G2549" s="85"/>
      <c r="H2549" s="85"/>
      <c r="I2549" s="61"/>
      <c r="J2549" s="83"/>
      <c r="K2549" s="83"/>
      <c r="L2549" s="61"/>
      <c r="M2549" s="61"/>
      <c r="N2549" s="61"/>
      <c r="O2549" s="63"/>
      <c r="P2549" s="63"/>
      <c r="Q2549" s="63"/>
      <c r="R2549" s="63"/>
      <c r="S2549" s="64" t="str">
        <f aca="false">IF(ISBLANK(A2549),"",CONCATENATE($BC$5,"-",MID($BC$3,3,2),"-M_",A2549))</f>
        <v/>
      </c>
      <c r="T2549" s="65" t="str">
        <f aca="false">IF(ISBLANK(B2549),"",VLOOKUP(B2549,$BI$2:$BJ$5,2,FALSE()))</f>
        <v/>
      </c>
      <c r="U2549" s="66" t="str">
        <f aca="false">IF(ISBLANK(Q2549),"ES",Q2549)</f>
        <v>ES</v>
      </c>
      <c r="V2549" s="64" t="str">
        <f aca="false">IF(ISBLANK(K2549),"2",VLOOKUP(K2549,$BG$2:$BH$3,2,FALSE()))</f>
        <v>2</v>
      </c>
      <c r="W2549" s="66" t="str">
        <f aca="false">IF(ISBLANK(R2549),"Sin observaciones",R2549)</f>
        <v>Sin observaciones</v>
      </c>
      <c r="X2549" s="64" t="str">
        <f aca="false">IF(ISERROR(VLOOKUP(J2549,$BG$2:$BH$3,2,FALSE())),"",VLOOKUP(J2549,$BG$2:$BH$3,2,FALSE()))</f>
        <v/>
      </c>
      <c r="Z2549" s="67"/>
    </row>
    <row r="2550" customFormat="false" ht="14.4" hidden="false" customHeight="false" outlineLevel="0" collapsed="false">
      <c r="A2550" s="63"/>
      <c r="B2550" s="83"/>
      <c r="C2550" s="63"/>
      <c r="D2550" s="84"/>
      <c r="E2550" s="85"/>
      <c r="F2550" s="85"/>
      <c r="G2550" s="85"/>
      <c r="H2550" s="85"/>
      <c r="I2550" s="61"/>
      <c r="J2550" s="83"/>
      <c r="K2550" s="83"/>
      <c r="L2550" s="61"/>
      <c r="M2550" s="61"/>
      <c r="N2550" s="61"/>
      <c r="O2550" s="63"/>
      <c r="P2550" s="63"/>
      <c r="Q2550" s="63"/>
      <c r="R2550" s="63"/>
      <c r="S2550" s="64" t="str">
        <f aca="false">IF(ISBLANK(A2550),"",CONCATENATE($BC$5,"-",MID($BC$3,3,2),"-M_",A2550))</f>
        <v/>
      </c>
      <c r="T2550" s="65" t="str">
        <f aca="false">IF(ISBLANK(B2550),"",VLOOKUP(B2550,$BI$2:$BJ$5,2,FALSE()))</f>
        <v/>
      </c>
      <c r="U2550" s="66" t="str">
        <f aca="false">IF(ISBLANK(Q2550),"ES",Q2550)</f>
        <v>ES</v>
      </c>
      <c r="V2550" s="64" t="str">
        <f aca="false">IF(ISBLANK(K2550),"2",VLOOKUP(K2550,$BG$2:$BH$3,2,FALSE()))</f>
        <v>2</v>
      </c>
      <c r="W2550" s="66" t="str">
        <f aca="false">IF(ISBLANK(R2550),"Sin observaciones",R2550)</f>
        <v>Sin observaciones</v>
      </c>
      <c r="X2550" s="64" t="str">
        <f aca="false">IF(ISERROR(VLOOKUP(J2550,$BG$2:$BH$3,2,FALSE())),"",VLOOKUP(J2550,$BG$2:$BH$3,2,FALSE()))</f>
        <v/>
      </c>
      <c r="Z2550" s="67"/>
    </row>
    <row r="2551" customFormat="false" ht="14.4" hidden="false" customHeight="false" outlineLevel="0" collapsed="false">
      <c r="A2551" s="63"/>
      <c r="B2551" s="83"/>
      <c r="C2551" s="63"/>
      <c r="D2551" s="84"/>
      <c r="E2551" s="85"/>
      <c r="F2551" s="85"/>
      <c r="G2551" s="85"/>
      <c r="H2551" s="85"/>
      <c r="I2551" s="61"/>
      <c r="J2551" s="83"/>
      <c r="K2551" s="83"/>
      <c r="L2551" s="61"/>
      <c r="M2551" s="61"/>
      <c r="N2551" s="61"/>
      <c r="O2551" s="63"/>
      <c r="P2551" s="63"/>
      <c r="Q2551" s="63"/>
      <c r="R2551" s="63"/>
      <c r="S2551" s="64" t="str">
        <f aca="false">IF(ISBLANK(A2551),"",CONCATENATE($BC$5,"-",MID($BC$3,3,2),"-M_",A2551))</f>
        <v/>
      </c>
      <c r="T2551" s="65" t="str">
        <f aca="false">IF(ISBLANK(B2551),"",VLOOKUP(B2551,$BI$2:$BJ$5,2,FALSE()))</f>
        <v/>
      </c>
      <c r="U2551" s="66" t="str">
        <f aca="false">IF(ISBLANK(Q2551),"ES",Q2551)</f>
        <v>ES</v>
      </c>
      <c r="V2551" s="64" t="str">
        <f aca="false">IF(ISBLANK(K2551),"2",VLOOKUP(K2551,$BG$2:$BH$3,2,FALSE()))</f>
        <v>2</v>
      </c>
      <c r="W2551" s="66" t="str">
        <f aca="false">IF(ISBLANK(R2551),"Sin observaciones",R2551)</f>
        <v>Sin observaciones</v>
      </c>
      <c r="X2551" s="64" t="str">
        <f aca="false">IF(ISERROR(VLOOKUP(J2551,$BG$2:$BH$3,2,FALSE())),"",VLOOKUP(J2551,$BG$2:$BH$3,2,FALSE()))</f>
        <v/>
      </c>
      <c r="Z2551" s="67"/>
    </row>
    <row r="2552" customFormat="false" ht="14.4" hidden="false" customHeight="false" outlineLevel="0" collapsed="false">
      <c r="A2552" s="63"/>
      <c r="B2552" s="83"/>
      <c r="C2552" s="63"/>
      <c r="D2552" s="84"/>
      <c r="E2552" s="85"/>
      <c r="F2552" s="85"/>
      <c r="G2552" s="85"/>
      <c r="H2552" s="85"/>
      <c r="I2552" s="61"/>
      <c r="J2552" s="83"/>
      <c r="K2552" s="83"/>
      <c r="L2552" s="61"/>
      <c r="M2552" s="61"/>
      <c r="N2552" s="61"/>
      <c r="O2552" s="63"/>
      <c r="P2552" s="63"/>
      <c r="Q2552" s="63"/>
      <c r="R2552" s="63"/>
      <c r="S2552" s="64" t="str">
        <f aca="false">IF(ISBLANK(A2552),"",CONCATENATE($BC$5,"-",MID($BC$3,3,2),"-M_",A2552))</f>
        <v/>
      </c>
      <c r="T2552" s="65" t="str">
        <f aca="false">IF(ISBLANK(B2552),"",VLOOKUP(B2552,$BI$2:$BJ$5,2,FALSE()))</f>
        <v/>
      </c>
      <c r="U2552" s="66" t="str">
        <f aca="false">IF(ISBLANK(Q2552),"ES",Q2552)</f>
        <v>ES</v>
      </c>
      <c r="V2552" s="64" t="str">
        <f aca="false">IF(ISBLANK(K2552),"2",VLOOKUP(K2552,$BG$2:$BH$3,2,FALSE()))</f>
        <v>2</v>
      </c>
      <c r="W2552" s="66" t="str">
        <f aca="false">IF(ISBLANK(R2552),"Sin observaciones",R2552)</f>
        <v>Sin observaciones</v>
      </c>
      <c r="X2552" s="64" t="str">
        <f aca="false">IF(ISERROR(VLOOKUP(J2552,$BG$2:$BH$3,2,FALSE())),"",VLOOKUP(J2552,$BG$2:$BH$3,2,FALSE()))</f>
        <v/>
      </c>
      <c r="Z2552" s="67"/>
    </row>
    <row r="2553" customFormat="false" ht="14.4" hidden="false" customHeight="false" outlineLevel="0" collapsed="false">
      <c r="A2553" s="63"/>
      <c r="B2553" s="83"/>
      <c r="C2553" s="63"/>
      <c r="D2553" s="84"/>
      <c r="E2553" s="85"/>
      <c r="F2553" s="85"/>
      <c r="G2553" s="85"/>
      <c r="H2553" s="85"/>
      <c r="I2553" s="61"/>
      <c r="J2553" s="83"/>
      <c r="K2553" s="83"/>
      <c r="L2553" s="61"/>
      <c r="M2553" s="61"/>
      <c r="N2553" s="61"/>
      <c r="O2553" s="63"/>
      <c r="P2553" s="63"/>
      <c r="Q2553" s="63"/>
      <c r="R2553" s="63"/>
      <c r="S2553" s="64" t="str">
        <f aca="false">IF(ISBLANK(A2553),"",CONCATENATE($BC$5,"-",MID($BC$3,3,2),"-M_",A2553))</f>
        <v/>
      </c>
      <c r="T2553" s="65" t="str">
        <f aca="false">IF(ISBLANK(B2553),"",VLOOKUP(B2553,$BI$2:$BJ$5,2,FALSE()))</f>
        <v/>
      </c>
      <c r="U2553" s="66" t="str">
        <f aca="false">IF(ISBLANK(Q2553),"ES",Q2553)</f>
        <v>ES</v>
      </c>
      <c r="V2553" s="64" t="str">
        <f aca="false">IF(ISBLANK(K2553),"2",VLOOKUP(K2553,$BG$2:$BH$3,2,FALSE()))</f>
        <v>2</v>
      </c>
      <c r="W2553" s="66" t="str">
        <f aca="false">IF(ISBLANK(R2553),"Sin observaciones",R2553)</f>
        <v>Sin observaciones</v>
      </c>
      <c r="X2553" s="64" t="str">
        <f aca="false">IF(ISERROR(VLOOKUP(J2553,$BG$2:$BH$3,2,FALSE())),"",VLOOKUP(J2553,$BG$2:$BH$3,2,FALSE()))</f>
        <v/>
      </c>
      <c r="Z2553" s="67"/>
    </row>
    <row r="2554" customFormat="false" ht="14.4" hidden="false" customHeight="false" outlineLevel="0" collapsed="false">
      <c r="A2554" s="63"/>
      <c r="B2554" s="83"/>
      <c r="C2554" s="63"/>
      <c r="D2554" s="84"/>
      <c r="E2554" s="85"/>
      <c r="F2554" s="85"/>
      <c r="G2554" s="85"/>
      <c r="H2554" s="85"/>
      <c r="I2554" s="61"/>
      <c r="J2554" s="83"/>
      <c r="K2554" s="83"/>
      <c r="L2554" s="61"/>
      <c r="M2554" s="61"/>
      <c r="N2554" s="61"/>
      <c r="O2554" s="63"/>
      <c r="P2554" s="63"/>
      <c r="Q2554" s="63"/>
      <c r="R2554" s="63"/>
      <c r="S2554" s="64" t="str">
        <f aca="false">IF(ISBLANK(A2554),"",CONCATENATE($BC$5,"-",MID($BC$3,3,2),"-M_",A2554))</f>
        <v/>
      </c>
      <c r="T2554" s="65" t="str">
        <f aca="false">IF(ISBLANK(B2554),"",VLOOKUP(B2554,$BI$2:$BJ$5,2,FALSE()))</f>
        <v/>
      </c>
      <c r="U2554" s="66" t="str">
        <f aca="false">IF(ISBLANK(Q2554),"ES",Q2554)</f>
        <v>ES</v>
      </c>
      <c r="V2554" s="64" t="str">
        <f aca="false">IF(ISBLANK(K2554),"2",VLOOKUP(K2554,$BG$2:$BH$3,2,FALSE()))</f>
        <v>2</v>
      </c>
      <c r="W2554" s="66" t="str">
        <f aca="false">IF(ISBLANK(R2554),"Sin observaciones",R2554)</f>
        <v>Sin observaciones</v>
      </c>
      <c r="X2554" s="64" t="str">
        <f aca="false">IF(ISERROR(VLOOKUP(J2554,$BG$2:$BH$3,2,FALSE())),"",VLOOKUP(J2554,$BG$2:$BH$3,2,FALSE()))</f>
        <v/>
      </c>
      <c r="Z2554" s="67"/>
    </row>
    <row r="2555" customFormat="false" ht="14.4" hidden="false" customHeight="false" outlineLevel="0" collapsed="false">
      <c r="A2555" s="63"/>
      <c r="B2555" s="83"/>
      <c r="C2555" s="63"/>
      <c r="D2555" s="84"/>
      <c r="E2555" s="85"/>
      <c r="F2555" s="85"/>
      <c r="G2555" s="85"/>
      <c r="H2555" s="85"/>
      <c r="I2555" s="61"/>
      <c r="J2555" s="83"/>
      <c r="K2555" s="83"/>
      <c r="L2555" s="61"/>
      <c r="M2555" s="61"/>
      <c r="N2555" s="61"/>
      <c r="O2555" s="63"/>
      <c r="P2555" s="63"/>
      <c r="Q2555" s="63"/>
      <c r="R2555" s="63"/>
      <c r="S2555" s="64" t="str">
        <f aca="false">IF(ISBLANK(A2555),"",CONCATENATE($BC$5,"-",MID($BC$3,3,2),"-M_",A2555))</f>
        <v/>
      </c>
      <c r="T2555" s="65" t="str">
        <f aca="false">IF(ISBLANK(B2555),"",VLOOKUP(B2555,$BI$2:$BJ$5,2,FALSE()))</f>
        <v/>
      </c>
      <c r="U2555" s="66" t="str">
        <f aca="false">IF(ISBLANK(Q2555),"ES",Q2555)</f>
        <v>ES</v>
      </c>
      <c r="V2555" s="64" t="str">
        <f aca="false">IF(ISBLANK(K2555),"2",VLOOKUP(K2555,$BG$2:$BH$3,2,FALSE()))</f>
        <v>2</v>
      </c>
      <c r="W2555" s="66" t="str">
        <f aca="false">IF(ISBLANK(R2555),"Sin observaciones",R2555)</f>
        <v>Sin observaciones</v>
      </c>
      <c r="X2555" s="64" t="str">
        <f aca="false">IF(ISERROR(VLOOKUP(J2555,$BG$2:$BH$3,2,FALSE())),"",VLOOKUP(J2555,$BG$2:$BH$3,2,FALSE()))</f>
        <v/>
      </c>
      <c r="Z2555" s="67"/>
    </row>
    <row r="2556" customFormat="false" ht="14.4" hidden="false" customHeight="false" outlineLevel="0" collapsed="false">
      <c r="A2556" s="63"/>
      <c r="B2556" s="83"/>
      <c r="C2556" s="63"/>
      <c r="D2556" s="84"/>
      <c r="E2556" s="85"/>
      <c r="F2556" s="85"/>
      <c r="G2556" s="85"/>
      <c r="H2556" s="85"/>
      <c r="I2556" s="61"/>
      <c r="J2556" s="83"/>
      <c r="K2556" s="83"/>
      <c r="L2556" s="61"/>
      <c r="M2556" s="61"/>
      <c r="N2556" s="61"/>
      <c r="O2556" s="63"/>
      <c r="P2556" s="63"/>
      <c r="Q2556" s="63"/>
      <c r="R2556" s="63"/>
      <c r="S2556" s="64" t="str">
        <f aca="false">IF(ISBLANK(A2556),"",CONCATENATE($BC$5,"-",MID($BC$3,3,2),"-M_",A2556))</f>
        <v/>
      </c>
      <c r="T2556" s="65" t="str">
        <f aca="false">IF(ISBLANK(B2556),"",VLOOKUP(B2556,$BI$2:$BJ$5,2,FALSE()))</f>
        <v/>
      </c>
      <c r="U2556" s="66" t="str">
        <f aca="false">IF(ISBLANK(Q2556),"ES",Q2556)</f>
        <v>ES</v>
      </c>
      <c r="V2556" s="64" t="str">
        <f aca="false">IF(ISBLANK(K2556),"2",VLOOKUP(K2556,$BG$2:$BH$3,2,FALSE()))</f>
        <v>2</v>
      </c>
      <c r="W2556" s="66" t="str">
        <f aca="false">IF(ISBLANK(R2556),"Sin observaciones",R2556)</f>
        <v>Sin observaciones</v>
      </c>
      <c r="X2556" s="64" t="str">
        <f aca="false">IF(ISERROR(VLOOKUP(J2556,$BG$2:$BH$3,2,FALSE())),"",VLOOKUP(J2556,$BG$2:$BH$3,2,FALSE()))</f>
        <v/>
      </c>
      <c r="Z2556" s="67"/>
    </row>
    <row r="2557" customFormat="false" ht="14.4" hidden="false" customHeight="false" outlineLevel="0" collapsed="false">
      <c r="A2557" s="63"/>
      <c r="B2557" s="83"/>
      <c r="C2557" s="63"/>
      <c r="D2557" s="84"/>
      <c r="E2557" s="85"/>
      <c r="F2557" s="85"/>
      <c r="G2557" s="85"/>
      <c r="H2557" s="85"/>
      <c r="I2557" s="61"/>
      <c r="J2557" s="83"/>
      <c r="K2557" s="83"/>
      <c r="L2557" s="61"/>
      <c r="M2557" s="61"/>
      <c r="N2557" s="61"/>
      <c r="O2557" s="63"/>
      <c r="P2557" s="63"/>
      <c r="Q2557" s="63"/>
      <c r="R2557" s="63"/>
      <c r="S2557" s="64" t="str">
        <f aca="false">IF(ISBLANK(A2557),"",CONCATENATE($BC$5,"-",MID($BC$3,3,2),"-M_",A2557))</f>
        <v/>
      </c>
      <c r="T2557" s="65" t="str">
        <f aca="false">IF(ISBLANK(B2557),"",VLOOKUP(B2557,$BI$2:$BJ$5,2,FALSE()))</f>
        <v/>
      </c>
      <c r="U2557" s="66" t="str">
        <f aca="false">IF(ISBLANK(Q2557),"ES",Q2557)</f>
        <v>ES</v>
      </c>
      <c r="V2557" s="64" t="str">
        <f aca="false">IF(ISBLANK(K2557),"2",VLOOKUP(K2557,$BG$2:$BH$3,2,FALSE()))</f>
        <v>2</v>
      </c>
      <c r="W2557" s="66" t="str">
        <f aca="false">IF(ISBLANK(R2557),"Sin observaciones",R2557)</f>
        <v>Sin observaciones</v>
      </c>
      <c r="X2557" s="64" t="str">
        <f aca="false">IF(ISERROR(VLOOKUP(J2557,$BG$2:$BH$3,2,FALSE())),"",VLOOKUP(J2557,$BG$2:$BH$3,2,FALSE()))</f>
        <v/>
      </c>
      <c r="Z2557" s="67"/>
    </row>
    <row r="2558" customFormat="false" ht="14.4" hidden="false" customHeight="false" outlineLevel="0" collapsed="false">
      <c r="A2558" s="63"/>
      <c r="B2558" s="83"/>
      <c r="C2558" s="63"/>
      <c r="D2558" s="84"/>
      <c r="E2558" s="85"/>
      <c r="F2558" s="85"/>
      <c r="G2558" s="85"/>
      <c r="H2558" s="85"/>
      <c r="I2558" s="61"/>
      <c r="J2558" s="83"/>
      <c r="K2558" s="83"/>
      <c r="L2558" s="61"/>
      <c r="M2558" s="61"/>
      <c r="N2558" s="61"/>
      <c r="O2558" s="63"/>
      <c r="P2558" s="63"/>
      <c r="Q2558" s="63"/>
      <c r="R2558" s="63"/>
      <c r="S2558" s="64" t="str">
        <f aca="false">IF(ISBLANK(A2558),"",CONCATENATE($BC$5,"-",MID($BC$3,3,2),"-M_",A2558))</f>
        <v/>
      </c>
      <c r="T2558" s="65" t="str">
        <f aca="false">IF(ISBLANK(B2558),"",VLOOKUP(B2558,$BI$2:$BJ$5,2,FALSE()))</f>
        <v/>
      </c>
      <c r="U2558" s="66" t="str">
        <f aca="false">IF(ISBLANK(Q2558),"ES",Q2558)</f>
        <v>ES</v>
      </c>
      <c r="V2558" s="64" t="str">
        <f aca="false">IF(ISBLANK(K2558),"2",VLOOKUP(K2558,$BG$2:$BH$3,2,FALSE()))</f>
        <v>2</v>
      </c>
      <c r="W2558" s="66" t="str">
        <f aca="false">IF(ISBLANK(R2558),"Sin observaciones",R2558)</f>
        <v>Sin observaciones</v>
      </c>
      <c r="X2558" s="64" t="str">
        <f aca="false">IF(ISERROR(VLOOKUP(J2558,$BG$2:$BH$3,2,FALSE())),"",VLOOKUP(J2558,$BG$2:$BH$3,2,FALSE()))</f>
        <v/>
      </c>
      <c r="Z2558" s="67"/>
    </row>
    <row r="2559" customFormat="false" ht="14.4" hidden="false" customHeight="false" outlineLevel="0" collapsed="false">
      <c r="A2559" s="63"/>
      <c r="B2559" s="83"/>
      <c r="C2559" s="63"/>
      <c r="D2559" s="84"/>
      <c r="E2559" s="85"/>
      <c r="F2559" s="85"/>
      <c r="G2559" s="85"/>
      <c r="H2559" s="85"/>
      <c r="I2559" s="61"/>
      <c r="J2559" s="83"/>
      <c r="K2559" s="83"/>
      <c r="L2559" s="61"/>
      <c r="M2559" s="61"/>
      <c r="N2559" s="61"/>
      <c r="O2559" s="63"/>
      <c r="P2559" s="63"/>
      <c r="Q2559" s="63"/>
      <c r="R2559" s="63"/>
      <c r="S2559" s="64" t="str">
        <f aca="false">IF(ISBLANK(A2559),"",CONCATENATE($BC$5,"-",MID($BC$3,3,2),"-M_",A2559))</f>
        <v/>
      </c>
      <c r="T2559" s="65" t="str">
        <f aca="false">IF(ISBLANK(B2559),"",VLOOKUP(B2559,$BI$2:$BJ$5,2,FALSE()))</f>
        <v/>
      </c>
      <c r="U2559" s="66" t="str">
        <f aca="false">IF(ISBLANK(Q2559),"ES",Q2559)</f>
        <v>ES</v>
      </c>
      <c r="V2559" s="64" t="str">
        <f aca="false">IF(ISBLANK(K2559),"2",VLOOKUP(K2559,$BG$2:$BH$3,2,FALSE()))</f>
        <v>2</v>
      </c>
      <c r="W2559" s="66" t="str">
        <f aca="false">IF(ISBLANK(R2559),"Sin observaciones",R2559)</f>
        <v>Sin observaciones</v>
      </c>
      <c r="X2559" s="64" t="str">
        <f aca="false">IF(ISERROR(VLOOKUP(J2559,$BG$2:$BH$3,2,FALSE())),"",VLOOKUP(J2559,$BG$2:$BH$3,2,FALSE()))</f>
        <v/>
      </c>
      <c r="Z2559" s="67"/>
    </row>
    <row r="2560" customFormat="false" ht="14.4" hidden="false" customHeight="false" outlineLevel="0" collapsed="false">
      <c r="A2560" s="63"/>
      <c r="B2560" s="83"/>
      <c r="C2560" s="63"/>
      <c r="D2560" s="84"/>
      <c r="E2560" s="85"/>
      <c r="F2560" s="85"/>
      <c r="G2560" s="85"/>
      <c r="H2560" s="85"/>
      <c r="I2560" s="61"/>
      <c r="J2560" s="83"/>
      <c r="K2560" s="83"/>
      <c r="L2560" s="61"/>
      <c r="M2560" s="61"/>
      <c r="N2560" s="61"/>
      <c r="O2560" s="63"/>
      <c r="P2560" s="63"/>
      <c r="Q2560" s="63"/>
      <c r="R2560" s="63"/>
      <c r="S2560" s="64" t="str">
        <f aca="false">IF(ISBLANK(A2560),"",CONCATENATE($BC$5,"-",MID($BC$3,3,2),"-M_",A2560))</f>
        <v/>
      </c>
      <c r="T2560" s="65" t="str">
        <f aca="false">IF(ISBLANK(B2560),"",VLOOKUP(B2560,$BI$2:$BJ$5,2,FALSE()))</f>
        <v/>
      </c>
      <c r="U2560" s="66" t="str">
        <f aca="false">IF(ISBLANK(Q2560),"ES",Q2560)</f>
        <v>ES</v>
      </c>
      <c r="V2560" s="64" t="str">
        <f aca="false">IF(ISBLANK(K2560),"2",VLOOKUP(K2560,$BG$2:$BH$3,2,FALSE()))</f>
        <v>2</v>
      </c>
      <c r="W2560" s="66" t="str">
        <f aca="false">IF(ISBLANK(R2560),"Sin observaciones",R2560)</f>
        <v>Sin observaciones</v>
      </c>
      <c r="X2560" s="64" t="str">
        <f aca="false">IF(ISERROR(VLOOKUP(J2560,$BG$2:$BH$3,2,FALSE())),"",VLOOKUP(J2560,$BG$2:$BH$3,2,FALSE()))</f>
        <v/>
      </c>
      <c r="Z2560" s="67"/>
    </row>
    <row r="2561" customFormat="false" ht="14.4" hidden="false" customHeight="false" outlineLevel="0" collapsed="false">
      <c r="A2561" s="63"/>
      <c r="B2561" s="83"/>
      <c r="C2561" s="63"/>
      <c r="D2561" s="84"/>
      <c r="E2561" s="85"/>
      <c r="F2561" s="85"/>
      <c r="G2561" s="85"/>
      <c r="H2561" s="85"/>
      <c r="I2561" s="61"/>
      <c r="J2561" s="83"/>
      <c r="K2561" s="83"/>
      <c r="L2561" s="61"/>
      <c r="M2561" s="61"/>
      <c r="N2561" s="61"/>
      <c r="O2561" s="63"/>
      <c r="P2561" s="63"/>
      <c r="Q2561" s="63"/>
      <c r="R2561" s="63"/>
      <c r="S2561" s="64" t="str">
        <f aca="false">IF(ISBLANK(A2561),"",CONCATENATE($BC$5,"-",MID($BC$3,3,2),"-M_",A2561))</f>
        <v/>
      </c>
      <c r="T2561" s="65" t="str">
        <f aca="false">IF(ISBLANK(B2561),"",VLOOKUP(B2561,$BI$2:$BJ$5,2,FALSE()))</f>
        <v/>
      </c>
      <c r="U2561" s="66" t="str">
        <f aca="false">IF(ISBLANK(Q2561),"ES",Q2561)</f>
        <v>ES</v>
      </c>
      <c r="V2561" s="64" t="str">
        <f aca="false">IF(ISBLANK(K2561),"2",VLOOKUP(K2561,$BG$2:$BH$3,2,FALSE()))</f>
        <v>2</v>
      </c>
      <c r="W2561" s="66" t="str">
        <f aca="false">IF(ISBLANK(R2561),"Sin observaciones",R2561)</f>
        <v>Sin observaciones</v>
      </c>
      <c r="X2561" s="64" t="str">
        <f aca="false">IF(ISERROR(VLOOKUP(J2561,$BG$2:$BH$3,2,FALSE())),"",VLOOKUP(J2561,$BG$2:$BH$3,2,FALSE()))</f>
        <v/>
      </c>
      <c r="Z2561" s="67"/>
    </row>
    <row r="2562" customFormat="false" ht="14.4" hidden="false" customHeight="false" outlineLevel="0" collapsed="false">
      <c r="A2562" s="63"/>
      <c r="B2562" s="83"/>
      <c r="C2562" s="63"/>
      <c r="D2562" s="84"/>
      <c r="E2562" s="85"/>
      <c r="F2562" s="85"/>
      <c r="G2562" s="85"/>
      <c r="H2562" s="85"/>
      <c r="I2562" s="61"/>
      <c r="J2562" s="83"/>
      <c r="K2562" s="83"/>
      <c r="L2562" s="61"/>
      <c r="M2562" s="61"/>
      <c r="N2562" s="61"/>
      <c r="O2562" s="63"/>
      <c r="P2562" s="63"/>
      <c r="Q2562" s="63"/>
      <c r="R2562" s="63"/>
      <c r="S2562" s="64" t="str">
        <f aca="false">IF(ISBLANK(A2562),"",CONCATENATE($BC$5,"-",MID($BC$3,3,2),"-M_",A2562))</f>
        <v/>
      </c>
      <c r="T2562" s="65" t="str">
        <f aca="false">IF(ISBLANK(B2562),"",VLOOKUP(B2562,$BI$2:$BJ$5,2,FALSE()))</f>
        <v/>
      </c>
      <c r="U2562" s="66" t="str">
        <f aca="false">IF(ISBLANK(Q2562),"ES",Q2562)</f>
        <v>ES</v>
      </c>
      <c r="V2562" s="64" t="str">
        <f aca="false">IF(ISBLANK(K2562),"2",VLOOKUP(K2562,$BG$2:$BH$3,2,FALSE()))</f>
        <v>2</v>
      </c>
      <c r="W2562" s="66" t="str">
        <f aca="false">IF(ISBLANK(R2562),"Sin observaciones",R2562)</f>
        <v>Sin observaciones</v>
      </c>
      <c r="X2562" s="64" t="str">
        <f aca="false">IF(ISERROR(VLOOKUP(J2562,$BG$2:$BH$3,2,FALSE())),"",VLOOKUP(J2562,$BG$2:$BH$3,2,FALSE()))</f>
        <v/>
      </c>
      <c r="Z2562" s="67"/>
    </row>
    <row r="2563" customFormat="false" ht="14.4" hidden="false" customHeight="false" outlineLevel="0" collapsed="false">
      <c r="A2563" s="63"/>
      <c r="B2563" s="83"/>
      <c r="C2563" s="63"/>
      <c r="D2563" s="84"/>
      <c r="E2563" s="85"/>
      <c r="F2563" s="85"/>
      <c r="G2563" s="85"/>
      <c r="H2563" s="85"/>
      <c r="I2563" s="61"/>
      <c r="J2563" s="83"/>
      <c r="K2563" s="83"/>
      <c r="L2563" s="61"/>
      <c r="M2563" s="61"/>
      <c r="N2563" s="61"/>
      <c r="O2563" s="63"/>
      <c r="P2563" s="63"/>
      <c r="Q2563" s="63"/>
      <c r="R2563" s="63"/>
      <c r="S2563" s="64" t="str">
        <f aca="false">IF(ISBLANK(A2563),"",CONCATENATE($BC$5,"-",MID($BC$3,3,2),"-M_",A2563))</f>
        <v/>
      </c>
      <c r="T2563" s="65" t="str">
        <f aca="false">IF(ISBLANK(B2563),"",VLOOKUP(B2563,$BI$2:$BJ$5,2,FALSE()))</f>
        <v/>
      </c>
      <c r="U2563" s="66" t="str">
        <f aca="false">IF(ISBLANK(Q2563),"ES",Q2563)</f>
        <v>ES</v>
      </c>
      <c r="V2563" s="64" t="str">
        <f aca="false">IF(ISBLANK(K2563),"2",VLOOKUP(K2563,$BG$2:$BH$3,2,FALSE()))</f>
        <v>2</v>
      </c>
      <c r="W2563" s="66" t="str">
        <f aca="false">IF(ISBLANK(R2563),"Sin observaciones",R2563)</f>
        <v>Sin observaciones</v>
      </c>
      <c r="X2563" s="64" t="str">
        <f aca="false">IF(ISERROR(VLOOKUP(J2563,$BG$2:$BH$3,2,FALSE())),"",VLOOKUP(J2563,$BG$2:$BH$3,2,FALSE()))</f>
        <v/>
      </c>
      <c r="Z2563" s="67"/>
    </row>
    <row r="2564" customFormat="false" ht="14.4" hidden="false" customHeight="false" outlineLevel="0" collapsed="false">
      <c r="A2564" s="63"/>
      <c r="B2564" s="83"/>
      <c r="C2564" s="63"/>
      <c r="D2564" s="84"/>
      <c r="E2564" s="85"/>
      <c r="F2564" s="85"/>
      <c r="G2564" s="85"/>
      <c r="H2564" s="85"/>
      <c r="I2564" s="61"/>
      <c r="J2564" s="83"/>
      <c r="K2564" s="83"/>
      <c r="L2564" s="61"/>
      <c r="M2564" s="61"/>
      <c r="N2564" s="61"/>
      <c r="O2564" s="63"/>
      <c r="P2564" s="63"/>
      <c r="Q2564" s="63"/>
      <c r="R2564" s="63"/>
      <c r="S2564" s="64" t="str">
        <f aca="false">IF(ISBLANK(A2564),"",CONCATENATE($BC$5,"-",MID($BC$3,3,2),"-M_",A2564))</f>
        <v/>
      </c>
      <c r="T2564" s="65" t="str">
        <f aca="false">IF(ISBLANK(B2564),"",VLOOKUP(B2564,$BI$2:$BJ$5,2,FALSE()))</f>
        <v/>
      </c>
      <c r="U2564" s="66" t="str">
        <f aca="false">IF(ISBLANK(Q2564),"ES",Q2564)</f>
        <v>ES</v>
      </c>
      <c r="V2564" s="64" t="str">
        <f aca="false">IF(ISBLANK(K2564),"2",VLOOKUP(K2564,$BG$2:$BH$3,2,FALSE()))</f>
        <v>2</v>
      </c>
      <c r="W2564" s="66" t="str">
        <f aca="false">IF(ISBLANK(R2564),"Sin observaciones",R2564)</f>
        <v>Sin observaciones</v>
      </c>
      <c r="X2564" s="64" t="str">
        <f aca="false">IF(ISERROR(VLOOKUP(J2564,$BG$2:$BH$3,2,FALSE())),"",VLOOKUP(J2564,$BG$2:$BH$3,2,FALSE()))</f>
        <v/>
      </c>
      <c r="Z2564" s="67"/>
    </row>
    <row r="2565" customFormat="false" ht="14.4" hidden="false" customHeight="false" outlineLevel="0" collapsed="false">
      <c r="A2565" s="63"/>
      <c r="B2565" s="83"/>
      <c r="C2565" s="63"/>
      <c r="D2565" s="84"/>
      <c r="E2565" s="85"/>
      <c r="F2565" s="85"/>
      <c r="G2565" s="85"/>
      <c r="H2565" s="85"/>
      <c r="I2565" s="61"/>
      <c r="J2565" s="83"/>
      <c r="K2565" s="83"/>
      <c r="L2565" s="61"/>
      <c r="M2565" s="61"/>
      <c r="N2565" s="61"/>
      <c r="O2565" s="63"/>
      <c r="P2565" s="63"/>
      <c r="Q2565" s="63"/>
      <c r="R2565" s="63"/>
      <c r="S2565" s="64" t="str">
        <f aca="false">IF(ISBLANK(A2565),"",CONCATENATE($BC$5,"-",MID($BC$3,3,2),"-M_",A2565))</f>
        <v/>
      </c>
      <c r="T2565" s="65" t="str">
        <f aca="false">IF(ISBLANK(B2565),"",VLOOKUP(B2565,$BI$2:$BJ$5,2,FALSE()))</f>
        <v/>
      </c>
      <c r="U2565" s="66" t="str">
        <f aca="false">IF(ISBLANK(Q2565),"ES",Q2565)</f>
        <v>ES</v>
      </c>
      <c r="V2565" s="64" t="str">
        <f aca="false">IF(ISBLANK(K2565),"2",VLOOKUP(K2565,$BG$2:$BH$3,2,FALSE()))</f>
        <v>2</v>
      </c>
      <c r="W2565" s="66" t="str">
        <f aca="false">IF(ISBLANK(R2565),"Sin observaciones",R2565)</f>
        <v>Sin observaciones</v>
      </c>
      <c r="X2565" s="64" t="str">
        <f aca="false">IF(ISERROR(VLOOKUP(J2565,$BG$2:$BH$3,2,FALSE())),"",VLOOKUP(J2565,$BG$2:$BH$3,2,FALSE()))</f>
        <v/>
      </c>
      <c r="Z2565" s="67"/>
    </row>
    <row r="2566" customFormat="false" ht="14.4" hidden="false" customHeight="false" outlineLevel="0" collapsed="false">
      <c r="A2566" s="63"/>
      <c r="B2566" s="83"/>
      <c r="C2566" s="63"/>
      <c r="D2566" s="84"/>
      <c r="E2566" s="85"/>
      <c r="F2566" s="85"/>
      <c r="G2566" s="85"/>
      <c r="H2566" s="85"/>
      <c r="I2566" s="61"/>
      <c r="J2566" s="83"/>
      <c r="K2566" s="83"/>
      <c r="L2566" s="61"/>
      <c r="M2566" s="61"/>
      <c r="N2566" s="61"/>
      <c r="O2566" s="63"/>
      <c r="P2566" s="63"/>
      <c r="Q2566" s="63"/>
      <c r="R2566" s="63"/>
      <c r="S2566" s="64" t="str">
        <f aca="false">IF(ISBLANK(A2566),"",CONCATENATE($BC$5,"-",MID($BC$3,3,2),"-M_",A2566))</f>
        <v/>
      </c>
      <c r="T2566" s="65" t="str">
        <f aca="false">IF(ISBLANK(B2566),"",VLOOKUP(B2566,$BI$2:$BJ$5,2,FALSE()))</f>
        <v/>
      </c>
      <c r="U2566" s="66" t="str">
        <f aca="false">IF(ISBLANK(Q2566),"ES",Q2566)</f>
        <v>ES</v>
      </c>
      <c r="V2566" s="64" t="str">
        <f aca="false">IF(ISBLANK(K2566),"2",VLOOKUP(K2566,$BG$2:$BH$3,2,FALSE()))</f>
        <v>2</v>
      </c>
      <c r="W2566" s="66" t="str">
        <f aca="false">IF(ISBLANK(R2566),"Sin observaciones",R2566)</f>
        <v>Sin observaciones</v>
      </c>
      <c r="X2566" s="64" t="str">
        <f aca="false">IF(ISERROR(VLOOKUP(J2566,$BG$2:$BH$3,2,FALSE())),"",VLOOKUP(J2566,$BG$2:$BH$3,2,FALSE()))</f>
        <v/>
      </c>
      <c r="Z2566" s="67"/>
    </row>
    <row r="2567" customFormat="false" ht="14.4" hidden="false" customHeight="false" outlineLevel="0" collapsed="false">
      <c r="A2567" s="63"/>
      <c r="B2567" s="83"/>
      <c r="C2567" s="63"/>
      <c r="D2567" s="84"/>
      <c r="E2567" s="85"/>
      <c r="F2567" s="85"/>
      <c r="G2567" s="85"/>
      <c r="H2567" s="85"/>
      <c r="I2567" s="61"/>
      <c r="J2567" s="83"/>
      <c r="K2567" s="83"/>
      <c r="L2567" s="61"/>
      <c r="M2567" s="61"/>
      <c r="N2567" s="61"/>
      <c r="O2567" s="63"/>
      <c r="P2567" s="63"/>
      <c r="Q2567" s="63"/>
      <c r="R2567" s="63"/>
      <c r="S2567" s="64" t="str">
        <f aca="false">IF(ISBLANK(A2567),"",CONCATENATE($BC$5,"-",MID($BC$3,3,2),"-M_",A2567))</f>
        <v/>
      </c>
      <c r="T2567" s="65" t="str">
        <f aca="false">IF(ISBLANK(B2567),"",VLOOKUP(B2567,$BI$2:$BJ$5,2,FALSE()))</f>
        <v/>
      </c>
      <c r="U2567" s="66" t="str">
        <f aca="false">IF(ISBLANK(Q2567),"ES",Q2567)</f>
        <v>ES</v>
      </c>
      <c r="V2567" s="64" t="str">
        <f aca="false">IF(ISBLANK(K2567),"2",VLOOKUP(K2567,$BG$2:$BH$3,2,FALSE()))</f>
        <v>2</v>
      </c>
      <c r="W2567" s="66" t="str">
        <f aca="false">IF(ISBLANK(R2567),"Sin observaciones",R2567)</f>
        <v>Sin observaciones</v>
      </c>
      <c r="X2567" s="64" t="str">
        <f aca="false">IF(ISERROR(VLOOKUP(J2567,$BG$2:$BH$3,2,FALSE())),"",VLOOKUP(J2567,$BG$2:$BH$3,2,FALSE()))</f>
        <v/>
      </c>
      <c r="Z2567" s="67"/>
    </row>
    <row r="2568" customFormat="false" ht="14.4" hidden="false" customHeight="false" outlineLevel="0" collapsed="false">
      <c r="A2568" s="63"/>
      <c r="B2568" s="83"/>
      <c r="C2568" s="63"/>
      <c r="D2568" s="84"/>
      <c r="E2568" s="85"/>
      <c r="F2568" s="85"/>
      <c r="G2568" s="85"/>
      <c r="H2568" s="85"/>
      <c r="I2568" s="61"/>
      <c r="J2568" s="83"/>
      <c r="K2568" s="83"/>
      <c r="L2568" s="61"/>
      <c r="M2568" s="61"/>
      <c r="N2568" s="61"/>
      <c r="O2568" s="63"/>
      <c r="P2568" s="63"/>
      <c r="Q2568" s="63"/>
      <c r="R2568" s="63"/>
      <c r="S2568" s="64" t="str">
        <f aca="false">IF(ISBLANK(A2568),"",CONCATENATE($BC$5,"-",MID($BC$3,3,2),"-M_",A2568))</f>
        <v/>
      </c>
      <c r="T2568" s="65" t="str">
        <f aca="false">IF(ISBLANK(B2568),"",VLOOKUP(B2568,$BI$2:$BJ$5,2,FALSE()))</f>
        <v/>
      </c>
      <c r="U2568" s="66" t="str">
        <f aca="false">IF(ISBLANK(Q2568),"ES",Q2568)</f>
        <v>ES</v>
      </c>
      <c r="V2568" s="64" t="str">
        <f aca="false">IF(ISBLANK(K2568),"2",VLOOKUP(K2568,$BG$2:$BH$3,2,FALSE()))</f>
        <v>2</v>
      </c>
      <c r="W2568" s="66" t="str">
        <f aca="false">IF(ISBLANK(R2568),"Sin observaciones",R2568)</f>
        <v>Sin observaciones</v>
      </c>
      <c r="X2568" s="64" t="str">
        <f aca="false">IF(ISERROR(VLOOKUP(J2568,$BG$2:$BH$3,2,FALSE())),"",VLOOKUP(J2568,$BG$2:$BH$3,2,FALSE()))</f>
        <v/>
      </c>
      <c r="Z2568" s="67"/>
    </row>
    <row r="2569" customFormat="false" ht="14.4" hidden="false" customHeight="false" outlineLevel="0" collapsed="false">
      <c r="A2569" s="63"/>
      <c r="B2569" s="83"/>
      <c r="C2569" s="63"/>
      <c r="D2569" s="84"/>
      <c r="E2569" s="85"/>
      <c r="F2569" s="85"/>
      <c r="G2569" s="85"/>
      <c r="H2569" s="85"/>
      <c r="I2569" s="61"/>
      <c r="J2569" s="83"/>
      <c r="K2569" s="83"/>
      <c r="L2569" s="61"/>
      <c r="M2569" s="61"/>
      <c r="N2569" s="61"/>
      <c r="O2569" s="63"/>
      <c r="P2569" s="63"/>
      <c r="Q2569" s="63"/>
      <c r="R2569" s="63"/>
      <c r="S2569" s="64" t="str">
        <f aca="false">IF(ISBLANK(A2569),"",CONCATENATE($BC$5,"-",MID($BC$3,3,2),"-M_",A2569))</f>
        <v/>
      </c>
      <c r="T2569" s="65" t="str">
        <f aca="false">IF(ISBLANK(B2569),"",VLOOKUP(B2569,$BI$2:$BJ$5,2,FALSE()))</f>
        <v/>
      </c>
      <c r="U2569" s="66" t="str">
        <f aca="false">IF(ISBLANK(Q2569),"ES",Q2569)</f>
        <v>ES</v>
      </c>
      <c r="V2569" s="64" t="str">
        <f aca="false">IF(ISBLANK(K2569),"2",VLOOKUP(K2569,$BG$2:$BH$3,2,FALSE()))</f>
        <v>2</v>
      </c>
      <c r="W2569" s="66" t="str">
        <f aca="false">IF(ISBLANK(R2569),"Sin observaciones",R2569)</f>
        <v>Sin observaciones</v>
      </c>
      <c r="X2569" s="64" t="str">
        <f aca="false">IF(ISERROR(VLOOKUP(J2569,$BG$2:$BH$3,2,FALSE())),"",VLOOKUP(J2569,$BG$2:$BH$3,2,FALSE()))</f>
        <v/>
      </c>
      <c r="Z2569" s="67"/>
    </row>
    <row r="2570" customFormat="false" ht="14.4" hidden="false" customHeight="false" outlineLevel="0" collapsed="false">
      <c r="A2570" s="63"/>
      <c r="B2570" s="83"/>
      <c r="C2570" s="63"/>
      <c r="D2570" s="84"/>
      <c r="E2570" s="85"/>
      <c r="F2570" s="85"/>
      <c r="G2570" s="85"/>
      <c r="H2570" s="85"/>
      <c r="I2570" s="61"/>
      <c r="J2570" s="83"/>
      <c r="K2570" s="83"/>
      <c r="L2570" s="61"/>
      <c r="M2570" s="61"/>
      <c r="N2570" s="61"/>
      <c r="O2570" s="63"/>
      <c r="P2570" s="63"/>
      <c r="Q2570" s="63"/>
      <c r="R2570" s="63"/>
      <c r="S2570" s="64" t="str">
        <f aca="false">IF(ISBLANK(A2570),"",CONCATENATE($BC$5,"-",MID($BC$3,3,2),"-M_",A2570))</f>
        <v/>
      </c>
      <c r="T2570" s="65" t="str">
        <f aca="false">IF(ISBLANK(B2570),"",VLOOKUP(B2570,$BI$2:$BJ$5,2,FALSE()))</f>
        <v/>
      </c>
      <c r="U2570" s="66" t="str">
        <f aca="false">IF(ISBLANK(Q2570),"ES",Q2570)</f>
        <v>ES</v>
      </c>
      <c r="V2570" s="64" t="str">
        <f aca="false">IF(ISBLANK(K2570),"2",VLOOKUP(K2570,$BG$2:$BH$3,2,FALSE()))</f>
        <v>2</v>
      </c>
      <c r="W2570" s="66" t="str">
        <f aca="false">IF(ISBLANK(R2570),"Sin observaciones",R2570)</f>
        <v>Sin observaciones</v>
      </c>
      <c r="X2570" s="64" t="str">
        <f aca="false">IF(ISERROR(VLOOKUP(J2570,$BG$2:$BH$3,2,FALSE())),"",VLOOKUP(J2570,$BG$2:$BH$3,2,FALSE()))</f>
        <v/>
      </c>
      <c r="Z2570" s="67"/>
    </row>
    <row r="2571" customFormat="false" ht="14.4" hidden="false" customHeight="false" outlineLevel="0" collapsed="false">
      <c r="A2571" s="63"/>
      <c r="B2571" s="83"/>
      <c r="C2571" s="63"/>
      <c r="D2571" s="84"/>
      <c r="E2571" s="85"/>
      <c r="F2571" s="85"/>
      <c r="G2571" s="85"/>
      <c r="H2571" s="85"/>
      <c r="I2571" s="61"/>
      <c r="J2571" s="83"/>
      <c r="K2571" s="83"/>
      <c r="L2571" s="61"/>
      <c r="M2571" s="61"/>
      <c r="N2571" s="61"/>
      <c r="O2571" s="63"/>
      <c r="P2571" s="63"/>
      <c r="Q2571" s="63"/>
      <c r="R2571" s="63"/>
      <c r="S2571" s="64" t="str">
        <f aca="false">IF(ISBLANK(A2571),"",CONCATENATE($BC$5,"-",MID($BC$3,3,2),"-M_",A2571))</f>
        <v/>
      </c>
      <c r="T2571" s="65" t="str">
        <f aca="false">IF(ISBLANK(B2571),"",VLOOKUP(B2571,$BI$2:$BJ$5,2,FALSE()))</f>
        <v/>
      </c>
      <c r="U2571" s="66" t="str">
        <f aca="false">IF(ISBLANK(Q2571),"ES",Q2571)</f>
        <v>ES</v>
      </c>
      <c r="V2571" s="64" t="str">
        <f aca="false">IF(ISBLANK(K2571),"2",VLOOKUP(K2571,$BG$2:$BH$3,2,FALSE()))</f>
        <v>2</v>
      </c>
      <c r="W2571" s="66" t="str">
        <f aca="false">IF(ISBLANK(R2571),"Sin observaciones",R2571)</f>
        <v>Sin observaciones</v>
      </c>
      <c r="X2571" s="64" t="str">
        <f aca="false">IF(ISERROR(VLOOKUP(J2571,$BG$2:$BH$3,2,FALSE())),"",VLOOKUP(J2571,$BG$2:$BH$3,2,FALSE()))</f>
        <v/>
      </c>
      <c r="Z2571" s="67"/>
    </row>
    <row r="2572" customFormat="false" ht="14.4" hidden="false" customHeight="false" outlineLevel="0" collapsed="false">
      <c r="A2572" s="63"/>
      <c r="B2572" s="83"/>
      <c r="C2572" s="63"/>
      <c r="D2572" s="84"/>
      <c r="E2572" s="85"/>
      <c r="F2572" s="85"/>
      <c r="G2572" s="85"/>
      <c r="H2572" s="85"/>
      <c r="I2572" s="61"/>
      <c r="J2572" s="83"/>
      <c r="K2572" s="83"/>
      <c r="L2572" s="61"/>
      <c r="M2572" s="61"/>
      <c r="N2572" s="61"/>
      <c r="O2572" s="63"/>
      <c r="P2572" s="63"/>
      <c r="Q2572" s="63"/>
      <c r="R2572" s="63"/>
      <c r="S2572" s="64" t="str">
        <f aca="false">IF(ISBLANK(A2572),"",CONCATENATE($BC$5,"-",MID($BC$3,3,2),"-M_",A2572))</f>
        <v/>
      </c>
      <c r="T2572" s="65" t="str">
        <f aca="false">IF(ISBLANK(B2572),"",VLOOKUP(B2572,$BI$2:$BJ$5,2,FALSE()))</f>
        <v/>
      </c>
      <c r="U2572" s="66" t="str">
        <f aca="false">IF(ISBLANK(Q2572),"ES",Q2572)</f>
        <v>ES</v>
      </c>
      <c r="V2572" s="64" t="str">
        <f aca="false">IF(ISBLANK(K2572),"2",VLOOKUP(K2572,$BG$2:$BH$3,2,FALSE()))</f>
        <v>2</v>
      </c>
      <c r="W2572" s="66" t="str">
        <f aca="false">IF(ISBLANK(R2572),"Sin observaciones",R2572)</f>
        <v>Sin observaciones</v>
      </c>
      <c r="X2572" s="64" t="str">
        <f aca="false">IF(ISERROR(VLOOKUP(J2572,$BG$2:$BH$3,2,FALSE())),"",VLOOKUP(J2572,$BG$2:$BH$3,2,FALSE()))</f>
        <v/>
      </c>
      <c r="Z2572" s="67"/>
    </row>
    <row r="2573" customFormat="false" ht="14.4" hidden="false" customHeight="false" outlineLevel="0" collapsed="false">
      <c r="A2573" s="63"/>
      <c r="B2573" s="83"/>
      <c r="C2573" s="63"/>
      <c r="D2573" s="84"/>
      <c r="E2573" s="85"/>
      <c r="F2573" s="85"/>
      <c r="G2573" s="85"/>
      <c r="H2573" s="85"/>
      <c r="I2573" s="61"/>
      <c r="J2573" s="83"/>
      <c r="K2573" s="83"/>
      <c r="L2573" s="61"/>
      <c r="M2573" s="61"/>
      <c r="N2573" s="61"/>
      <c r="O2573" s="63"/>
      <c r="P2573" s="63"/>
      <c r="Q2573" s="63"/>
      <c r="R2573" s="63"/>
      <c r="S2573" s="64" t="str">
        <f aca="false">IF(ISBLANK(A2573),"",CONCATENATE($BC$5,"-",MID($BC$3,3,2),"-M_",A2573))</f>
        <v/>
      </c>
      <c r="T2573" s="65" t="str">
        <f aca="false">IF(ISBLANK(B2573),"",VLOOKUP(B2573,$BI$2:$BJ$5,2,FALSE()))</f>
        <v/>
      </c>
      <c r="U2573" s="66" t="str">
        <f aca="false">IF(ISBLANK(Q2573),"ES",Q2573)</f>
        <v>ES</v>
      </c>
      <c r="V2573" s="64" t="str">
        <f aca="false">IF(ISBLANK(K2573),"2",VLOOKUP(K2573,$BG$2:$BH$3,2,FALSE()))</f>
        <v>2</v>
      </c>
      <c r="W2573" s="66" t="str">
        <f aca="false">IF(ISBLANK(R2573),"Sin observaciones",R2573)</f>
        <v>Sin observaciones</v>
      </c>
      <c r="X2573" s="64" t="str">
        <f aca="false">IF(ISERROR(VLOOKUP(J2573,$BG$2:$BH$3,2,FALSE())),"",VLOOKUP(J2573,$BG$2:$BH$3,2,FALSE()))</f>
        <v/>
      </c>
      <c r="Z2573" s="67"/>
    </row>
    <row r="2574" customFormat="false" ht="14.4" hidden="false" customHeight="false" outlineLevel="0" collapsed="false">
      <c r="A2574" s="63"/>
      <c r="B2574" s="83"/>
      <c r="C2574" s="63"/>
      <c r="D2574" s="84"/>
      <c r="E2574" s="85"/>
      <c r="F2574" s="85"/>
      <c r="G2574" s="85"/>
      <c r="H2574" s="85"/>
      <c r="I2574" s="61"/>
      <c r="J2574" s="83"/>
      <c r="K2574" s="83"/>
      <c r="L2574" s="61"/>
      <c r="M2574" s="61"/>
      <c r="N2574" s="61"/>
      <c r="O2574" s="63"/>
      <c r="P2574" s="63"/>
      <c r="Q2574" s="63"/>
      <c r="R2574" s="63"/>
      <c r="S2574" s="64" t="str">
        <f aca="false">IF(ISBLANK(A2574),"",CONCATENATE($BC$5,"-",MID($BC$3,3,2),"-M_",A2574))</f>
        <v/>
      </c>
      <c r="T2574" s="65" t="str">
        <f aca="false">IF(ISBLANK(B2574),"",VLOOKUP(B2574,$BI$2:$BJ$5,2,FALSE()))</f>
        <v/>
      </c>
      <c r="U2574" s="66" t="str">
        <f aca="false">IF(ISBLANK(Q2574),"ES",Q2574)</f>
        <v>ES</v>
      </c>
      <c r="V2574" s="64" t="str">
        <f aca="false">IF(ISBLANK(K2574),"2",VLOOKUP(K2574,$BG$2:$BH$3,2,FALSE()))</f>
        <v>2</v>
      </c>
      <c r="W2574" s="66" t="str">
        <f aca="false">IF(ISBLANK(R2574),"Sin observaciones",R2574)</f>
        <v>Sin observaciones</v>
      </c>
      <c r="X2574" s="64" t="str">
        <f aca="false">IF(ISERROR(VLOOKUP(J2574,$BG$2:$BH$3,2,FALSE())),"",VLOOKUP(J2574,$BG$2:$BH$3,2,FALSE()))</f>
        <v/>
      </c>
      <c r="Z2574" s="67"/>
    </row>
    <row r="2575" customFormat="false" ht="14.4" hidden="false" customHeight="false" outlineLevel="0" collapsed="false">
      <c r="A2575" s="63"/>
      <c r="B2575" s="83"/>
      <c r="C2575" s="63"/>
      <c r="D2575" s="84"/>
      <c r="E2575" s="85"/>
      <c r="F2575" s="85"/>
      <c r="G2575" s="85"/>
      <c r="H2575" s="85"/>
      <c r="I2575" s="61"/>
      <c r="J2575" s="83"/>
      <c r="K2575" s="83"/>
      <c r="L2575" s="61"/>
      <c r="M2575" s="61"/>
      <c r="N2575" s="61"/>
      <c r="O2575" s="63"/>
      <c r="P2575" s="63"/>
      <c r="Q2575" s="63"/>
      <c r="R2575" s="63"/>
      <c r="S2575" s="64" t="str">
        <f aca="false">IF(ISBLANK(A2575),"",CONCATENATE($BC$5,"-",MID($BC$3,3,2),"-M_",A2575))</f>
        <v/>
      </c>
      <c r="T2575" s="65" t="str">
        <f aca="false">IF(ISBLANK(B2575),"",VLOOKUP(B2575,$BI$2:$BJ$5,2,FALSE()))</f>
        <v/>
      </c>
      <c r="U2575" s="66" t="str">
        <f aca="false">IF(ISBLANK(Q2575),"ES",Q2575)</f>
        <v>ES</v>
      </c>
      <c r="V2575" s="64" t="str">
        <f aca="false">IF(ISBLANK(K2575),"2",VLOOKUP(K2575,$BG$2:$BH$3,2,FALSE()))</f>
        <v>2</v>
      </c>
      <c r="W2575" s="66" t="str">
        <f aca="false">IF(ISBLANK(R2575),"Sin observaciones",R2575)</f>
        <v>Sin observaciones</v>
      </c>
      <c r="X2575" s="64" t="str">
        <f aca="false">IF(ISERROR(VLOOKUP(J2575,$BG$2:$BH$3,2,FALSE())),"",VLOOKUP(J2575,$BG$2:$BH$3,2,FALSE()))</f>
        <v/>
      </c>
      <c r="Z2575" s="67"/>
    </row>
    <row r="2576" customFormat="false" ht="14.4" hidden="false" customHeight="false" outlineLevel="0" collapsed="false">
      <c r="A2576" s="63"/>
      <c r="B2576" s="83"/>
      <c r="C2576" s="63"/>
      <c r="D2576" s="84"/>
      <c r="E2576" s="85"/>
      <c r="F2576" s="85"/>
      <c r="G2576" s="85"/>
      <c r="H2576" s="85"/>
      <c r="I2576" s="61"/>
      <c r="J2576" s="83"/>
      <c r="K2576" s="83"/>
      <c r="L2576" s="61"/>
      <c r="M2576" s="61"/>
      <c r="N2576" s="61"/>
      <c r="O2576" s="63"/>
      <c r="P2576" s="63"/>
      <c r="Q2576" s="63"/>
      <c r="R2576" s="63"/>
      <c r="S2576" s="64" t="str">
        <f aca="false">IF(ISBLANK(A2576),"",CONCATENATE($BC$5,"-",MID($BC$3,3,2),"-M_",A2576))</f>
        <v/>
      </c>
      <c r="T2576" s="65" t="str">
        <f aca="false">IF(ISBLANK(B2576),"",VLOOKUP(B2576,$BI$2:$BJ$5,2,FALSE()))</f>
        <v/>
      </c>
      <c r="U2576" s="66" t="str">
        <f aca="false">IF(ISBLANK(Q2576),"ES",Q2576)</f>
        <v>ES</v>
      </c>
      <c r="V2576" s="64" t="str">
        <f aca="false">IF(ISBLANK(K2576),"2",VLOOKUP(K2576,$BG$2:$BH$3,2,FALSE()))</f>
        <v>2</v>
      </c>
      <c r="W2576" s="66" t="str">
        <f aca="false">IF(ISBLANK(R2576),"Sin observaciones",R2576)</f>
        <v>Sin observaciones</v>
      </c>
      <c r="X2576" s="64" t="str">
        <f aca="false">IF(ISERROR(VLOOKUP(J2576,$BG$2:$BH$3,2,FALSE())),"",VLOOKUP(J2576,$BG$2:$BH$3,2,FALSE()))</f>
        <v/>
      </c>
      <c r="Z2576" s="67"/>
    </row>
    <row r="2577" customFormat="false" ht="14.4" hidden="false" customHeight="false" outlineLevel="0" collapsed="false">
      <c r="A2577" s="63"/>
      <c r="B2577" s="83"/>
      <c r="C2577" s="63"/>
      <c r="D2577" s="84"/>
      <c r="E2577" s="85"/>
      <c r="F2577" s="85"/>
      <c r="G2577" s="85"/>
      <c r="H2577" s="85"/>
      <c r="I2577" s="61"/>
      <c r="J2577" s="83"/>
      <c r="K2577" s="83"/>
      <c r="L2577" s="61"/>
      <c r="M2577" s="61"/>
      <c r="N2577" s="61"/>
      <c r="O2577" s="63"/>
      <c r="P2577" s="63"/>
      <c r="Q2577" s="63"/>
      <c r="R2577" s="63"/>
      <c r="S2577" s="64" t="str">
        <f aca="false">IF(ISBLANK(A2577),"",CONCATENATE($BC$5,"-",MID($BC$3,3,2),"-M_",A2577))</f>
        <v/>
      </c>
      <c r="T2577" s="65" t="str">
        <f aca="false">IF(ISBLANK(B2577),"",VLOOKUP(B2577,$BI$2:$BJ$5,2,FALSE()))</f>
        <v/>
      </c>
      <c r="U2577" s="66" t="str">
        <f aca="false">IF(ISBLANK(Q2577),"ES",Q2577)</f>
        <v>ES</v>
      </c>
      <c r="V2577" s="64" t="str">
        <f aca="false">IF(ISBLANK(K2577),"2",VLOOKUP(K2577,$BG$2:$BH$3,2,FALSE()))</f>
        <v>2</v>
      </c>
      <c r="W2577" s="66" t="str">
        <f aca="false">IF(ISBLANK(R2577),"Sin observaciones",R2577)</f>
        <v>Sin observaciones</v>
      </c>
      <c r="X2577" s="64" t="str">
        <f aca="false">IF(ISERROR(VLOOKUP(J2577,$BG$2:$BH$3,2,FALSE())),"",VLOOKUP(J2577,$BG$2:$BH$3,2,FALSE()))</f>
        <v/>
      </c>
      <c r="Z2577" s="67"/>
    </row>
    <row r="2578" customFormat="false" ht="14.4" hidden="false" customHeight="false" outlineLevel="0" collapsed="false">
      <c r="A2578" s="63"/>
      <c r="B2578" s="83"/>
      <c r="C2578" s="63"/>
      <c r="D2578" s="84"/>
      <c r="E2578" s="85"/>
      <c r="F2578" s="85"/>
      <c r="G2578" s="85"/>
      <c r="H2578" s="85"/>
      <c r="I2578" s="61"/>
      <c r="J2578" s="83"/>
      <c r="K2578" s="83"/>
      <c r="L2578" s="61"/>
      <c r="M2578" s="61"/>
      <c r="N2578" s="61"/>
      <c r="O2578" s="63"/>
      <c r="P2578" s="63"/>
      <c r="Q2578" s="63"/>
      <c r="R2578" s="63"/>
      <c r="S2578" s="64" t="str">
        <f aca="false">IF(ISBLANK(A2578),"",CONCATENATE($BC$5,"-",MID($BC$3,3,2),"-M_",A2578))</f>
        <v/>
      </c>
      <c r="T2578" s="65" t="str">
        <f aca="false">IF(ISBLANK(B2578),"",VLOOKUP(B2578,$BI$2:$BJ$5,2,FALSE()))</f>
        <v/>
      </c>
      <c r="U2578" s="66" t="str">
        <f aca="false">IF(ISBLANK(Q2578),"ES",Q2578)</f>
        <v>ES</v>
      </c>
      <c r="V2578" s="64" t="str">
        <f aca="false">IF(ISBLANK(K2578),"2",VLOOKUP(K2578,$BG$2:$BH$3,2,FALSE()))</f>
        <v>2</v>
      </c>
      <c r="W2578" s="66" t="str">
        <f aca="false">IF(ISBLANK(R2578),"Sin observaciones",R2578)</f>
        <v>Sin observaciones</v>
      </c>
      <c r="X2578" s="64" t="str">
        <f aca="false">IF(ISERROR(VLOOKUP(J2578,$BG$2:$BH$3,2,FALSE())),"",VLOOKUP(J2578,$BG$2:$BH$3,2,FALSE()))</f>
        <v/>
      </c>
      <c r="Z2578" s="67"/>
    </row>
    <row r="2579" customFormat="false" ht="14.4" hidden="false" customHeight="false" outlineLevel="0" collapsed="false">
      <c r="A2579" s="63"/>
      <c r="B2579" s="83"/>
      <c r="C2579" s="63"/>
      <c r="D2579" s="84"/>
      <c r="E2579" s="85"/>
      <c r="F2579" s="85"/>
      <c r="G2579" s="85"/>
      <c r="H2579" s="85"/>
      <c r="I2579" s="61"/>
      <c r="J2579" s="83"/>
      <c r="K2579" s="83"/>
      <c r="L2579" s="61"/>
      <c r="M2579" s="61"/>
      <c r="N2579" s="61"/>
      <c r="O2579" s="63"/>
      <c r="P2579" s="63"/>
      <c r="Q2579" s="63"/>
      <c r="R2579" s="63"/>
      <c r="S2579" s="64" t="str">
        <f aca="false">IF(ISBLANK(A2579),"",CONCATENATE($BC$5,"-",MID($BC$3,3,2),"-M_",A2579))</f>
        <v/>
      </c>
      <c r="T2579" s="65" t="str">
        <f aca="false">IF(ISBLANK(B2579),"",VLOOKUP(B2579,$BI$2:$BJ$5,2,FALSE()))</f>
        <v/>
      </c>
      <c r="U2579" s="66" t="str">
        <f aca="false">IF(ISBLANK(Q2579),"ES",Q2579)</f>
        <v>ES</v>
      </c>
      <c r="V2579" s="64" t="str">
        <f aca="false">IF(ISBLANK(K2579),"2",VLOOKUP(K2579,$BG$2:$BH$3,2,FALSE()))</f>
        <v>2</v>
      </c>
      <c r="W2579" s="66" t="str">
        <f aca="false">IF(ISBLANK(R2579),"Sin observaciones",R2579)</f>
        <v>Sin observaciones</v>
      </c>
      <c r="X2579" s="64" t="str">
        <f aca="false">IF(ISERROR(VLOOKUP(J2579,$BG$2:$BH$3,2,FALSE())),"",VLOOKUP(J2579,$BG$2:$BH$3,2,FALSE()))</f>
        <v/>
      </c>
      <c r="Z2579" s="67"/>
    </row>
    <row r="2580" customFormat="false" ht="14.4" hidden="false" customHeight="false" outlineLevel="0" collapsed="false">
      <c r="A2580" s="63"/>
      <c r="B2580" s="83"/>
      <c r="C2580" s="63"/>
      <c r="D2580" s="84"/>
      <c r="E2580" s="85"/>
      <c r="F2580" s="85"/>
      <c r="G2580" s="85"/>
      <c r="H2580" s="85"/>
      <c r="I2580" s="61"/>
      <c r="J2580" s="83"/>
      <c r="K2580" s="83"/>
      <c r="L2580" s="61"/>
      <c r="M2580" s="61"/>
      <c r="N2580" s="61"/>
      <c r="O2580" s="63"/>
      <c r="P2580" s="63"/>
      <c r="Q2580" s="63"/>
      <c r="R2580" s="63"/>
      <c r="S2580" s="64" t="str">
        <f aca="false">IF(ISBLANK(A2580),"",CONCATENATE($BC$5,"-",MID($BC$3,3,2),"-M_",A2580))</f>
        <v/>
      </c>
      <c r="T2580" s="65" t="str">
        <f aca="false">IF(ISBLANK(B2580),"",VLOOKUP(B2580,$BI$2:$BJ$5,2,FALSE()))</f>
        <v/>
      </c>
      <c r="U2580" s="66" t="str">
        <f aca="false">IF(ISBLANK(Q2580),"ES",Q2580)</f>
        <v>ES</v>
      </c>
      <c r="V2580" s="64" t="str">
        <f aca="false">IF(ISBLANK(K2580),"2",VLOOKUP(K2580,$BG$2:$BH$3,2,FALSE()))</f>
        <v>2</v>
      </c>
      <c r="W2580" s="66" t="str">
        <f aca="false">IF(ISBLANK(R2580),"Sin observaciones",R2580)</f>
        <v>Sin observaciones</v>
      </c>
      <c r="X2580" s="64" t="str">
        <f aca="false">IF(ISERROR(VLOOKUP(J2580,$BG$2:$BH$3,2,FALSE())),"",VLOOKUP(J2580,$BG$2:$BH$3,2,FALSE()))</f>
        <v/>
      </c>
      <c r="Z2580" s="67"/>
    </row>
    <row r="2581" customFormat="false" ht="14.4" hidden="false" customHeight="false" outlineLevel="0" collapsed="false">
      <c r="A2581" s="63"/>
      <c r="B2581" s="83"/>
      <c r="C2581" s="63"/>
      <c r="D2581" s="84"/>
      <c r="E2581" s="85"/>
      <c r="F2581" s="85"/>
      <c r="G2581" s="85"/>
      <c r="H2581" s="85"/>
      <c r="I2581" s="61"/>
      <c r="J2581" s="83"/>
      <c r="K2581" s="83"/>
      <c r="L2581" s="61"/>
      <c r="M2581" s="61"/>
      <c r="N2581" s="61"/>
      <c r="O2581" s="63"/>
      <c r="P2581" s="63"/>
      <c r="Q2581" s="63"/>
      <c r="R2581" s="63"/>
      <c r="S2581" s="64" t="str">
        <f aca="false">IF(ISBLANK(A2581),"",CONCATENATE($BC$5,"-",MID($BC$3,3,2),"-M_",A2581))</f>
        <v/>
      </c>
      <c r="T2581" s="65" t="str">
        <f aca="false">IF(ISBLANK(B2581),"",VLOOKUP(B2581,$BI$2:$BJ$5,2,FALSE()))</f>
        <v/>
      </c>
      <c r="U2581" s="66" t="str">
        <f aca="false">IF(ISBLANK(Q2581),"ES",Q2581)</f>
        <v>ES</v>
      </c>
      <c r="V2581" s="64" t="str">
        <f aca="false">IF(ISBLANK(K2581),"2",VLOOKUP(K2581,$BG$2:$BH$3,2,FALSE()))</f>
        <v>2</v>
      </c>
      <c r="W2581" s="66" t="str">
        <f aca="false">IF(ISBLANK(R2581),"Sin observaciones",R2581)</f>
        <v>Sin observaciones</v>
      </c>
      <c r="X2581" s="64" t="str">
        <f aca="false">IF(ISERROR(VLOOKUP(J2581,$BG$2:$BH$3,2,FALSE())),"",VLOOKUP(J2581,$BG$2:$BH$3,2,FALSE()))</f>
        <v/>
      </c>
      <c r="Z2581" s="67"/>
    </row>
    <row r="2582" customFormat="false" ht="14.4" hidden="false" customHeight="false" outlineLevel="0" collapsed="false">
      <c r="A2582" s="63"/>
      <c r="B2582" s="83"/>
      <c r="C2582" s="63"/>
      <c r="D2582" s="84"/>
      <c r="E2582" s="85"/>
      <c r="F2582" s="85"/>
      <c r="G2582" s="85"/>
      <c r="H2582" s="85"/>
      <c r="I2582" s="61"/>
      <c r="J2582" s="83"/>
      <c r="K2582" s="83"/>
      <c r="L2582" s="61"/>
      <c r="M2582" s="61"/>
      <c r="N2582" s="61"/>
      <c r="O2582" s="63"/>
      <c r="P2582" s="63"/>
      <c r="Q2582" s="63"/>
      <c r="R2582" s="63"/>
      <c r="S2582" s="64" t="str">
        <f aca="false">IF(ISBLANK(A2582),"",CONCATENATE($BC$5,"-",MID($BC$3,3,2),"-M_",A2582))</f>
        <v/>
      </c>
      <c r="T2582" s="65" t="str">
        <f aca="false">IF(ISBLANK(B2582),"",VLOOKUP(B2582,$BI$2:$BJ$5,2,FALSE()))</f>
        <v/>
      </c>
      <c r="U2582" s="66" t="str">
        <f aca="false">IF(ISBLANK(Q2582),"ES",Q2582)</f>
        <v>ES</v>
      </c>
      <c r="V2582" s="64" t="str">
        <f aca="false">IF(ISBLANK(K2582),"2",VLOOKUP(K2582,$BG$2:$BH$3,2,FALSE()))</f>
        <v>2</v>
      </c>
      <c r="W2582" s="66" t="str">
        <f aca="false">IF(ISBLANK(R2582),"Sin observaciones",R2582)</f>
        <v>Sin observaciones</v>
      </c>
      <c r="X2582" s="64" t="str">
        <f aca="false">IF(ISERROR(VLOOKUP(J2582,$BG$2:$BH$3,2,FALSE())),"",VLOOKUP(J2582,$BG$2:$BH$3,2,FALSE()))</f>
        <v/>
      </c>
      <c r="Z2582" s="67"/>
    </row>
    <row r="2583" customFormat="false" ht="14.4" hidden="false" customHeight="false" outlineLevel="0" collapsed="false">
      <c r="A2583" s="63"/>
      <c r="B2583" s="83"/>
      <c r="C2583" s="63"/>
      <c r="D2583" s="84"/>
      <c r="E2583" s="85"/>
      <c r="F2583" s="85"/>
      <c r="G2583" s="85"/>
      <c r="H2583" s="85"/>
      <c r="I2583" s="61"/>
      <c r="J2583" s="83"/>
      <c r="K2583" s="83"/>
      <c r="L2583" s="61"/>
      <c r="M2583" s="61"/>
      <c r="N2583" s="61"/>
      <c r="O2583" s="63"/>
      <c r="P2583" s="63"/>
      <c r="Q2583" s="63"/>
      <c r="R2583" s="63"/>
      <c r="S2583" s="64" t="str">
        <f aca="false">IF(ISBLANK(A2583),"",CONCATENATE($BC$5,"-",MID($BC$3,3,2),"-M_",A2583))</f>
        <v/>
      </c>
      <c r="T2583" s="65" t="str">
        <f aca="false">IF(ISBLANK(B2583),"",VLOOKUP(B2583,$BI$2:$BJ$5,2,FALSE()))</f>
        <v/>
      </c>
      <c r="U2583" s="66" t="str">
        <f aca="false">IF(ISBLANK(Q2583),"ES",Q2583)</f>
        <v>ES</v>
      </c>
      <c r="V2583" s="64" t="str">
        <f aca="false">IF(ISBLANK(K2583),"2",VLOOKUP(K2583,$BG$2:$BH$3,2,FALSE()))</f>
        <v>2</v>
      </c>
      <c r="W2583" s="66" t="str">
        <f aca="false">IF(ISBLANK(R2583),"Sin observaciones",R2583)</f>
        <v>Sin observaciones</v>
      </c>
      <c r="X2583" s="64" t="str">
        <f aca="false">IF(ISERROR(VLOOKUP(J2583,$BG$2:$BH$3,2,FALSE())),"",VLOOKUP(J2583,$BG$2:$BH$3,2,FALSE()))</f>
        <v/>
      </c>
      <c r="Z2583" s="67"/>
    </row>
    <row r="2584" customFormat="false" ht="14.4" hidden="false" customHeight="false" outlineLevel="0" collapsed="false">
      <c r="A2584" s="63"/>
      <c r="B2584" s="83"/>
      <c r="C2584" s="63"/>
      <c r="D2584" s="84"/>
      <c r="E2584" s="85"/>
      <c r="F2584" s="85"/>
      <c r="G2584" s="85"/>
      <c r="H2584" s="85"/>
      <c r="I2584" s="61"/>
      <c r="J2584" s="83"/>
      <c r="K2584" s="83"/>
      <c r="L2584" s="61"/>
      <c r="M2584" s="61"/>
      <c r="N2584" s="61"/>
      <c r="O2584" s="63"/>
      <c r="P2584" s="63"/>
      <c r="Q2584" s="63"/>
      <c r="R2584" s="63"/>
      <c r="S2584" s="64" t="str">
        <f aca="false">IF(ISBLANK(A2584),"",CONCATENATE($BC$5,"-",MID($BC$3,3,2),"-M_",A2584))</f>
        <v/>
      </c>
      <c r="T2584" s="65" t="str">
        <f aca="false">IF(ISBLANK(B2584),"",VLOOKUP(B2584,$BI$2:$BJ$5,2,FALSE()))</f>
        <v/>
      </c>
      <c r="U2584" s="66" t="str">
        <f aca="false">IF(ISBLANK(Q2584),"ES",Q2584)</f>
        <v>ES</v>
      </c>
      <c r="V2584" s="64" t="str">
        <f aca="false">IF(ISBLANK(K2584),"2",VLOOKUP(K2584,$BG$2:$BH$3,2,FALSE()))</f>
        <v>2</v>
      </c>
      <c r="W2584" s="66" t="str">
        <f aca="false">IF(ISBLANK(R2584),"Sin observaciones",R2584)</f>
        <v>Sin observaciones</v>
      </c>
      <c r="X2584" s="64" t="str">
        <f aca="false">IF(ISERROR(VLOOKUP(J2584,$BG$2:$BH$3,2,FALSE())),"",VLOOKUP(J2584,$BG$2:$BH$3,2,FALSE()))</f>
        <v/>
      </c>
      <c r="Z2584" s="67"/>
    </row>
    <row r="2585" customFormat="false" ht="14.4" hidden="false" customHeight="false" outlineLevel="0" collapsed="false">
      <c r="A2585" s="63"/>
      <c r="B2585" s="83"/>
      <c r="C2585" s="63"/>
      <c r="D2585" s="84"/>
      <c r="E2585" s="85"/>
      <c r="F2585" s="85"/>
      <c r="G2585" s="85"/>
      <c r="H2585" s="85"/>
      <c r="I2585" s="61"/>
      <c r="J2585" s="83"/>
      <c r="K2585" s="83"/>
      <c r="L2585" s="61"/>
      <c r="M2585" s="61"/>
      <c r="N2585" s="61"/>
      <c r="O2585" s="63"/>
      <c r="P2585" s="63"/>
      <c r="Q2585" s="63"/>
      <c r="R2585" s="63"/>
      <c r="S2585" s="64" t="str">
        <f aca="false">IF(ISBLANK(A2585),"",CONCATENATE($BC$5,"-",MID($BC$3,3,2),"-M_",A2585))</f>
        <v/>
      </c>
      <c r="T2585" s="65" t="str">
        <f aca="false">IF(ISBLANK(B2585),"",VLOOKUP(B2585,$BI$2:$BJ$5,2,FALSE()))</f>
        <v/>
      </c>
      <c r="U2585" s="66" t="str">
        <f aca="false">IF(ISBLANK(Q2585),"ES",Q2585)</f>
        <v>ES</v>
      </c>
      <c r="V2585" s="64" t="str">
        <f aca="false">IF(ISBLANK(K2585),"2",VLOOKUP(K2585,$BG$2:$BH$3,2,FALSE()))</f>
        <v>2</v>
      </c>
      <c r="W2585" s="66" t="str">
        <f aca="false">IF(ISBLANK(R2585),"Sin observaciones",R2585)</f>
        <v>Sin observaciones</v>
      </c>
      <c r="X2585" s="64" t="str">
        <f aca="false">IF(ISERROR(VLOOKUP(J2585,$BG$2:$BH$3,2,FALSE())),"",VLOOKUP(J2585,$BG$2:$BH$3,2,FALSE()))</f>
        <v/>
      </c>
      <c r="Z2585" s="67"/>
    </row>
    <row r="2586" customFormat="false" ht="14.4" hidden="false" customHeight="false" outlineLevel="0" collapsed="false">
      <c r="A2586" s="63"/>
      <c r="B2586" s="83"/>
      <c r="C2586" s="63"/>
      <c r="D2586" s="84"/>
      <c r="E2586" s="85"/>
      <c r="F2586" s="85"/>
      <c r="G2586" s="85"/>
      <c r="H2586" s="85"/>
      <c r="I2586" s="61"/>
      <c r="J2586" s="83"/>
      <c r="K2586" s="83"/>
      <c r="L2586" s="61"/>
      <c r="M2586" s="61"/>
      <c r="N2586" s="61"/>
      <c r="O2586" s="63"/>
      <c r="P2586" s="63"/>
      <c r="Q2586" s="63"/>
      <c r="R2586" s="63"/>
      <c r="S2586" s="64" t="str">
        <f aca="false">IF(ISBLANK(A2586),"",CONCATENATE($BC$5,"-",MID($BC$3,3,2),"-M_",A2586))</f>
        <v/>
      </c>
      <c r="T2586" s="65" t="str">
        <f aca="false">IF(ISBLANK(B2586),"",VLOOKUP(B2586,$BI$2:$BJ$5,2,FALSE()))</f>
        <v/>
      </c>
      <c r="U2586" s="66" t="str">
        <f aca="false">IF(ISBLANK(Q2586),"ES",Q2586)</f>
        <v>ES</v>
      </c>
      <c r="V2586" s="64" t="str">
        <f aca="false">IF(ISBLANK(K2586),"2",VLOOKUP(K2586,$BG$2:$BH$3,2,FALSE()))</f>
        <v>2</v>
      </c>
      <c r="W2586" s="66" t="str">
        <f aca="false">IF(ISBLANK(R2586),"Sin observaciones",R2586)</f>
        <v>Sin observaciones</v>
      </c>
      <c r="X2586" s="64" t="str">
        <f aca="false">IF(ISERROR(VLOOKUP(J2586,$BG$2:$BH$3,2,FALSE())),"",VLOOKUP(J2586,$BG$2:$BH$3,2,FALSE()))</f>
        <v/>
      </c>
      <c r="Z2586" s="67"/>
    </row>
    <row r="2587" customFormat="false" ht="14.4" hidden="false" customHeight="false" outlineLevel="0" collapsed="false">
      <c r="A2587" s="63"/>
      <c r="B2587" s="83"/>
      <c r="C2587" s="63"/>
      <c r="D2587" s="84"/>
      <c r="E2587" s="85"/>
      <c r="F2587" s="85"/>
      <c r="G2587" s="85"/>
      <c r="H2587" s="85"/>
      <c r="I2587" s="61"/>
      <c r="J2587" s="83"/>
      <c r="K2587" s="83"/>
      <c r="L2587" s="61"/>
      <c r="M2587" s="61"/>
      <c r="N2587" s="61"/>
      <c r="O2587" s="63"/>
      <c r="P2587" s="63"/>
      <c r="Q2587" s="63"/>
      <c r="R2587" s="63"/>
      <c r="S2587" s="64" t="str">
        <f aca="false">IF(ISBLANK(A2587),"",CONCATENATE($BC$5,"-",MID($BC$3,3,2),"-M_",A2587))</f>
        <v/>
      </c>
      <c r="T2587" s="65" t="str">
        <f aca="false">IF(ISBLANK(B2587),"",VLOOKUP(B2587,$BI$2:$BJ$5,2,FALSE()))</f>
        <v/>
      </c>
      <c r="U2587" s="66" t="str">
        <f aca="false">IF(ISBLANK(Q2587),"ES",Q2587)</f>
        <v>ES</v>
      </c>
      <c r="V2587" s="64" t="str">
        <f aca="false">IF(ISBLANK(K2587),"2",VLOOKUP(K2587,$BG$2:$BH$3,2,FALSE()))</f>
        <v>2</v>
      </c>
      <c r="W2587" s="66" t="str">
        <f aca="false">IF(ISBLANK(R2587),"Sin observaciones",R2587)</f>
        <v>Sin observaciones</v>
      </c>
      <c r="X2587" s="64" t="str">
        <f aca="false">IF(ISERROR(VLOOKUP(J2587,$BG$2:$BH$3,2,FALSE())),"",VLOOKUP(J2587,$BG$2:$BH$3,2,FALSE()))</f>
        <v/>
      </c>
      <c r="Z2587" s="67"/>
    </row>
    <row r="2588" customFormat="false" ht="14.4" hidden="false" customHeight="false" outlineLevel="0" collapsed="false">
      <c r="A2588" s="63"/>
      <c r="B2588" s="83"/>
      <c r="C2588" s="63"/>
      <c r="D2588" s="84"/>
      <c r="E2588" s="85"/>
      <c r="F2588" s="85"/>
      <c r="G2588" s="85"/>
      <c r="H2588" s="85"/>
      <c r="I2588" s="61"/>
      <c r="J2588" s="83"/>
      <c r="K2588" s="83"/>
      <c r="L2588" s="61"/>
      <c r="M2588" s="61"/>
      <c r="N2588" s="61"/>
      <c r="O2588" s="63"/>
      <c r="P2588" s="63"/>
      <c r="Q2588" s="63"/>
      <c r="R2588" s="63"/>
      <c r="S2588" s="64" t="str">
        <f aca="false">IF(ISBLANK(A2588),"",CONCATENATE($BC$5,"-",MID($BC$3,3,2),"-M_",A2588))</f>
        <v/>
      </c>
      <c r="T2588" s="65" t="str">
        <f aca="false">IF(ISBLANK(B2588),"",VLOOKUP(B2588,$BI$2:$BJ$5,2,FALSE()))</f>
        <v/>
      </c>
      <c r="U2588" s="66" t="str">
        <f aca="false">IF(ISBLANK(Q2588),"ES",Q2588)</f>
        <v>ES</v>
      </c>
      <c r="V2588" s="64" t="str">
        <f aca="false">IF(ISBLANK(K2588),"2",VLOOKUP(K2588,$BG$2:$BH$3,2,FALSE()))</f>
        <v>2</v>
      </c>
      <c r="W2588" s="66" t="str">
        <f aca="false">IF(ISBLANK(R2588),"Sin observaciones",R2588)</f>
        <v>Sin observaciones</v>
      </c>
      <c r="X2588" s="64" t="str">
        <f aca="false">IF(ISERROR(VLOOKUP(J2588,$BG$2:$BH$3,2,FALSE())),"",VLOOKUP(J2588,$BG$2:$BH$3,2,FALSE()))</f>
        <v/>
      </c>
      <c r="Z2588" s="67"/>
    </row>
    <row r="2589" customFormat="false" ht="14.4" hidden="false" customHeight="false" outlineLevel="0" collapsed="false">
      <c r="A2589" s="63"/>
      <c r="B2589" s="83"/>
      <c r="C2589" s="63"/>
      <c r="D2589" s="84"/>
      <c r="E2589" s="85"/>
      <c r="F2589" s="85"/>
      <c r="G2589" s="85"/>
      <c r="H2589" s="85"/>
      <c r="I2589" s="61"/>
      <c r="J2589" s="83"/>
      <c r="K2589" s="83"/>
      <c r="L2589" s="61"/>
      <c r="M2589" s="61"/>
      <c r="N2589" s="61"/>
      <c r="O2589" s="63"/>
      <c r="P2589" s="63"/>
      <c r="Q2589" s="63"/>
      <c r="R2589" s="63"/>
      <c r="S2589" s="64" t="str">
        <f aca="false">IF(ISBLANK(A2589),"",CONCATENATE($BC$5,"-",MID($BC$3,3,2),"-M_",A2589))</f>
        <v/>
      </c>
      <c r="T2589" s="65" t="str">
        <f aca="false">IF(ISBLANK(B2589),"",VLOOKUP(B2589,$BI$2:$BJ$5,2,FALSE()))</f>
        <v/>
      </c>
      <c r="U2589" s="66" t="str">
        <f aca="false">IF(ISBLANK(Q2589),"ES",Q2589)</f>
        <v>ES</v>
      </c>
      <c r="V2589" s="64" t="str">
        <f aca="false">IF(ISBLANK(K2589),"2",VLOOKUP(K2589,$BG$2:$BH$3,2,FALSE()))</f>
        <v>2</v>
      </c>
      <c r="W2589" s="66" t="str">
        <f aca="false">IF(ISBLANK(R2589),"Sin observaciones",R2589)</f>
        <v>Sin observaciones</v>
      </c>
      <c r="X2589" s="64" t="str">
        <f aca="false">IF(ISERROR(VLOOKUP(J2589,$BG$2:$BH$3,2,FALSE())),"",VLOOKUP(J2589,$BG$2:$BH$3,2,FALSE()))</f>
        <v/>
      </c>
      <c r="Z2589" s="67"/>
    </row>
    <row r="2590" customFormat="false" ht="14.4" hidden="false" customHeight="false" outlineLevel="0" collapsed="false">
      <c r="A2590" s="63"/>
      <c r="B2590" s="83"/>
      <c r="C2590" s="63"/>
      <c r="D2590" s="84"/>
      <c r="E2590" s="85"/>
      <c r="F2590" s="85"/>
      <c r="G2590" s="85"/>
      <c r="H2590" s="85"/>
      <c r="I2590" s="61"/>
      <c r="J2590" s="83"/>
      <c r="K2590" s="83"/>
      <c r="L2590" s="61"/>
      <c r="M2590" s="61"/>
      <c r="N2590" s="61"/>
      <c r="O2590" s="63"/>
      <c r="P2590" s="63"/>
      <c r="Q2590" s="63"/>
      <c r="R2590" s="63"/>
      <c r="S2590" s="64" t="str">
        <f aca="false">IF(ISBLANK(A2590),"",CONCATENATE($BC$5,"-",MID($BC$3,3,2),"-M_",A2590))</f>
        <v/>
      </c>
      <c r="T2590" s="65" t="str">
        <f aca="false">IF(ISBLANK(B2590),"",VLOOKUP(B2590,$BI$2:$BJ$5,2,FALSE()))</f>
        <v/>
      </c>
      <c r="U2590" s="66" t="str">
        <f aca="false">IF(ISBLANK(Q2590),"ES",Q2590)</f>
        <v>ES</v>
      </c>
      <c r="V2590" s="64" t="str">
        <f aca="false">IF(ISBLANK(K2590),"2",VLOOKUP(K2590,$BG$2:$BH$3,2,FALSE()))</f>
        <v>2</v>
      </c>
      <c r="W2590" s="66" t="str">
        <f aca="false">IF(ISBLANK(R2590),"Sin observaciones",R2590)</f>
        <v>Sin observaciones</v>
      </c>
      <c r="X2590" s="64" t="str">
        <f aca="false">IF(ISERROR(VLOOKUP(J2590,$BG$2:$BH$3,2,FALSE())),"",VLOOKUP(J2590,$BG$2:$BH$3,2,FALSE()))</f>
        <v/>
      </c>
      <c r="Z2590" s="67"/>
    </row>
    <row r="2591" customFormat="false" ht="14.4" hidden="false" customHeight="false" outlineLevel="0" collapsed="false">
      <c r="A2591" s="63"/>
      <c r="B2591" s="83"/>
      <c r="C2591" s="63"/>
      <c r="D2591" s="84"/>
      <c r="E2591" s="85"/>
      <c r="F2591" s="85"/>
      <c r="G2591" s="85"/>
      <c r="H2591" s="85"/>
      <c r="I2591" s="61"/>
      <c r="J2591" s="83"/>
      <c r="K2591" s="83"/>
      <c r="L2591" s="61"/>
      <c r="M2591" s="61"/>
      <c r="N2591" s="61"/>
      <c r="O2591" s="63"/>
      <c r="P2591" s="63"/>
      <c r="Q2591" s="63"/>
      <c r="R2591" s="63"/>
      <c r="S2591" s="64" t="str">
        <f aca="false">IF(ISBLANK(A2591),"",CONCATENATE($BC$5,"-",MID($BC$3,3,2),"-M_",A2591))</f>
        <v/>
      </c>
      <c r="T2591" s="65" t="str">
        <f aca="false">IF(ISBLANK(B2591),"",VLOOKUP(B2591,$BI$2:$BJ$5,2,FALSE()))</f>
        <v/>
      </c>
      <c r="U2591" s="66" t="str">
        <f aca="false">IF(ISBLANK(Q2591),"ES",Q2591)</f>
        <v>ES</v>
      </c>
      <c r="V2591" s="64" t="str">
        <f aca="false">IF(ISBLANK(K2591),"2",VLOOKUP(K2591,$BG$2:$BH$3,2,FALSE()))</f>
        <v>2</v>
      </c>
      <c r="W2591" s="66" t="str">
        <f aca="false">IF(ISBLANK(R2591),"Sin observaciones",R2591)</f>
        <v>Sin observaciones</v>
      </c>
      <c r="X2591" s="64" t="str">
        <f aca="false">IF(ISERROR(VLOOKUP(J2591,$BG$2:$BH$3,2,FALSE())),"",VLOOKUP(J2591,$BG$2:$BH$3,2,FALSE()))</f>
        <v/>
      </c>
      <c r="Z2591" s="67"/>
    </row>
    <row r="2592" customFormat="false" ht="14.4" hidden="false" customHeight="false" outlineLevel="0" collapsed="false">
      <c r="A2592" s="63"/>
      <c r="B2592" s="83"/>
      <c r="C2592" s="63"/>
      <c r="D2592" s="84"/>
      <c r="E2592" s="85"/>
      <c r="F2592" s="85"/>
      <c r="G2592" s="85"/>
      <c r="H2592" s="85"/>
      <c r="I2592" s="61"/>
      <c r="J2592" s="83"/>
      <c r="K2592" s="83"/>
      <c r="L2592" s="61"/>
      <c r="M2592" s="61"/>
      <c r="N2592" s="61"/>
      <c r="O2592" s="63"/>
      <c r="P2592" s="63"/>
      <c r="Q2592" s="63"/>
      <c r="R2592" s="63"/>
      <c r="S2592" s="64" t="str">
        <f aca="false">IF(ISBLANK(A2592),"",CONCATENATE($BC$5,"-",MID($BC$3,3,2),"-M_",A2592))</f>
        <v/>
      </c>
      <c r="T2592" s="65" t="str">
        <f aca="false">IF(ISBLANK(B2592),"",VLOOKUP(B2592,$BI$2:$BJ$5,2,FALSE()))</f>
        <v/>
      </c>
      <c r="U2592" s="66" t="str">
        <f aca="false">IF(ISBLANK(Q2592),"ES",Q2592)</f>
        <v>ES</v>
      </c>
      <c r="V2592" s="64" t="str">
        <f aca="false">IF(ISBLANK(K2592),"2",VLOOKUP(K2592,$BG$2:$BH$3,2,FALSE()))</f>
        <v>2</v>
      </c>
      <c r="W2592" s="66" t="str">
        <f aca="false">IF(ISBLANK(R2592),"Sin observaciones",R2592)</f>
        <v>Sin observaciones</v>
      </c>
      <c r="X2592" s="64" t="str">
        <f aca="false">IF(ISERROR(VLOOKUP(J2592,$BG$2:$BH$3,2,FALSE())),"",VLOOKUP(J2592,$BG$2:$BH$3,2,FALSE()))</f>
        <v/>
      </c>
      <c r="Z2592" s="67"/>
    </row>
    <row r="2593" customFormat="false" ht="14.4" hidden="false" customHeight="false" outlineLevel="0" collapsed="false">
      <c r="A2593" s="63"/>
      <c r="B2593" s="83"/>
      <c r="C2593" s="63"/>
      <c r="D2593" s="84"/>
      <c r="E2593" s="85"/>
      <c r="F2593" s="85"/>
      <c r="G2593" s="85"/>
      <c r="H2593" s="85"/>
      <c r="I2593" s="61"/>
      <c r="J2593" s="83"/>
      <c r="K2593" s="83"/>
      <c r="L2593" s="61"/>
      <c r="M2593" s="61"/>
      <c r="N2593" s="61"/>
      <c r="O2593" s="63"/>
      <c r="P2593" s="63"/>
      <c r="Q2593" s="63"/>
      <c r="R2593" s="63"/>
      <c r="S2593" s="64" t="str">
        <f aca="false">IF(ISBLANK(A2593),"",CONCATENATE($BC$5,"-",MID($BC$3,3,2),"-M_",A2593))</f>
        <v/>
      </c>
      <c r="T2593" s="65" t="str">
        <f aca="false">IF(ISBLANK(B2593),"",VLOOKUP(B2593,$BI$2:$BJ$5,2,FALSE()))</f>
        <v/>
      </c>
      <c r="U2593" s="66" t="str">
        <f aca="false">IF(ISBLANK(Q2593),"ES",Q2593)</f>
        <v>ES</v>
      </c>
      <c r="V2593" s="64" t="str">
        <f aca="false">IF(ISBLANK(K2593),"2",VLOOKUP(K2593,$BG$2:$BH$3,2,FALSE()))</f>
        <v>2</v>
      </c>
      <c r="W2593" s="66" t="str">
        <f aca="false">IF(ISBLANK(R2593),"Sin observaciones",R2593)</f>
        <v>Sin observaciones</v>
      </c>
      <c r="X2593" s="64" t="str">
        <f aca="false">IF(ISERROR(VLOOKUP(J2593,$BG$2:$BH$3,2,FALSE())),"",VLOOKUP(J2593,$BG$2:$BH$3,2,FALSE()))</f>
        <v/>
      </c>
      <c r="Z2593" s="67"/>
    </row>
    <row r="2594" customFormat="false" ht="14.4" hidden="false" customHeight="false" outlineLevel="0" collapsed="false">
      <c r="A2594" s="63"/>
      <c r="B2594" s="83"/>
      <c r="C2594" s="63"/>
      <c r="D2594" s="84"/>
      <c r="E2594" s="85"/>
      <c r="F2594" s="85"/>
      <c r="G2594" s="85"/>
      <c r="H2594" s="85"/>
      <c r="I2594" s="61"/>
      <c r="J2594" s="83"/>
      <c r="K2594" s="83"/>
      <c r="L2594" s="61"/>
      <c r="M2594" s="61"/>
      <c r="N2594" s="61"/>
      <c r="O2594" s="63"/>
      <c r="P2594" s="63"/>
      <c r="Q2594" s="63"/>
      <c r="R2594" s="63"/>
      <c r="S2594" s="64" t="str">
        <f aca="false">IF(ISBLANK(A2594),"",CONCATENATE($BC$5,"-",MID($BC$3,3,2),"-M_",A2594))</f>
        <v/>
      </c>
      <c r="T2594" s="65" t="str">
        <f aca="false">IF(ISBLANK(B2594),"",VLOOKUP(B2594,$BI$2:$BJ$5,2,FALSE()))</f>
        <v/>
      </c>
      <c r="U2594" s="66" t="str">
        <f aca="false">IF(ISBLANK(Q2594),"ES",Q2594)</f>
        <v>ES</v>
      </c>
      <c r="V2594" s="64" t="str">
        <f aca="false">IF(ISBLANK(K2594),"2",VLOOKUP(K2594,$BG$2:$BH$3,2,FALSE()))</f>
        <v>2</v>
      </c>
      <c r="W2594" s="66" t="str">
        <f aca="false">IF(ISBLANK(R2594),"Sin observaciones",R2594)</f>
        <v>Sin observaciones</v>
      </c>
      <c r="X2594" s="64" t="str">
        <f aca="false">IF(ISERROR(VLOOKUP(J2594,$BG$2:$BH$3,2,FALSE())),"",VLOOKUP(J2594,$BG$2:$BH$3,2,FALSE()))</f>
        <v/>
      </c>
      <c r="Z2594" s="67"/>
    </row>
    <row r="2595" customFormat="false" ht="14.4" hidden="false" customHeight="false" outlineLevel="0" collapsed="false">
      <c r="A2595" s="63"/>
      <c r="B2595" s="83"/>
      <c r="C2595" s="63"/>
      <c r="D2595" s="84"/>
      <c r="E2595" s="85"/>
      <c r="F2595" s="85"/>
      <c r="G2595" s="85"/>
      <c r="H2595" s="85"/>
      <c r="I2595" s="61"/>
      <c r="J2595" s="83"/>
      <c r="K2595" s="83"/>
      <c r="L2595" s="61"/>
      <c r="M2595" s="61"/>
      <c r="N2595" s="61"/>
      <c r="O2595" s="63"/>
      <c r="P2595" s="63"/>
      <c r="Q2595" s="63"/>
      <c r="R2595" s="63"/>
      <c r="S2595" s="64" t="str">
        <f aca="false">IF(ISBLANK(A2595),"",CONCATENATE($BC$5,"-",MID($BC$3,3,2),"-M_",A2595))</f>
        <v/>
      </c>
      <c r="T2595" s="65" t="str">
        <f aca="false">IF(ISBLANK(B2595),"",VLOOKUP(B2595,$BI$2:$BJ$5,2,FALSE()))</f>
        <v/>
      </c>
      <c r="U2595" s="66" t="str">
        <f aca="false">IF(ISBLANK(Q2595),"ES",Q2595)</f>
        <v>ES</v>
      </c>
      <c r="V2595" s="64" t="str">
        <f aca="false">IF(ISBLANK(K2595),"2",VLOOKUP(K2595,$BG$2:$BH$3,2,FALSE()))</f>
        <v>2</v>
      </c>
      <c r="W2595" s="66" t="str">
        <f aca="false">IF(ISBLANK(R2595),"Sin observaciones",R2595)</f>
        <v>Sin observaciones</v>
      </c>
      <c r="X2595" s="64" t="str">
        <f aca="false">IF(ISERROR(VLOOKUP(J2595,$BG$2:$BH$3,2,FALSE())),"",VLOOKUP(J2595,$BG$2:$BH$3,2,FALSE()))</f>
        <v/>
      </c>
      <c r="Z2595" s="67"/>
    </row>
    <row r="2596" customFormat="false" ht="14.4" hidden="false" customHeight="false" outlineLevel="0" collapsed="false">
      <c r="A2596" s="63"/>
      <c r="B2596" s="83"/>
      <c r="C2596" s="63"/>
      <c r="D2596" s="84"/>
      <c r="E2596" s="85"/>
      <c r="F2596" s="85"/>
      <c r="G2596" s="85"/>
      <c r="H2596" s="85"/>
      <c r="I2596" s="61"/>
      <c r="J2596" s="83"/>
      <c r="K2596" s="83"/>
      <c r="L2596" s="61"/>
      <c r="M2596" s="61"/>
      <c r="N2596" s="61"/>
      <c r="O2596" s="63"/>
      <c r="P2596" s="63"/>
      <c r="Q2596" s="63"/>
      <c r="R2596" s="63"/>
      <c r="S2596" s="64" t="str">
        <f aca="false">IF(ISBLANK(A2596),"",CONCATENATE($BC$5,"-",MID($BC$3,3,2),"-M_",A2596))</f>
        <v/>
      </c>
      <c r="T2596" s="65" t="str">
        <f aca="false">IF(ISBLANK(B2596),"",VLOOKUP(B2596,$BI$2:$BJ$5,2,FALSE()))</f>
        <v/>
      </c>
      <c r="U2596" s="66" t="str">
        <f aca="false">IF(ISBLANK(Q2596),"ES",Q2596)</f>
        <v>ES</v>
      </c>
      <c r="V2596" s="64" t="str">
        <f aca="false">IF(ISBLANK(K2596),"2",VLOOKUP(K2596,$BG$2:$BH$3,2,FALSE()))</f>
        <v>2</v>
      </c>
      <c r="W2596" s="66" t="str">
        <f aca="false">IF(ISBLANK(R2596),"Sin observaciones",R2596)</f>
        <v>Sin observaciones</v>
      </c>
      <c r="X2596" s="64" t="str">
        <f aca="false">IF(ISERROR(VLOOKUP(J2596,$BG$2:$BH$3,2,FALSE())),"",VLOOKUP(J2596,$BG$2:$BH$3,2,FALSE()))</f>
        <v/>
      </c>
      <c r="Z2596" s="67"/>
    </row>
    <row r="2597" customFormat="false" ht="14.4" hidden="false" customHeight="false" outlineLevel="0" collapsed="false">
      <c r="A2597" s="63"/>
      <c r="B2597" s="83"/>
      <c r="C2597" s="63"/>
      <c r="D2597" s="84"/>
      <c r="E2597" s="85"/>
      <c r="F2597" s="85"/>
      <c r="G2597" s="85"/>
      <c r="H2597" s="85"/>
      <c r="I2597" s="61"/>
      <c r="J2597" s="83"/>
      <c r="K2597" s="83"/>
      <c r="L2597" s="61"/>
      <c r="M2597" s="61"/>
      <c r="N2597" s="61"/>
      <c r="O2597" s="63"/>
      <c r="P2597" s="63"/>
      <c r="Q2597" s="63"/>
      <c r="R2597" s="63"/>
      <c r="S2597" s="64" t="str">
        <f aca="false">IF(ISBLANK(A2597),"",CONCATENATE($BC$5,"-",MID($BC$3,3,2),"-M_",A2597))</f>
        <v/>
      </c>
      <c r="T2597" s="65" t="str">
        <f aca="false">IF(ISBLANK(B2597),"",VLOOKUP(B2597,$BI$2:$BJ$5,2,FALSE()))</f>
        <v/>
      </c>
      <c r="U2597" s="66" t="str">
        <f aca="false">IF(ISBLANK(Q2597),"ES",Q2597)</f>
        <v>ES</v>
      </c>
      <c r="V2597" s="64" t="str">
        <f aca="false">IF(ISBLANK(K2597),"2",VLOOKUP(K2597,$BG$2:$BH$3,2,FALSE()))</f>
        <v>2</v>
      </c>
      <c r="W2597" s="66" t="str">
        <f aca="false">IF(ISBLANK(R2597),"Sin observaciones",R2597)</f>
        <v>Sin observaciones</v>
      </c>
      <c r="X2597" s="64" t="str">
        <f aca="false">IF(ISERROR(VLOOKUP(J2597,$BG$2:$BH$3,2,FALSE())),"",VLOOKUP(J2597,$BG$2:$BH$3,2,FALSE()))</f>
        <v/>
      </c>
      <c r="Z2597" s="67"/>
    </row>
    <row r="2598" customFormat="false" ht="14.4" hidden="false" customHeight="false" outlineLevel="0" collapsed="false">
      <c r="A2598" s="63"/>
      <c r="B2598" s="83"/>
      <c r="C2598" s="63"/>
      <c r="D2598" s="84"/>
      <c r="E2598" s="85"/>
      <c r="F2598" s="85"/>
      <c r="G2598" s="85"/>
      <c r="H2598" s="85"/>
      <c r="I2598" s="61"/>
      <c r="J2598" s="83"/>
      <c r="K2598" s="83"/>
      <c r="L2598" s="61"/>
      <c r="M2598" s="61"/>
      <c r="N2598" s="61"/>
      <c r="O2598" s="63"/>
      <c r="P2598" s="63"/>
      <c r="Q2598" s="63"/>
      <c r="R2598" s="63"/>
      <c r="S2598" s="64" t="str">
        <f aca="false">IF(ISBLANK(A2598),"",CONCATENATE($BC$5,"-",MID($BC$3,3,2),"-M_",A2598))</f>
        <v/>
      </c>
      <c r="T2598" s="65" t="str">
        <f aca="false">IF(ISBLANK(B2598),"",VLOOKUP(B2598,$BI$2:$BJ$5,2,FALSE()))</f>
        <v/>
      </c>
      <c r="U2598" s="66" t="str">
        <f aca="false">IF(ISBLANK(Q2598),"ES",Q2598)</f>
        <v>ES</v>
      </c>
      <c r="V2598" s="64" t="str">
        <f aca="false">IF(ISBLANK(K2598),"2",VLOOKUP(K2598,$BG$2:$BH$3,2,FALSE()))</f>
        <v>2</v>
      </c>
      <c r="W2598" s="66" t="str">
        <f aca="false">IF(ISBLANK(R2598),"Sin observaciones",R2598)</f>
        <v>Sin observaciones</v>
      </c>
      <c r="X2598" s="64" t="str">
        <f aca="false">IF(ISERROR(VLOOKUP(J2598,$BG$2:$BH$3,2,FALSE())),"",VLOOKUP(J2598,$BG$2:$BH$3,2,FALSE()))</f>
        <v/>
      </c>
      <c r="Z2598" s="67"/>
    </row>
    <row r="2599" customFormat="false" ht="14.4" hidden="false" customHeight="false" outlineLevel="0" collapsed="false">
      <c r="A2599" s="63"/>
      <c r="B2599" s="83"/>
      <c r="C2599" s="63"/>
      <c r="D2599" s="84"/>
      <c r="E2599" s="85"/>
      <c r="F2599" s="85"/>
      <c r="G2599" s="85"/>
      <c r="H2599" s="85"/>
      <c r="I2599" s="61"/>
      <c r="J2599" s="83"/>
      <c r="K2599" s="83"/>
      <c r="L2599" s="61"/>
      <c r="M2599" s="61"/>
      <c r="N2599" s="61"/>
      <c r="O2599" s="63"/>
      <c r="P2599" s="63"/>
      <c r="Q2599" s="63"/>
      <c r="R2599" s="63"/>
      <c r="S2599" s="64" t="str">
        <f aca="false">IF(ISBLANK(A2599),"",CONCATENATE($BC$5,"-",MID($BC$3,3,2),"-M_",A2599))</f>
        <v/>
      </c>
      <c r="T2599" s="65" t="str">
        <f aca="false">IF(ISBLANK(B2599),"",VLOOKUP(B2599,$BI$2:$BJ$5,2,FALSE()))</f>
        <v/>
      </c>
      <c r="U2599" s="66" t="str">
        <f aca="false">IF(ISBLANK(Q2599),"ES",Q2599)</f>
        <v>ES</v>
      </c>
      <c r="V2599" s="64" t="str">
        <f aca="false">IF(ISBLANK(K2599),"2",VLOOKUP(K2599,$BG$2:$BH$3,2,FALSE()))</f>
        <v>2</v>
      </c>
      <c r="W2599" s="66" t="str">
        <f aca="false">IF(ISBLANK(R2599),"Sin observaciones",R2599)</f>
        <v>Sin observaciones</v>
      </c>
      <c r="X2599" s="64" t="str">
        <f aca="false">IF(ISERROR(VLOOKUP(J2599,$BG$2:$BH$3,2,FALSE())),"",VLOOKUP(J2599,$BG$2:$BH$3,2,FALSE()))</f>
        <v/>
      </c>
      <c r="Z2599" s="67"/>
    </row>
    <row r="2600" customFormat="false" ht="14.4" hidden="false" customHeight="false" outlineLevel="0" collapsed="false">
      <c r="A2600" s="63"/>
      <c r="B2600" s="83"/>
      <c r="C2600" s="63"/>
      <c r="D2600" s="84"/>
      <c r="E2600" s="85"/>
      <c r="F2600" s="85"/>
      <c r="G2600" s="85"/>
      <c r="H2600" s="85"/>
      <c r="I2600" s="61"/>
      <c r="J2600" s="83"/>
      <c r="K2600" s="83"/>
      <c r="L2600" s="61"/>
      <c r="M2600" s="61"/>
      <c r="N2600" s="61"/>
      <c r="O2600" s="63"/>
      <c r="P2600" s="63"/>
      <c r="Q2600" s="63"/>
      <c r="R2600" s="63"/>
      <c r="S2600" s="64" t="str">
        <f aca="false">IF(ISBLANK(A2600),"",CONCATENATE($BC$5,"-",MID($BC$3,3,2),"-M_",A2600))</f>
        <v/>
      </c>
      <c r="T2600" s="65" t="str">
        <f aca="false">IF(ISBLANK(B2600),"",VLOOKUP(B2600,$BI$2:$BJ$5,2,FALSE()))</f>
        <v/>
      </c>
      <c r="U2600" s="66" t="str">
        <f aca="false">IF(ISBLANK(Q2600),"ES",Q2600)</f>
        <v>ES</v>
      </c>
      <c r="V2600" s="64" t="str">
        <f aca="false">IF(ISBLANK(K2600),"2",VLOOKUP(K2600,$BG$2:$BH$3,2,FALSE()))</f>
        <v>2</v>
      </c>
      <c r="W2600" s="66" t="str">
        <f aca="false">IF(ISBLANK(R2600),"Sin observaciones",R2600)</f>
        <v>Sin observaciones</v>
      </c>
      <c r="X2600" s="64" t="str">
        <f aca="false">IF(ISERROR(VLOOKUP(J2600,$BG$2:$BH$3,2,FALSE())),"",VLOOKUP(J2600,$BG$2:$BH$3,2,FALSE()))</f>
        <v/>
      </c>
      <c r="Z2600" s="67"/>
    </row>
    <row r="2601" customFormat="false" ht="14.4" hidden="false" customHeight="false" outlineLevel="0" collapsed="false">
      <c r="A2601" s="63"/>
      <c r="B2601" s="83"/>
      <c r="C2601" s="63"/>
      <c r="D2601" s="84"/>
      <c r="E2601" s="85"/>
      <c r="F2601" s="85"/>
      <c r="G2601" s="85"/>
      <c r="H2601" s="85"/>
      <c r="I2601" s="61"/>
      <c r="J2601" s="83"/>
      <c r="K2601" s="83"/>
      <c r="L2601" s="61"/>
      <c r="M2601" s="61"/>
      <c r="N2601" s="61"/>
      <c r="O2601" s="63"/>
      <c r="P2601" s="63"/>
      <c r="Q2601" s="63"/>
      <c r="R2601" s="63"/>
      <c r="S2601" s="64" t="str">
        <f aca="false">IF(ISBLANK(A2601),"",CONCATENATE($BC$5,"-",MID($BC$3,3,2),"-M_",A2601))</f>
        <v/>
      </c>
      <c r="T2601" s="65" t="str">
        <f aca="false">IF(ISBLANK(B2601),"",VLOOKUP(B2601,$BI$2:$BJ$5,2,FALSE()))</f>
        <v/>
      </c>
      <c r="U2601" s="66" t="str">
        <f aca="false">IF(ISBLANK(Q2601),"ES",Q2601)</f>
        <v>ES</v>
      </c>
      <c r="V2601" s="64" t="str">
        <f aca="false">IF(ISBLANK(K2601),"2",VLOOKUP(K2601,$BG$2:$BH$3,2,FALSE()))</f>
        <v>2</v>
      </c>
      <c r="W2601" s="66" t="str">
        <f aca="false">IF(ISBLANK(R2601),"Sin observaciones",R2601)</f>
        <v>Sin observaciones</v>
      </c>
      <c r="X2601" s="64" t="str">
        <f aca="false">IF(ISERROR(VLOOKUP(J2601,$BG$2:$BH$3,2,FALSE())),"",VLOOKUP(J2601,$BG$2:$BH$3,2,FALSE()))</f>
        <v/>
      </c>
      <c r="Z2601" s="67"/>
    </row>
    <row r="2602" customFormat="false" ht="14.4" hidden="false" customHeight="false" outlineLevel="0" collapsed="false">
      <c r="A2602" s="63"/>
      <c r="B2602" s="83"/>
      <c r="C2602" s="63"/>
      <c r="D2602" s="84"/>
      <c r="E2602" s="85"/>
      <c r="F2602" s="85"/>
      <c r="G2602" s="85"/>
      <c r="H2602" s="85"/>
      <c r="I2602" s="61"/>
      <c r="J2602" s="83"/>
      <c r="K2602" s="83"/>
      <c r="L2602" s="61"/>
      <c r="M2602" s="61"/>
      <c r="N2602" s="61"/>
      <c r="O2602" s="63"/>
      <c r="P2602" s="63"/>
      <c r="Q2602" s="63"/>
      <c r="R2602" s="63"/>
      <c r="S2602" s="64" t="str">
        <f aca="false">IF(ISBLANK(A2602),"",CONCATENATE($BC$5,"-",MID($BC$3,3,2),"-M_",A2602))</f>
        <v/>
      </c>
      <c r="T2602" s="65" t="str">
        <f aca="false">IF(ISBLANK(B2602),"",VLOOKUP(B2602,$BI$2:$BJ$5,2,FALSE()))</f>
        <v/>
      </c>
      <c r="U2602" s="66" t="str">
        <f aca="false">IF(ISBLANK(Q2602),"ES",Q2602)</f>
        <v>ES</v>
      </c>
      <c r="V2602" s="64" t="str">
        <f aca="false">IF(ISBLANK(K2602),"2",VLOOKUP(K2602,$BG$2:$BH$3,2,FALSE()))</f>
        <v>2</v>
      </c>
      <c r="W2602" s="66" t="str">
        <f aca="false">IF(ISBLANK(R2602),"Sin observaciones",R2602)</f>
        <v>Sin observaciones</v>
      </c>
      <c r="X2602" s="64" t="str">
        <f aca="false">IF(ISERROR(VLOOKUP(J2602,$BG$2:$BH$3,2,FALSE())),"",VLOOKUP(J2602,$BG$2:$BH$3,2,FALSE()))</f>
        <v/>
      </c>
      <c r="Z2602" s="67"/>
    </row>
    <row r="2603" customFormat="false" ht="14.4" hidden="false" customHeight="false" outlineLevel="0" collapsed="false">
      <c r="A2603" s="63"/>
      <c r="B2603" s="83"/>
      <c r="C2603" s="63"/>
      <c r="D2603" s="84"/>
      <c r="E2603" s="85"/>
      <c r="F2603" s="85"/>
      <c r="G2603" s="85"/>
      <c r="H2603" s="85"/>
      <c r="I2603" s="61"/>
      <c r="J2603" s="83"/>
      <c r="K2603" s="83"/>
      <c r="L2603" s="61"/>
      <c r="M2603" s="61"/>
      <c r="N2603" s="61"/>
      <c r="O2603" s="63"/>
      <c r="P2603" s="63"/>
      <c r="Q2603" s="63"/>
      <c r="R2603" s="63"/>
      <c r="S2603" s="64" t="str">
        <f aca="false">IF(ISBLANK(A2603),"",CONCATENATE($BC$5,"-",MID($BC$3,3,2),"-M_",A2603))</f>
        <v/>
      </c>
      <c r="T2603" s="65" t="str">
        <f aca="false">IF(ISBLANK(B2603),"",VLOOKUP(B2603,$BI$2:$BJ$5,2,FALSE()))</f>
        <v/>
      </c>
      <c r="U2603" s="66" t="str">
        <f aca="false">IF(ISBLANK(Q2603),"ES",Q2603)</f>
        <v>ES</v>
      </c>
      <c r="V2603" s="64" t="str">
        <f aca="false">IF(ISBLANK(K2603),"2",VLOOKUP(K2603,$BG$2:$BH$3,2,FALSE()))</f>
        <v>2</v>
      </c>
      <c r="W2603" s="66" t="str">
        <f aca="false">IF(ISBLANK(R2603),"Sin observaciones",R2603)</f>
        <v>Sin observaciones</v>
      </c>
      <c r="X2603" s="64" t="str">
        <f aca="false">IF(ISERROR(VLOOKUP(J2603,$BG$2:$BH$3,2,FALSE())),"",VLOOKUP(J2603,$BG$2:$BH$3,2,FALSE()))</f>
        <v/>
      </c>
      <c r="Z2603" s="67"/>
    </row>
    <row r="2604" customFormat="false" ht="14.4" hidden="false" customHeight="false" outlineLevel="0" collapsed="false">
      <c r="A2604" s="63"/>
      <c r="B2604" s="83"/>
      <c r="C2604" s="63"/>
      <c r="D2604" s="84"/>
      <c r="E2604" s="85"/>
      <c r="F2604" s="85"/>
      <c r="G2604" s="85"/>
      <c r="H2604" s="85"/>
      <c r="I2604" s="61"/>
      <c r="J2604" s="83"/>
      <c r="K2604" s="83"/>
      <c r="L2604" s="61"/>
      <c r="M2604" s="61"/>
      <c r="N2604" s="61"/>
      <c r="O2604" s="63"/>
      <c r="P2604" s="63"/>
      <c r="Q2604" s="63"/>
      <c r="R2604" s="63"/>
      <c r="S2604" s="64" t="str">
        <f aca="false">IF(ISBLANK(A2604),"",CONCATENATE($BC$5,"-",MID($BC$3,3,2),"-M_",A2604))</f>
        <v/>
      </c>
      <c r="T2604" s="65" t="str">
        <f aca="false">IF(ISBLANK(B2604),"",VLOOKUP(B2604,$BI$2:$BJ$5,2,FALSE()))</f>
        <v/>
      </c>
      <c r="U2604" s="66" t="str">
        <f aca="false">IF(ISBLANK(Q2604),"ES",Q2604)</f>
        <v>ES</v>
      </c>
      <c r="V2604" s="64" t="str">
        <f aca="false">IF(ISBLANK(K2604),"2",VLOOKUP(K2604,$BG$2:$BH$3,2,FALSE()))</f>
        <v>2</v>
      </c>
      <c r="W2604" s="66" t="str">
        <f aca="false">IF(ISBLANK(R2604),"Sin observaciones",R2604)</f>
        <v>Sin observaciones</v>
      </c>
      <c r="X2604" s="64" t="str">
        <f aca="false">IF(ISERROR(VLOOKUP(J2604,$BG$2:$BH$3,2,FALSE())),"",VLOOKUP(J2604,$BG$2:$BH$3,2,FALSE()))</f>
        <v/>
      </c>
      <c r="Z2604" s="67"/>
    </row>
    <row r="2605" customFormat="false" ht="14.4" hidden="false" customHeight="false" outlineLevel="0" collapsed="false">
      <c r="A2605" s="63"/>
      <c r="B2605" s="83"/>
      <c r="C2605" s="63"/>
      <c r="D2605" s="84"/>
      <c r="E2605" s="85"/>
      <c r="F2605" s="85"/>
      <c r="G2605" s="85"/>
      <c r="H2605" s="85"/>
      <c r="I2605" s="61"/>
      <c r="J2605" s="83"/>
      <c r="K2605" s="83"/>
      <c r="L2605" s="61"/>
      <c r="M2605" s="61"/>
      <c r="N2605" s="61"/>
      <c r="O2605" s="63"/>
      <c r="P2605" s="63"/>
      <c r="Q2605" s="63"/>
      <c r="R2605" s="63"/>
      <c r="S2605" s="64" t="str">
        <f aca="false">IF(ISBLANK(A2605),"",CONCATENATE($BC$5,"-",MID($BC$3,3,2),"-M_",A2605))</f>
        <v/>
      </c>
      <c r="T2605" s="65" t="str">
        <f aca="false">IF(ISBLANK(B2605),"",VLOOKUP(B2605,$BI$2:$BJ$5,2,FALSE()))</f>
        <v/>
      </c>
      <c r="U2605" s="66" t="str">
        <f aca="false">IF(ISBLANK(Q2605),"ES",Q2605)</f>
        <v>ES</v>
      </c>
      <c r="V2605" s="64" t="str">
        <f aca="false">IF(ISBLANK(K2605),"2",VLOOKUP(K2605,$BG$2:$BH$3,2,FALSE()))</f>
        <v>2</v>
      </c>
      <c r="W2605" s="66" t="str">
        <f aca="false">IF(ISBLANK(R2605),"Sin observaciones",R2605)</f>
        <v>Sin observaciones</v>
      </c>
      <c r="X2605" s="64" t="str">
        <f aca="false">IF(ISERROR(VLOOKUP(J2605,$BG$2:$BH$3,2,FALSE())),"",VLOOKUP(J2605,$BG$2:$BH$3,2,FALSE()))</f>
        <v/>
      </c>
      <c r="Z2605" s="67"/>
    </row>
    <row r="2606" customFormat="false" ht="14.4" hidden="false" customHeight="false" outlineLevel="0" collapsed="false">
      <c r="A2606" s="63"/>
      <c r="B2606" s="83"/>
      <c r="C2606" s="63"/>
      <c r="D2606" s="84"/>
      <c r="E2606" s="85"/>
      <c r="F2606" s="85"/>
      <c r="G2606" s="85"/>
      <c r="H2606" s="85"/>
      <c r="I2606" s="61"/>
      <c r="J2606" s="83"/>
      <c r="K2606" s="83"/>
      <c r="L2606" s="61"/>
      <c r="M2606" s="61"/>
      <c r="N2606" s="61"/>
      <c r="O2606" s="63"/>
      <c r="P2606" s="63"/>
      <c r="Q2606" s="63"/>
      <c r="R2606" s="63"/>
      <c r="S2606" s="64" t="str">
        <f aca="false">IF(ISBLANK(A2606),"",CONCATENATE($BC$5,"-",MID($BC$3,3,2),"-M_",A2606))</f>
        <v/>
      </c>
      <c r="T2606" s="65" t="str">
        <f aca="false">IF(ISBLANK(B2606),"",VLOOKUP(B2606,$BI$2:$BJ$5,2,FALSE()))</f>
        <v/>
      </c>
      <c r="U2606" s="66" t="str">
        <f aca="false">IF(ISBLANK(Q2606),"ES",Q2606)</f>
        <v>ES</v>
      </c>
      <c r="V2606" s="64" t="str">
        <f aca="false">IF(ISBLANK(K2606),"2",VLOOKUP(K2606,$BG$2:$BH$3,2,FALSE()))</f>
        <v>2</v>
      </c>
      <c r="W2606" s="66" t="str">
        <f aca="false">IF(ISBLANK(R2606),"Sin observaciones",R2606)</f>
        <v>Sin observaciones</v>
      </c>
      <c r="X2606" s="64" t="str">
        <f aca="false">IF(ISERROR(VLOOKUP(J2606,$BG$2:$BH$3,2,FALSE())),"",VLOOKUP(J2606,$BG$2:$BH$3,2,FALSE()))</f>
        <v/>
      </c>
      <c r="Z2606" s="67"/>
    </row>
    <row r="2607" customFormat="false" ht="14.4" hidden="false" customHeight="false" outlineLevel="0" collapsed="false">
      <c r="A2607" s="63"/>
      <c r="B2607" s="83"/>
      <c r="C2607" s="63"/>
      <c r="D2607" s="84"/>
      <c r="E2607" s="85"/>
      <c r="F2607" s="85"/>
      <c r="G2607" s="85"/>
      <c r="H2607" s="85"/>
      <c r="I2607" s="61"/>
      <c r="J2607" s="83"/>
      <c r="K2607" s="83"/>
      <c r="L2607" s="61"/>
      <c r="M2607" s="61"/>
      <c r="N2607" s="61"/>
      <c r="O2607" s="63"/>
      <c r="P2607" s="63"/>
      <c r="Q2607" s="63"/>
      <c r="R2607" s="63"/>
      <c r="S2607" s="64" t="str">
        <f aca="false">IF(ISBLANK(A2607),"",CONCATENATE($BC$5,"-",MID($BC$3,3,2),"-M_",A2607))</f>
        <v/>
      </c>
      <c r="T2607" s="65" t="str">
        <f aca="false">IF(ISBLANK(B2607),"",VLOOKUP(B2607,$BI$2:$BJ$5,2,FALSE()))</f>
        <v/>
      </c>
      <c r="U2607" s="66" t="str">
        <f aca="false">IF(ISBLANK(Q2607),"ES",Q2607)</f>
        <v>ES</v>
      </c>
      <c r="V2607" s="64" t="str">
        <f aca="false">IF(ISBLANK(K2607),"2",VLOOKUP(K2607,$BG$2:$BH$3,2,FALSE()))</f>
        <v>2</v>
      </c>
      <c r="W2607" s="66" t="str">
        <f aca="false">IF(ISBLANK(R2607),"Sin observaciones",R2607)</f>
        <v>Sin observaciones</v>
      </c>
      <c r="X2607" s="64" t="str">
        <f aca="false">IF(ISERROR(VLOOKUP(J2607,$BG$2:$BH$3,2,FALSE())),"",VLOOKUP(J2607,$BG$2:$BH$3,2,FALSE()))</f>
        <v/>
      </c>
      <c r="Z2607" s="67"/>
    </row>
    <row r="2608" customFormat="false" ht="14.4" hidden="false" customHeight="false" outlineLevel="0" collapsed="false">
      <c r="A2608" s="63"/>
      <c r="B2608" s="83"/>
      <c r="C2608" s="63"/>
      <c r="D2608" s="84"/>
      <c r="E2608" s="85"/>
      <c r="F2608" s="85"/>
      <c r="G2608" s="85"/>
      <c r="H2608" s="85"/>
      <c r="I2608" s="61"/>
      <c r="J2608" s="83"/>
      <c r="K2608" s="83"/>
      <c r="L2608" s="61"/>
      <c r="M2608" s="61"/>
      <c r="N2608" s="61"/>
      <c r="O2608" s="63"/>
      <c r="P2608" s="63"/>
      <c r="Q2608" s="63"/>
      <c r="R2608" s="63"/>
      <c r="S2608" s="64" t="str">
        <f aca="false">IF(ISBLANK(A2608),"",CONCATENATE($BC$5,"-",MID($BC$3,3,2),"-M_",A2608))</f>
        <v/>
      </c>
      <c r="T2608" s="65" t="str">
        <f aca="false">IF(ISBLANK(B2608),"",VLOOKUP(B2608,$BI$2:$BJ$5,2,FALSE()))</f>
        <v/>
      </c>
      <c r="U2608" s="66" t="str">
        <f aca="false">IF(ISBLANK(Q2608),"ES",Q2608)</f>
        <v>ES</v>
      </c>
      <c r="V2608" s="64" t="str">
        <f aca="false">IF(ISBLANK(K2608),"2",VLOOKUP(K2608,$BG$2:$BH$3,2,FALSE()))</f>
        <v>2</v>
      </c>
      <c r="W2608" s="66" t="str">
        <f aca="false">IF(ISBLANK(R2608),"Sin observaciones",R2608)</f>
        <v>Sin observaciones</v>
      </c>
      <c r="X2608" s="64" t="str">
        <f aca="false">IF(ISERROR(VLOOKUP(J2608,$BG$2:$BH$3,2,FALSE())),"",VLOOKUP(J2608,$BG$2:$BH$3,2,FALSE()))</f>
        <v/>
      </c>
      <c r="Z2608" s="67"/>
    </row>
    <row r="2609" customFormat="false" ht="14.4" hidden="false" customHeight="false" outlineLevel="0" collapsed="false">
      <c r="A2609" s="63"/>
      <c r="B2609" s="83"/>
      <c r="C2609" s="63"/>
      <c r="D2609" s="84"/>
      <c r="E2609" s="85"/>
      <c r="F2609" s="85"/>
      <c r="G2609" s="85"/>
      <c r="H2609" s="85"/>
      <c r="I2609" s="61"/>
      <c r="J2609" s="83"/>
      <c r="K2609" s="83"/>
      <c r="L2609" s="61"/>
      <c r="M2609" s="61"/>
      <c r="N2609" s="61"/>
      <c r="O2609" s="63"/>
      <c r="P2609" s="63"/>
      <c r="Q2609" s="63"/>
      <c r="R2609" s="63"/>
      <c r="S2609" s="64" t="str">
        <f aca="false">IF(ISBLANK(A2609),"",CONCATENATE($BC$5,"-",MID($BC$3,3,2),"-M_",A2609))</f>
        <v/>
      </c>
      <c r="T2609" s="65" t="str">
        <f aca="false">IF(ISBLANK(B2609),"",VLOOKUP(B2609,$BI$2:$BJ$5,2,FALSE()))</f>
        <v/>
      </c>
      <c r="U2609" s="66" t="str">
        <f aca="false">IF(ISBLANK(Q2609),"ES",Q2609)</f>
        <v>ES</v>
      </c>
      <c r="V2609" s="64" t="str">
        <f aca="false">IF(ISBLANK(K2609),"2",VLOOKUP(K2609,$BG$2:$BH$3,2,FALSE()))</f>
        <v>2</v>
      </c>
      <c r="W2609" s="66" t="str">
        <f aca="false">IF(ISBLANK(R2609),"Sin observaciones",R2609)</f>
        <v>Sin observaciones</v>
      </c>
      <c r="X2609" s="64" t="str">
        <f aca="false">IF(ISERROR(VLOOKUP(J2609,$BG$2:$BH$3,2,FALSE())),"",VLOOKUP(J2609,$BG$2:$BH$3,2,FALSE()))</f>
        <v/>
      </c>
      <c r="Z2609" s="67"/>
    </row>
    <row r="2610" customFormat="false" ht="14.4" hidden="false" customHeight="false" outlineLevel="0" collapsed="false">
      <c r="A2610" s="63"/>
      <c r="B2610" s="83"/>
      <c r="C2610" s="63"/>
      <c r="D2610" s="84"/>
      <c r="E2610" s="85"/>
      <c r="F2610" s="85"/>
      <c r="G2610" s="85"/>
      <c r="H2610" s="85"/>
      <c r="I2610" s="61"/>
      <c r="J2610" s="83"/>
      <c r="K2610" s="83"/>
      <c r="L2610" s="61"/>
      <c r="M2610" s="61"/>
      <c r="N2610" s="61"/>
      <c r="O2610" s="63"/>
      <c r="P2610" s="63"/>
      <c r="Q2610" s="63"/>
      <c r="R2610" s="63"/>
      <c r="S2610" s="64" t="str">
        <f aca="false">IF(ISBLANK(A2610),"",CONCATENATE($BC$5,"-",MID($BC$3,3,2),"-M_",A2610))</f>
        <v/>
      </c>
      <c r="T2610" s="65" t="str">
        <f aca="false">IF(ISBLANK(B2610),"",VLOOKUP(B2610,$BI$2:$BJ$5,2,FALSE()))</f>
        <v/>
      </c>
      <c r="U2610" s="66" t="str">
        <f aca="false">IF(ISBLANK(Q2610),"ES",Q2610)</f>
        <v>ES</v>
      </c>
      <c r="V2610" s="64" t="str">
        <f aca="false">IF(ISBLANK(K2610),"2",VLOOKUP(K2610,$BG$2:$BH$3,2,FALSE()))</f>
        <v>2</v>
      </c>
      <c r="W2610" s="66" t="str">
        <f aca="false">IF(ISBLANK(R2610),"Sin observaciones",R2610)</f>
        <v>Sin observaciones</v>
      </c>
      <c r="X2610" s="64" t="str">
        <f aca="false">IF(ISERROR(VLOOKUP(J2610,$BG$2:$BH$3,2,FALSE())),"",VLOOKUP(J2610,$BG$2:$BH$3,2,FALSE()))</f>
        <v/>
      </c>
      <c r="Z2610" s="67"/>
    </row>
    <row r="2611" customFormat="false" ht="14.4" hidden="false" customHeight="false" outlineLevel="0" collapsed="false">
      <c r="A2611" s="63"/>
      <c r="B2611" s="83"/>
      <c r="C2611" s="63"/>
      <c r="D2611" s="84"/>
      <c r="E2611" s="85"/>
      <c r="F2611" s="85"/>
      <c r="G2611" s="85"/>
      <c r="H2611" s="85"/>
      <c r="I2611" s="61"/>
      <c r="J2611" s="83"/>
      <c r="K2611" s="83"/>
      <c r="L2611" s="61"/>
      <c r="M2611" s="61"/>
      <c r="N2611" s="61"/>
      <c r="O2611" s="63"/>
      <c r="P2611" s="63"/>
      <c r="Q2611" s="63"/>
      <c r="R2611" s="63"/>
      <c r="S2611" s="64" t="str">
        <f aca="false">IF(ISBLANK(A2611),"",CONCATENATE($BC$5,"-",MID($BC$3,3,2),"-M_",A2611))</f>
        <v/>
      </c>
      <c r="T2611" s="65" t="str">
        <f aca="false">IF(ISBLANK(B2611),"",VLOOKUP(B2611,$BI$2:$BJ$5,2,FALSE()))</f>
        <v/>
      </c>
      <c r="U2611" s="66" t="str">
        <f aca="false">IF(ISBLANK(Q2611),"ES",Q2611)</f>
        <v>ES</v>
      </c>
      <c r="V2611" s="64" t="str">
        <f aca="false">IF(ISBLANK(K2611),"2",VLOOKUP(K2611,$BG$2:$BH$3,2,FALSE()))</f>
        <v>2</v>
      </c>
      <c r="W2611" s="66" t="str">
        <f aca="false">IF(ISBLANK(R2611),"Sin observaciones",R2611)</f>
        <v>Sin observaciones</v>
      </c>
      <c r="X2611" s="64" t="str">
        <f aca="false">IF(ISERROR(VLOOKUP(J2611,$BG$2:$BH$3,2,FALSE())),"",VLOOKUP(J2611,$BG$2:$BH$3,2,FALSE()))</f>
        <v/>
      </c>
      <c r="Z2611" s="67"/>
    </row>
    <row r="2612" customFormat="false" ht="14.4" hidden="false" customHeight="false" outlineLevel="0" collapsed="false">
      <c r="A2612" s="63"/>
      <c r="B2612" s="83"/>
      <c r="C2612" s="63"/>
      <c r="D2612" s="84"/>
      <c r="E2612" s="85"/>
      <c r="F2612" s="85"/>
      <c r="G2612" s="85"/>
      <c r="H2612" s="85"/>
      <c r="I2612" s="61"/>
      <c r="J2612" s="83"/>
      <c r="K2612" s="83"/>
      <c r="L2612" s="61"/>
      <c r="M2612" s="61"/>
      <c r="N2612" s="61"/>
      <c r="O2612" s="63"/>
      <c r="P2612" s="63"/>
      <c r="Q2612" s="63"/>
      <c r="R2612" s="63"/>
      <c r="S2612" s="64" t="str">
        <f aca="false">IF(ISBLANK(A2612),"",CONCATENATE($BC$5,"-",MID($BC$3,3,2),"-M_",A2612))</f>
        <v/>
      </c>
      <c r="T2612" s="65" t="str">
        <f aca="false">IF(ISBLANK(B2612),"",VLOOKUP(B2612,$BI$2:$BJ$5,2,FALSE()))</f>
        <v/>
      </c>
      <c r="U2612" s="66" t="str">
        <f aca="false">IF(ISBLANK(Q2612),"ES",Q2612)</f>
        <v>ES</v>
      </c>
      <c r="V2612" s="64" t="str">
        <f aca="false">IF(ISBLANK(K2612),"2",VLOOKUP(K2612,$BG$2:$BH$3,2,FALSE()))</f>
        <v>2</v>
      </c>
      <c r="W2612" s="66" t="str">
        <f aca="false">IF(ISBLANK(R2612),"Sin observaciones",R2612)</f>
        <v>Sin observaciones</v>
      </c>
      <c r="X2612" s="64" t="str">
        <f aca="false">IF(ISERROR(VLOOKUP(J2612,$BG$2:$BH$3,2,FALSE())),"",VLOOKUP(J2612,$BG$2:$BH$3,2,FALSE()))</f>
        <v/>
      </c>
      <c r="Z2612" s="67"/>
    </row>
    <row r="2613" customFormat="false" ht="14.4" hidden="false" customHeight="false" outlineLevel="0" collapsed="false">
      <c r="A2613" s="63"/>
      <c r="B2613" s="83"/>
      <c r="C2613" s="63"/>
      <c r="D2613" s="84"/>
      <c r="E2613" s="85"/>
      <c r="F2613" s="85"/>
      <c r="G2613" s="85"/>
      <c r="H2613" s="85"/>
      <c r="I2613" s="61"/>
      <c r="J2613" s="83"/>
      <c r="K2613" s="83"/>
      <c r="L2613" s="61"/>
      <c r="M2613" s="61"/>
      <c r="N2613" s="61"/>
      <c r="O2613" s="63"/>
      <c r="P2613" s="63"/>
      <c r="Q2613" s="63"/>
      <c r="R2613" s="63"/>
      <c r="S2613" s="64" t="str">
        <f aca="false">IF(ISBLANK(A2613),"",CONCATENATE($BC$5,"-",MID($BC$3,3,2),"-M_",A2613))</f>
        <v/>
      </c>
      <c r="T2613" s="65" t="str">
        <f aca="false">IF(ISBLANK(B2613),"",VLOOKUP(B2613,$BI$2:$BJ$5,2,FALSE()))</f>
        <v/>
      </c>
      <c r="U2613" s="66" t="str">
        <f aca="false">IF(ISBLANK(Q2613),"ES",Q2613)</f>
        <v>ES</v>
      </c>
      <c r="V2613" s="64" t="str">
        <f aca="false">IF(ISBLANK(K2613),"2",VLOOKUP(K2613,$BG$2:$BH$3,2,FALSE()))</f>
        <v>2</v>
      </c>
      <c r="W2613" s="66" t="str">
        <f aca="false">IF(ISBLANK(R2613),"Sin observaciones",R2613)</f>
        <v>Sin observaciones</v>
      </c>
      <c r="X2613" s="64" t="str">
        <f aca="false">IF(ISERROR(VLOOKUP(J2613,$BG$2:$BH$3,2,FALSE())),"",VLOOKUP(J2613,$BG$2:$BH$3,2,FALSE()))</f>
        <v/>
      </c>
      <c r="Z2613" s="67"/>
    </row>
    <row r="2614" customFormat="false" ht="14.4" hidden="false" customHeight="false" outlineLevel="0" collapsed="false">
      <c r="A2614" s="63"/>
      <c r="B2614" s="83"/>
      <c r="C2614" s="63"/>
      <c r="D2614" s="84"/>
      <c r="E2614" s="85"/>
      <c r="F2614" s="85"/>
      <c r="G2614" s="85"/>
      <c r="H2614" s="85"/>
      <c r="I2614" s="61"/>
      <c r="J2614" s="83"/>
      <c r="K2614" s="83"/>
      <c r="L2614" s="61"/>
      <c r="M2614" s="61"/>
      <c r="N2614" s="61"/>
      <c r="O2614" s="63"/>
      <c r="P2614" s="63"/>
      <c r="Q2614" s="63"/>
      <c r="R2614" s="63"/>
      <c r="S2614" s="64" t="str">
        <f aca="false">IF(ISBLANK(A2614),"",CONCATENATE($BC$5,"-",MID($BC$3,3,2),"-M_",A2614))</f>
        <v/>
      </c>
      <c r="T2614" s="65" t="str">
        <f aca="false">IF(ISBLANK(B2614),"",VLOOKUP(B2614,$BI$2:$BJ$5,2,FALSE()))</f>
        <v/>
      </c>
      <c r="U2614" s="66" t="str">
        <f aca="false">IF(ISBLANK(Q2614),"ES",Q2614)</f>
        <v>ES</v>
      </c>
      <c r="V2614" s="64" t="str">
        <f aca="false">IF(ISBLANK(K2614),"2",VLOOKUP(K2614,$BG$2:$BH$3,2,FALSE()))</f>
        <v>2</v>
      </c>
      <c r="W2614" s="66" t="str">
        <f aca="false">IF(ISBLANK(R2614),"Sin observaciones",R2614)</f>
        <v>Sin observaciones</v>
      </c>
      <c r="X2614" s="64" t="str">
        <f aca="false">IF(ISERROR(VLOOKUP(J2614,$BG$2:$BH$3,2,FALSE())),"",VLOOKUP(J2614,$BG$2:$BH$3,2,FALSE()))</f>
        <v/>
      </c>
      <c r="Z2614" s="67"/>
    </row>
    <row r="2615" customFormat="false" ht="14.4" hidden="false" customHeight="false" outlineLevel="0" collapsed="false">
      <c r="A2615" s="63"/>
      <c r="B2615" s="83"/>
      <c r="C2615" s="63"/>
      <c r="D2615" s="84"/>
      <c r="E2615" s="85"/>
      <c r="F2615" s="85"/>
      <c r="G2615" s="85"/>
      <c r="H2615" s="85"/>
      <c r="I2615" s="61"/>
      <c r="J2615" s="83"/>
      <c r="K2615" s="83"/>
      <c r="L2615" s="61"/>
      <c r="M2615" s="61"/>
      <c r="N2615" s="61"/>
      <c r="O2615" s="63"/>
      <c r="P2615" s="63"/>
      <c r="Q2615" s="63"/>
      <c r="R2615" s="63"/>
      <c r="S2615" s="64" t="str">
        <f aca="false">IF(ISBLANK(A2615),"",CONCATENATE($BC$5,"-",MID($BC$3,3,2),"-M_",A2615))</f>
        <v/>
      </c>
      <c r="T2615" s="65" t="str">
        <f aca="false">IF(ISBLANK(B2615),"",VLOOKUP(B2615,$BI$2:$BJ$5,2,FALSE()))</f>
        <v/>
      </c>
      <c r="U2615" s="66" t="str">
        <f aca="false">IF(ISBLANK(Q2615),"ES",Q2615)</f>
        <v>ES</v>
      </c>
      <c r="V2615" s="64" t="str">
        <f aca="false">IF(ISBLANK(K2615),"2",VLOOKUP(K2615,$BG$2:$BH$3,2,FALSE()))</f>
        <v>2</v>
      </c>
      <c r="W2615" s="66" t="str">
        <f aca="false">IF(ISBLANK(R2615),"Sin observaciones",R2615)</f>
        <v>Sin observaciones</v>
      </c>
      <c r="X2615" s="64" t="str">
        <f aca="false">IF(ISERROR(VLOOKUP(J2615,$BG$2:$BH$3,2,FALSE())),"",VLOOKUP(J2615,$BG$2:$BH$3,2,FALSE()))</f>
        <v/>
      </c>
      <c r="Z2615" s="67"/>
    </row>
    <row r="2616" customFormat="false" ht="14.4" hidden="false" customHeight="false" outlineLevel="0" collapsed="false">
      <c r="A2616" s="63"/>
      <c r="B2616" s="83"/>
      <c r="C2616" s="63"/>
      <c r="D2616" s="84"/>
      <c r="E2616" s="85"/>
      <c r="F2616" s="85"/>
      <c r="G2616" s="85"/>
      <c r="H2616" s="85"/>
      <c r="I2616" s="61"/>
      <c r="J2616" s="83"/>
      <c r="K2616" s="83"/>
      <c r="L2616" s="61"/>
      <c r="M2616" s="61"/>
      <c r="N2616" s="61"/>
      <c r="O2616" s="63"/>
      <c r="P2616" s="63"/>
      <c r="Q2616" s="63"/>
      <c r="R2616" s="63"/>
      <c r="S2616" s="64" t="str">
        <f aca="false">IF(ISBLANK(A2616),"",CONCATENATE($BC$5,"-",MID($BC$3,3,2),"-M_",A2616))</f>
        <v/>
      </c>
      <c r="T2616" s="65" t="str">
        <f aca="false">IF(ISBLANK(B2616),"",VLOOKUP(B2616,$BI$2:$BJ$5,2,FALSE()))</f>
        <v/>
      </c>
      <c r="U2616" s="66" t="str">
        <f aca="false">IF(ISBLANK(Q2616),"ES",Q2616)</f>
        <v>ES</v>
      </c>
      <c r="V2616" s="64" t="str">
        <f aca="false">IF(ISBLANK(K2616),"2",VLOOKUP(K2616,$BG$2:$BH$3,2,FALSE()))</f>
        <v>2</v>
      </c>
      <c r="W2616" s="66" t="str">
        <f aca="false">IF(ISBLANK(R2616),"Sin observaciones",R2616)</f>
        <v>Sin observaciones</v>
      </c>
      <c r="X2616" s="64" t="str">
        <f aca="false">IF(ISERROR(VLOOKUP(J2616,$BG$2:$BH$3,2,FALSE())),"",VLOOKUP(J2616,$BG$2:$BH$3,2,FALSE()))</f>
        <v/>
      </c>
      <c r="Z2616" s="67"/>
    </row>
    <row r="2617" customFormat="false" ht="14.4" hidden="false" customHeight="false" outlineLevel="0" collapsed="false">
      <c r="A2617" s="63"/>
      <c r="B2617" s="83"/>
      <c r="C2617" s="63"/>
      <c r="D2617" s="84"/>
      <c r="E2617" s="85"/>
      <c r="F2617" s="85"/>
      <c r="G2617" s="85"/>
      <c r="H2617" s="85"/>
      <c r="I2617" s="61"/>
      <c r="J2617" s="83"/>
      <c r="K2617" s="83"/>
      <c r="L2617" s="61"/>
      <c r="M2617" s="61"/>
      <c r="N2617" s="61"/>
      <c r="O2617" s="63"/>
      <c r="P2617" s="63"/>
      <c r="Q2617" s="63"/>
      <c r="R2617" s="63"/>
      <c r="S2617" s="64" t="str">
        <f aca="false">IF(ISBLANK(A2617),"",CONCATENATE($BC$5,"-",MID($BC$3,3,2),"-M_",A2617))</f>
        <v/>
      </c>
      <c r="T2617" s="65" t="str">
        <f aca="false">IF(ISBLANK(B2617),"",VLOOKUP(B2617,$BI$2:$BJ$5,2,FALSE()))</f>
        <v/>
      </c>
      <c r="U2617" s="66" t="str">
        <f aca="false">IF(ISBLANK(Q2617),"ES",Q2617)</f>
        <v>ES</v>
      </c>
      <c r="V2617" s="64" t="str">
        <f aca="false">IF(ISBLANK(K2617),"2",VLOOKUP(K2617,$BG$2:$BH$3,2,FALSE()))</f>
        <v>2</v>
      </c>
      <c r="W2617" s="66" t="str">
        <f aca="false">IF(ISBLANK(R2617),"Sin observaciones",R2617)</f>
        <v>Sin observaciones</v>
      </c>
      <c r="X2617" s="64" t="str">
        <f aca="false">IF(ISERROR(VLOOKUP(J2617,$BG$2:$BH$3,2,FALSE())),"",VLOOKUP(J2617,$BG$2:$BH$3,2,FALSE()))</f>
        <v/>
      </c>
      <c r="Z2617" s="67"/>
    </row>
    <row r="2618" customFormat="false" ht="14.4" hidden="false" customHeight="false" outlineLevel="0" collapsed="false">
      <c r="A2618" s="63"/>
      <c r="B2618" s="83"/>
      <c r="C2618" s="63"/>
      <c r="D2618" s="84"/>
      <c r="E2618" s="85"/>
      <c r="F2618" s="85"/>
      <c r="G2618" s="85"/>
      <c r="H2618" s="85"/>
      <c r="I2618" s="61"/>
      <c r="J2618" s="83"/>
      <c r="K2618" s="83"/>
      <c r="L2618" s="61"/>
      <c r="M2618" s="61"/>
      <c r="N2618" s="61"/>
      <c r="O2618" s="63"/>
      <c r="P2618" s="63"/>
      <c r="Q2618" s="63"/>
      <c r="R2618" s="63"/>
      <c r="S2618" s="64" t="str">
        <f aca="false">IF(ISBLANK(A2618),"",CONCATENATE($BC$5,"-",MID($BC$3,3,2),"-M_",A2618))</f>
        <v/>
      </c>
      <c r="T2618" s="65" t="str">
        <f aca="false">IF(ISBLANK(B2618),"",VLOOKUP(B2618,$BI$2:$BJ$5,2,FALSE()))</f>
        <v/>
      </c>
      <c r="U2618" s="66" t="str">
        <f aca="false">IF(ISBLANK(Q2618),"ES",Q2618)</f>
        <v>ES</v>
      </c>
      <c r="V2618" s="64" t="str">
        <f aca="false">IF(ISBLANK(K2618),"2",VLOOKUP(K2618,$BG$2:$BH$3,2,FALSE()))</f>
        <v>2</v>
      </c>
      <c r="W2618" s="66" t="str">
        <f aca="false">IF(ISBLANK(R2618),"Sin observaciones",R2618)</f>
        <v>Sin observaciones</v>
      </c>
      <c r="X2618" s="64" t="str">
        <f aca="false">IF(ISERROR(VLOOKUP(J2618,$BG$2:$BH$3,2,FALSE())),"",VLOOKUP(J2618,$BG$2:$BH$3,2,FALSE()))</f>
        <v/>
      </c>
      <c r="Z2618" s="67"/>
    </row>
    <row r="2619" customFormat="false" ht="14.4" hidden="false" customHeight="false" outlineLevel="0" collapsed="false">
      <c r="A2619" s="63"/>
      <c r="B2619" s="83"/>
      <c r="C2619" s="63"/>
      <c r="D2619" s="84"/>
      <c r="E2619" s="85"/>
      <c r="F2619" s="85"/>
      <c r="G2619" s="85"/>
      <c r="H2619" s="85"/>
      <c r="I2619" s="61"/>
      <c r="J2619" s="83"/>
      <c r="K2619" s="83"/>
      <c r="L2619" s="61"/>
      <c r="M2619" s="61"/>
      <c r="N2619" s="61"/>
      <c r="O2619" s="63"/>
      <c r="P2619" s="63"/>
      <c r="Q2619" s="63"/>
      <c r="R2619" s="63"/>
      <c r="S2619" s="64" t="str">
        <f aca="false">IF(ISBLANK(A2619),"",CONCATENATE($BC$5,"-",MID($BC$3,3,2),"-M_",A2619))</f>
        <v/>
      </c>
      <c r="T2619" s="65" t="str">
        <f aca="false">IF(ISBLANK(B2619),"",VLOOKUP(B2619,$BI$2:$BJ$5,2,FALSE()))</f>
        <v/>
      </c>
      <c r="U2619" s="66" t="str">
        <f aca="false">IF(ISBLANK(Q2619),"ES",Q2619)</f>
        <v>ES</v>
      </c>
      <c r="V2619" s="64" t="str">
        <f aca="false">IF(ISBLANK(K2619),"2",VLOOKUP(K2619,$BG$2:$BH$3,2,FALSE()))</f>
        <v>2</v>
      </c>
      <c r="W2619" s="66" t="str">
        <f aca="false">IF(ISBLANK(R2619),"Sin observaciones",R2619)</f>
        <v>Sin observaciones</v>
      </c>
      <c r="X2619" s="64" t="str">
        <f aca="false">IF(ISERROR(VLOOKUP(J2619,$BG$2:$BH$3,2,FALSE())),"",VLOOKUP(J2619,$BG$2:$BH$3,2,FALSE()))</f>
        <v/>
      </c>
      <c r="Z2619" s="67"/>
    </row>
    <row r="2620" customFormat="false" ht="14.4" hidden="false" customHeight="false" outlineLevel="0" collapsed="false">
      <c r="A2620" s="63"/>
      <c r="B2620" s="83"/>
      <c r="C2620" s="63"/>
      <c r="D2620" s="84"/>
      <c r="E2620" s="85"/>
      <c r="F2620" s="85"/>
      <c r="G2620" s="85"/>
      <c r="H2620" s="85"/>
      <c r="I2620" s="61"/>
      <c r="J2620" s="83"/>
      <c r="K2620" s="83"/>
      <c r="L2620" s="61"/>
      <c r="M2620" s="61"/>
      <c r="N2620" s="61"/>
      <c r="O2620" s="63"/>
      <c r="P2620" s="63"/>
      <c r="Q2620" s="63"/>
      <c r="R2620" s="63"/>
      <c r="S2620" s="64" t="str">
        <f aca="false">IF(ISBLANK(A2620),"",CONCATENATE($BC$5,"-",MID($BC$3,3,2),"-M_",A2620))</f>
        <v/>
      </c>
      <c r="T2620" s="65" t="str">
        <f aca="false">IF(ISBLANK(B2620),"",VLOOKUP(B2620,$BI$2:$BJ$5,2,FALSE()))</f>
        <v/>
      </c>
      <c r="U2620" s="66" t="str">
        <f aca="false">IF(ISBLANK(Q2620),"ES",Q2620)</f>
        <v>ES</v>
      </c>
      <c r="V2620" s="64" t="str">
        <f aca="false">IF(ISBLANK(K2620),"2",VLOOKUP(K2620,$BG$2:$BH$3,2,FALSE()))</f>
        <v>2</v>
      </c>
      <c r="W2620" s="66" t="str">
        <f aca="false">IF(ISBLANK(R2620),"Sin observaciones",R2620)</f>
        <v>Sin observaciones</v>
      </c>
      <c r="X2620" s="64" t="str">
        <f aca="false">IF(ISERROR(VLOOKUP(J2620,$BG$2:$BH$3,2,FALSE())),"",VLOOKUP(J2620,$BG$2:$BH$3,2,FALSE()))</f>
        <v/>
      </c>
      <c r="Z2620" s="67"/>
    </row>
    <row r="2621" customFormat="false" ht="14.4" hidden="false" customHeight="false" outlineLevel="0" collapsed="false">
      <c r="A2621" s="63"/>
      <c r="B2621" s="83"/>
      <c r="C2621" s="63"/>
      <c r="D2621" s="84"/>
      <c r="E2621" s="85"/>
      <c r="F2621" s="85"/>
      <c r="G2621" s="85"/>
      <c r="H2621" s="85"/>
      <c r="I2621" s="61"/>
      <c r="J2621" s="83"/>
      <c r="K2621" s="83"/>
      <c r="L2621" s="61"/>
      <c r="M2621" s="61"/>
      <c r="N2621" s="61"/>
      <c r="O2621" s="63"/>
      <c r="P2621" s="63"/>
      <c r="Q2621" s="63"/>
      <c r="R2621" s="63"/>
      <c r="S2621" s="64" t="str">
        <f aca="false">IF(ISBLANK(A2621),"",CONCATENATE($BC$5,"-",MID($BC$3,3,2),"-M_",A2621))</f>
        <v/>
      </c>
      <c r="T2621" s="65" t="str">
        <f aca="false">IF(ISBLANK(B2621),"",VLOOKUP(B2621,$BI$2:$BJ$5,2,FALSE()))</f>
        <v/>
      </c>
      <c r="U2621" s="66" t="str">
        <f aca="false">IF(ISBLANK(Q2621),"ES",Q2621)</f>
        <v>ES</v>
      </c>
      <c r="V2621" s="64" t="str">
        <f aca="false">IF(ISBLANK(K2621),"2",VLOOKUP(K2621,$BG$2:$BH$3,2,FALSE()))</f>
        <v>2</v>
      </c>
      <c r="W2621" s="66" t="str">
        <f aca="false">IF(ISBLANK(R2621),"Sin observaciones",R2621)</f>
        <v>Sin observaciones</v>
      </c>
      <c r="X2621" s="64" t="str">
        <f aca="false">IF(ISERROR(VLOOKUP(J2621,$BG$2:$BH$3,2,FALSE())),"",VLOOKUP(J2621,$BG$2:$BH$3,2,FALSE()))</f>
        <v/>
      </c>
      <c r="Z2621" s="67"/>
    </row>
    <row r="2622" customFormat="false" ht="14.4" hidden="false" customHeight="false" outlineLevel="0" collapsed="false">
      <c r="A2622" s="63"/>
      <c r="B2622" s="83"/>
      <c r="C2622" s="63"/>
      <c r="D2622" s="84"/>
      <c r="E2622" s="85"/>
      <c r="F2622" s="85"/>
      <c r="G2622" s="85"/>
      <c r="H2622" s="85"/>
      <c r="I2622" s="61"/>
      <c r="J2622" s="83"/>
      <c r="K2622" s="83"/>
      <c r="L2622" s="61"/>
      <c r="M2622" s="61"/>
      <c r="N2622" s="61"/>
      <c r="O2622" s="63"/>
      <c r="P2622" s="63"/>
      <c r="Q2622" s="63"/>
      <c r="R2622" s="63"/>
      <c r="S2622" s="64" t="str">
        <f aca="false">IF(ISBLANK(A2622),"",CONCATENATE($BC$5,"-",MID($BC$3,3,2),"-M_",A2622))</f>
        <v/>
      </c>
      <c r="T2622" s="65" t="str">
        <f aca="false">IF(ISBLANK(B2622),"",VLOOKUP(B2622,$BI$2:$BJ$5,2,FALSE()))</f>
        <v/>
      </c>
      <c r="U2622" s="66" t="str">
        <f aca="false">IF(ISBLANK(Q2622),"ES",Q2622)</f>
        <v>ES</v>
      </c>
      <c r="V2622" s="64" t="str">
        <f aca="false">IF(ISBLANK(K2622),"2",VLOOKUP(K2622,$BG$2:$BH$3,2,FALSE()))</f>
        <v>2</v>
      </c>
      <c r="W2622" s="66" t="str">
        <f aca="false">IF(ISBLANK(R2622),"Sin observaciones",R2622)</f>
        <v>Sin observaciones</v>
      </c>
      <c r="X2622" s="64" t="str">
        <f aca="false">IF(ISERROR(VLOOKUP(J2622,$BG$2:$BH$3,2,FALSE())),"",VLOOKUP(J2622,$BG$2:$BH$3,2,FALSE()))</f>
        <v/>
      </c>
      <c r="Z2622" s="67"/>
    </row>
    <row r="2623" customFormat="false" ht="14.4" hidden="false" customHeight="false" outlineLevel="0" collapsed="false">
      <c r="A2623" s="63"/>
      <c r="B2623" s="83"/>
      <c r="C2623" s="63"/>
      <c r="D2623" s="84"/>
      <c r="E2623" s="85"/>
      <c r="F2623" s="85"/>
      <c r="G2623" s="85"/>
      <c r="H2623" s="85"/>
      <c r="I2623" s="61"/>
      <c r="J2623" s="83"/>
      <c r="K2623" s="83"/>
      <c r="L2623" s="61"/>
      <c r="M2623" s="61"/>
      <c r="N2623" s="61"/>
      <c r="O2623" s="63"/>
      <c r="P2623" s="63"/>
      <c r="Q2623" s="63"/>
      <c r="R2623" s="63"/>
      <c r="S2623" s="64" t="str">
        <f aca="false">IF(ISBLANK(A2623),"",CONCATENATE($BC$5,"-",MID($BC$3,3,2),"-M_",A2623))</f>
        <v/>
      </c>
      <c r="T2623" s="65" t="str">
        <f aca="false">IF(ISBLANK(B2623),"",VLOOKUP(B2623,$BI$2:$BJ$5,2,FALSE()))</f>
        <v/>
      </c>
      <c r="U2623" s="66" t="str">
        <f aca="false">IF(ISBLANK(Q2623),"ES",Q2623)</f>
        <v>ES</v>
      </c>
      <c r="V2623" s="64" t="str">
        <f aca="false">IF(ISBLANK(K2623),"2",VLOOKUP(K2623,$BG$2:$BH$3,2,FALSE()))</f>
        <v>2</v>
      </c>
      <c r="W2623" s="66" t="str">
        <f aca="false">IF(ISBLANK(R2623),"Sin observaciones",R2623)</f>
        <v>Sin observaciones</v>
      </c>
      <c r="X2623" s="64" t="str">
        <f aca="false">IF(ISERROR(VLOOKUP(J2623,$BG$2:$BH$3,2,FALSE())),"",VLOOKUP(J2623,$BG$2:$BH$3,2,FALSE()))</f>
        <v/>
      </c>
      <c r="Z2623" s="67"/>
    </row>
    <row r="2624" customFormat="false" ht="14.4" hidden="false" customHeight="false" outlineLevel="0" collapsed="false">
      <c r="A2624" s="63"/>
      <c r="B2624" s="83"/>
      <c r="C2624" s="63"/>
      <c r="D2624" s="84"/>
      <c r="E2624" s="85"/>
      <c r="F2624" s="85"/>
      <c r="G2624" s="85"/>
      <c r="H2624" s="85"/>
      <c r="I2624" s="61"/>
      <c r="J2624" s="83"/>
      <c r="K2624" s="83"/>
      <c r="L2624" s="61"/>
      <c r="M2624" s="61"/>
      <c r="N2624" s="61"/>
      <c r="O2624" s="63"/>
      <c r="P2624" s="63"/>
      <c r="Q2624" s="63"/>
      <c r="R2624" s="63"/>
      <c r="S2624" s="64" t="str">
        <f aca="false">IF(ISBLANK(A2624),"",CONCATENATE($BC$5,"-",MID($BC$3,3,2),"-M_",A2624))</f>
        <v/>
      </c>
      <c r="T2624" s="65" t="str">
        <f aca="false">IF(ISBLANK(B2624),"",VLOOKUP(B2624,$BI$2:$BJ$5,2,FALSE()))</f>
        <v/>
      </c>
      <c r="U2624" s="66" t="str">
        <f aca="false">IF(ISBLANK(Q2624),"ES",Q2624)</f>
        <v>ES</v>
      </c>
      <c r="V2624" s="64" t="str">
        <f aca="false">IF(ISBLANK(K2624),"2",VLOOKUP(K2624,$BG$2:$BH$3,2,FALSE()))</f>
        <v>2</v>
      </c>
      <c r="W2624" s="66" t="str">
        <f aca="false">IF(ISBLANK(R2624),"Sin observaciones",R2624)</f>
        <v>Sin observaciones</v>
      </c>
      <c r="X2624" s="64" t="str">
        <f aca="false">IF(ISERROR(VLOOKUP(J2624,$BG$2:$BH$3,2,FALSE())),"",VLOOKUP(J2624,$BG$2:$BH$3,2,FALSE()))</f>
        <v/>
      </c>
      <c r="Z2624" s="67"/>
    </row>
    <row r="2625" customFormat="false" ht="14.4" hidden="false" customHeight="false" outlineLevel="0" collapsed="false">
      <c r="A2625" s="63"/>
      <c r="B2625" s="83"/>
      <c r="C2625" s="63"/>
      <c r="D2625" s="84"/>
      <c r="E2625" s="85"/>
      <c r="F2625" s="85"/>
      <c r="G2625" s="85"/>
      <c r="H2625" s="85"/>
      <c r="I2625" s="61"/>
      <c r="J2625" s="83"/>
      <c r="K2625" s="83"/>
      <c r="L2625" s="61"/>
      <c r="M2625" s="61"/>
      <c r="N2625" s="61"/>
      <c r="O2625" s="63"/>
      <c r="P2625" s="63"/>
      <c r="Q2625" s="63"/>
      <c r="R2625" s="63"/>
      <c r="S2625" s="64" t="str">
        <f aca="false">IF(ISBLANK(A2625),"",CONCATENATE($BC$5,"-",MID($BC$3,3,2),"-M_",A2625))</f>
        <v/>
      </c>
      <c r="T2625" s="65" t="str">
        <f aca="false">IF(ISBLANK(B2625),"",VLOOKUP(B2625,$BI$2:$BJ$5,2,FALSE()))</f>
        <v/>
      </c>
      <c r="U2625" s="66" t="str">
        <f aca="false">IF(ISBLANK(Q2625),"ES",Q2625)</f>
        <v>ES</v>
      </c>
      <c r="V2625" s="64" t="str">
        <f aca="false">IF(ISBLANK(K2625),"2",VLOOKUP(K2625,$BG$2:$BH$3,2,FALSE()))</f>
        <v>2</v>
      </c>
      <c r="W2625" s="66" t="str">
        <f aca="false">IF(ISBLANK(R2625),"Sin observaciones",R2625)</f>
        <v>Sin observaciones</v>
      </c>
      <c r="X2625" s="64" t="str">
        <f aca="false">IF(ISERROR(VLOOKUP(J2625,$BG$2:$BH$3,2,FALSE())),"",VLOOKUP(J2625,$BG$2:$BH$3,2,FALSE()))</f>
        <v/>
      </c>
      <c r="Z2625" s="67"/>
    </row>
    <row r="2626" customFormat="false" ht="14.4" hidden="false" customHeight="false" outlineLevel="0" collapsed="false">
      <c r="A2626" s="63"/>
      <c r="B2626" s="83"/>
      <c r="C2626" s="63"/>
      <c r="D2626" s="84"/>
      <c r="E2626" s="85"/>
      <c r="F2626" s="85"/>
      <c r="G2626" s="85"/>
      <c r="H2626" s="85"/>
      <c r="I2626" s="61"/>
      <c r="J2626" s="83"/>
      <c r="K2626" s="83"/>
      <c r="L2626" s="61"/>
      <c r="M2626" s="61"/>
      <c r="N2626" s="61"/>
      <c r="O2626" s="63"/>
      <c r="P2626" s="63"/>
      <c r="Q2626" s="63"/>
      <c r="R2626" s="63"/>
      <c r="S2626" s="64" t="str">
        <f aca="false">IF(ISBLANK(A2626),"",CONCATENATE($BC$5,"-",MID($BC$3,3,2),"-M_",A2626))</f>
        <v/>
      </c>
      <c r="T2626" s="65" t="str">
        <f aca="false">IF(ISBLANK(B2626),"",VLOOKUP(B2626,$BI$2:$BJ$5,2,FALSE()))</f>
        <v/>
      </c>
      <c r="U2626" s="66" t="str">
        <f aca="false">IF(ISBLANK(Q2626),"ES",Q2626)</f>
        <v>ES</v>
      </c>
      <c r="V2626" s="64" t="str">
        <f aca="false">IF(ISBLANK(K2626),"2",VLOOKUP(K2626,$BG$2:$BH$3,2,FALSE()))</f>
        <v>2</v>
      </c>
      <c r="W2626" s="66" t="str">
        <f aca="false">IF(ISBLANK(R2626),"Sin observaciones",R2626)</f>
        <v>Sin observaciones</v>
      </c>
      <c r="X2626" s="64" t="str">
        <f aca="false">IF(ISERROR(VLOOKUP(J2626,$BG$2:$BH$3,2,FALSE())),"",VLOOKUP(J2626,$BG$2:$BH$3,2,FALSE()))</f>
        <v/>
      </c>
      <c r="Z2626" s="67"/>
    </row>
    <row r="2627" customFormat="false" ht="14.4" hidden="false" customHeight="false" outlineLevel="0" collapsed="false">
      <c r="A2627" s="63"/>
      <c r="B2627" s="83"/>
      <c r="C2627" s="63"/>
      <c r="D2627" s="84"/>
      <c r="E2627" s="85"/>
      <c r="F2627" s="85"/>
      <c r="G2627" s="85"/>
      <c r="H2627" s="85"/>
      <c r="I2627" s="61"/>
      <c r="J2627" s="83"/>
      <c r="K2627" s="83"/>
      <c r="L2627" s="61"/>
      <c r="M2627" s="61"/>
      <c r="N2627" s="61"/>
      <c r="O2627" s="63"/>
      <c r="P2627" s="63"/>
      <c r="Q2627" s="63"/>
      <c r="R2627" s="63"/>
      <c r="S2627" s="64" t="str">
        <f aca="false">IF(ISBLANK(A2627),"",CONCATENATE($BC$5,"-",MID($BC$3,3,2),"-M_",A2627))</f>
        <v/>
      </c>
      <c r="T2627" s="65" t="str">
        <f aca="false">IF(ISBLANK(B2627),"",VLOOKUP(B2627,$BI$2:$BJ$5,2,FALSE()))</f>
        <v/>
      </c>
      <c r="U2627" s="66" t="str">
        <f aca="false">IF(ISBLANK(Q2627),"ES",Q2627)</f>
        <v>ES</v>
      </c>
      <c r="V2627" s="64" t="str">
        <f aca="false">IF(ISBLANK(K2627),"2",VLOOKUP(K2627,$BG$2:$BH$3,2,FALSE()))</f>
        <v>2</v>
      </c>
      <c r="W2627" s="66" t="str">
        <f aca="false">IF(ISBLANK(R2627),"Sin observaciones",R2627)</f>
        <v>Sin observaciones</v>
      </c>
      <c r="X2627" s="64" t="str">
        <f aca="false">IF(ISERROR(VLOOKUP(J2627,$BG$2:$BH$3,2,FALSE())),"",VLOOKUP(J2627,$BG$2:$BH$3,2,FALSE()))</f>
        <v/>
      </c>
      <c r="Z2627" s="67"/>
    </row>
    <row r="2628" customFormat="false" ht="14.4" hidden="false" customHeight="false" outlineLevel="0" collapsed="false">
      <c r="A2628" s="63"/>
      <c r="B2628" s="83"/>
      <c r="C2628" s="63"/>
      <c r="D2628" s="84"/>
      <c r="E2628" s="85"/>
      <c r="F2628" s="85"/>
      <c r="G2628" s="85"/>
      <c r="H2628" s="85"/>
      <c r="I2628" s="61"/>
      <c r="J2628" s="83"/>
      <c r="K2628" s="83"/>
      <c r="L2628" s="61"/>
      <c r="M2628" s="61"/>
      <c r="N2628" s="61"/>
      <c r="O2628" s="63"/>
      <c r="P2628" s="63"/>
      <c r="Q2628" s="63"/>
      <c r="R2628" s="63"/>
      <c r="S2628" s="64" t="str">
        <f aca="false">IF(ISBLANK(A2628),"",CONCATENATE($BC$5,"-",MID($BC$3,3,2),"-M_",A2628))</f>
        <v/>
      </c>
      <c r="T2628" s="65" t="str">
        <f aca="false">IF(ISBLANK(B2628),"",VLOOKUP(B2628,$BI$2:$BJ$5,2,FALSE()))</f>
        <v/>
      </c>
      <c r="U2628" s="66" t="str">
        <f aca="false">IF(ISBLANK(Q2628),"ES",Q2628)</f>
        <v>ES</v>
      </c>
      <c r="V2628" s="64" t="str">
        <f aca="false">IF(ISBLANK(K2628),"2",VLOOKUP(K2628,$BG$2:$BH$3,2,FALSE()))</f>
        <v>2</v>
      </c>
      <c r="W2628" s="66" t="str">
        <f aca="false">IF(ISBLANK(R2628),"Sin observaciones",R2628)</f>
        <v>Sin observaciones</v>
      </c>
      <c r="X2628" s="64" t="str">
        <f aca="false">IF(ISERROR(VLOOKUP(J2628,$BG$2:$BH$3,2,FALSE())),"",VLOOKUP(J2628,$BG$2:$BH$3,2,FALSE()))</f>
        <v/>
      </c>
      <c r="Z2628" s="67"/>
    </row>
    <row r="2629" customFormat="false" ht="14.4" hidden="false" customHeight="false" outlineLevel="0" collapsed="false">
      <c r="A2629" s="63"/>
      <c r="B2629" s="83"/>
      <c r="C2629" s="63"/>
      <c r="D2629" s="84"/>
      <c r="E2629" s="85"/>
      <c r="F2629" s="85"/>
      <c r="G2629" s="85"/>
      <c r="H2629" s="85"/>
      <c r="I2629" s="61"/>
      <c r="J2629" s="83"/>
      <c r="K2629" s="83"/>
      <c r="L2629" s="61"/>
      <c r="M2629" s="61"/>
      <c r="N2629" s="61"/>
      <c r="O2629" s="63"/>
      <c r="P2629" s="63"/>
      <c r="Q2629" s="63"/>
      <c r="R2629" s="63"/>
      <c r="S2629" s="64" t="str">
        <f aca="false">IF(ISBLANK(A2629),"",CONCATENATE($BC$5,"-",MID($BC$3,3,2),"-M_",A2629))</f>
        <v/>
      </c>
      <c r="T2629" s="65" t="str">
        <f aca="false">IF(ISBLANK(B2629),"",VLOOKUP(B2629,$BI$2:$BJ$5,2,FALSE()))</f>
        <v/>
      </c>
      <c r="U2629" s="66" t="str">
        <f aca="false">IF(ISBLANK(Q2629),"ES",Q2629)</f>
        <v>ES</v>
      </c>
      <c r="V2629" s="64" t="str">
        <f aca="false">IF(ISBLANK(K2629),"2",VLOOKUP(K2629,$BG$2:$BH$3,2,FALSE()))</f>
        <v>2</v>
      </c>
      <c r="W2629" s="66" t="str">
        <f aca="false">IF(ISBLANK(R2629),"Sin observaciones",R2629)</f>
        <v>Sin observaciones</v>
      </c>
      <c r="X2629" s="64" t="str">
        <f aca="false">IF(ISERROR(VLOOKUP(J2629,$BG$2:$BH$3,2,FALSE())),"",VLOOKUP(J2629,$BG$2:$BH$3,2,FALSE()))</f>
        <v/>
      </c>
      <c r="Z2629" s="67"/>
    </row>
    <row r="2630" customFormat="false" ht="14.4" hidden="false" customHeight="false" outlineLevel="0" collapsed="false">
      <c r="A2630" s="63"/>
      <c r="B2630" s="83"/>
      <c r="C2630" s="63"/>
      <c r="D2630" s="84"/>
      <c r="E2630" s="85"/>
      <c r="F2630" s="85"/>
      <c r="G2630" s="85"/>
      <c r="H2630" s="85"/>
      <c r="I2630" s="61"/>
      <c r="J2630" s="83"/>
      <c r="K2630" s="83"/>
      <c r="L2630" s="61"/>
      <c r="M2630" s="61"/>
      <c r="N2630" s="61"/>
      <c r="O2630" s="63"/>
      <c r="P2630" s="63"/>
      <c r="Q2630" s="63"/>
      <c r="R2630" s="63"/>
      <c r="S2630" s="64" t="str">
        <f aca="false">IF(ISBLANK(A2630),"",CONCATENATE($BC$5,"-",MID($BC$3,3,2),"-M_",A2630))</f>
        <v/>
      </c>
      <c r="T2630" s="65" t="str">
        <f aca="false">IF(ISBLANK(B2630),"",VLOOKUP(B2630,$BI$2:$BJ$5,2,FALSE()))</f>
        <v/>
      </c>
      <c r="U2630" s="66" t="str">
        <f aca="false">IF(ISBLANK(Q2630),"ES",Q2630)</f>
        <v>ES</v>
      </c>
      <c r="V2630" s="64" t="str">
        <f aca="false">IF(ISBLANK(K2630),"2",VLOOKUP(K2630,$BG$2:$BH$3,2,FALSE()))</f>
        <v>2</v>
      </c>
      <c r="W2630" s="66" t="str">
        <f aca="false">IF(ISBLANK(R2630),"Sin observaciones",R2630)</f>
        <v>Sin observaciones</v>
      </c>
      <c r="X2630" s="64" t="str">
        <f aca="false">IF(ISERROR(VLOOKUP(J2630,$BG$2:$BH$3,2,FALSE())),"",VLOOKUP(J2630,$BG$2:$BH$3,2,FALSE()))</f>
        <v/>
      </c>
      <c r="Z2630" s="67"/>
    </row>
    <row r="2631" customFormat="false" ht="14.4" hidden="false" customHeight="false" outlineLevel="0" collapsed="false">
      <c r="A2631" s="63"/>
      <c r="B2631" s="83"/>
      <c r="C2631" s="63"/>
      <c r="D2631" s="84"/>
      <c r="E2631" s="85"/>
      <c r="F2631" s="85"/>
      <c r="G2631" s="85"/>
      <c r="H2631" s="85"/>
      <c r="I2631" s="61"/>
      <c r="J2631" s="83"/>
      <c r="K2631" s="83"/>
      <c r="L2631" s="61"/>
      <c r="M2631" s="61"/>
      <c r="N2631" s="61"/>
      <c r="O2631" s="63"/>
      <c r="P2631" s="63"/>
      <c r="Q2631" s="63"/>
      <c r="R2631" s="63"/>
      <c r="S2631" s="64" t="str">
        <f aca="false">IF(ISBLANK(A2631),"",CONCATENATE($BC$5,"-",MID($BC$3,3,2),"-M_",A2631))</f>
        <v/>
      </c>
      <c r="T2631" s="65" t="str">
        <f aca="false">IF(ISBLANK(B2631),"",VLOOKUP(B2631,$BI$2:$BJ$5,2,FALSE()))</f>
        <v/>
      </c>
      <c r="U2631" s="66" t="str">
        <f aca="false">IF(ISBLANK(Q2631),"ES",Q2631)</f>
        <v>ES</v>
      </c>
      <c r="V2631" s="64" t="str">
        <f aca="false">IF(ISBLANK(K2631),"2",VLOOKUP(K2631,$BG$2:$BH$3,2,FALSE()))</f>
        <v>2</v>
      </c>
      <c r="W2631" s="66" t="str">
        <f aca="false">IF(ISBLANK(R2631),"Sin observaciones",R2631)</f>
        <v>Sin observaciones</v>
      </c>
      <c r="X2631" s="64" t="str">
        <f aca="false">IF(ISERROR(VLOOKUP(J2631,$BG$2:$BH$3,2,FALSE())),"",VLOOKUP(J2631,$BG$2:$BH$3,2,FALSE()))</f>
        <v/>
      </c>
      <c r="Z2631" s="67"/>
    </row>
    <row r="2632" customFormat="false" ht="14.4" hidden="false" customHeight="false" outlineLevel="0" collapsed="false">
      <c r="A2632" s="63"/>
      <c r="B2632" s="83"/>
      <c r="C2632" s="63"/>
      <c r="D2632" s="84"/>
      <c r="E2632" s="85"/>
      <c r="F2632" s="85"/>
      <c r="G2632" s="85"/>
      <c r="H2632" s="85"/>
      <c r="I2632" s="61"/>
      <c r="J2632" s="83"/>
      <c r="K2632" s="83"/>
      <c r="L2632" s="61"/>
      <c r="M2632" s="61"/>
      <c r="N2632" s="61"/>
      <c r="O2632" s="63"/>
      <c r="P2632" s="63"/>
      <c r="Q2632" s="63"/>
      <c r="R2632" s="63"/>
      <c r="S2632" s="64" t="str">
        <f aca="false">IF(ISBLANK(A2632),"",CONCATENATE($BC$5,"-",MID($BC$3,3,2),"-M_",A2632))</f>
        <v/>
      </c>
      <c r="T2632" s="65" t="str">
        <f aca="false">IF(ISBLANK(B2632),"",VLOOKUP(B2632,$BI$2:$BJ$5,2,FALSE()))</f>
        <v/>
      </c>
      <c r="U2632" s="66" t="str">
        <f aca="false">IF(ISBLANK(Q2632),"ES",Q2632)</f>
        <v>ES</v>
      </c>
      <c r="V2632" s="64" t="str">
        <f aca="false">IF(ISBLANK(K2632),"2",VLOOKUP(K2632,$BG$2:$BH$3,2,FALSE()))</f>
        <v>2</v>
      </c>
      <c r="W2632" s="66" t="str">
        <f aca="false">IF(ISBLANK(R2632),"Sin observaciones",R2632)</f>
        <v>Sin observaciones</v>
      </c>
      <c r="X2632" s="64" t="str">
        <f aca="false">IF(ISERROR(VLOOKUP(J2632,$BG$2:$BH$3,2,FALSE())),"",VLOOKUP(J2632,$BG$2:$BH$3,2,FALSE()))</f>
        <v/>
      </c>
      <c r="Z2632" s="67"/>
    </row>
    <row r="2633" customFormat="false" ht="14.4" hidden="false" customHeight="false" outlineLevel="0" collapsed="false">
      <c r="A2633" s="63"/>
      <c r="B2633" s="83"/>
      <c r="C2633" s="63"/>
      <c r="D2633" s="84"/>
      <c r="E2633" s="85"/>
      <c r="F2633" s="85"/>
      <c r="G2633" s="85"/>
      <c r="H2633" s="85"/>
      <c r="I2633" s="61"/>
      <c r="J2633" s="83"/>
      <c r="K2633" s="83"/>
      <c r="L2633" s="61"/>
      <c r="M2633" s="61"/>
      <c r="N2633" s="61"/>
      <c r="O2633" s="63"/>
      <c r="P2633" s="63"/>
      <c r="Q2633" s="63"/>
      <c r="R2633" s="63"/>
      <c r="S2633" s="64" t="str">
        <f aca="false">IF(ISBLANK(A2633),"",CONCATENATE($BC$5,"-",MID($BC$3,3,2),"-M_",A2633))</f>
        <v/>
      </c>
      <c r="T2633" s="65" t="str">
        <f aca="false">IF(ISBLANK(B2633),"",VLOOKUP(B2633,$BI$2:$BJ$5,2,FALSE()))</f>
        <v/>
      </c>
      <c r="U2633" s="66" t="str">
        <f aca="false">IF(ISBLANK(Q2633),"ES",Q2633)</f>
        <v>ES</v>
      </c>
      <c r="V2633" s="64" t="str">
        <f aca="false">IF(ISBLANK(K2633),"2",VLOOKUP(K2633,$BG$2:$BH$3,2,FALSE()))</f>
        <v>2</v>
      </c>
      <c r="W2633" s="66" t="str">
        <f aca="false">IF(ISBLANK(R2633),"Sin observaciones",R2633)</f>
        <v>Sin observaciones</v>
      </c>
      <c r="X2633" s="64" t="str">
        <f aca="false">IF(ISERROR(VLOOKUP(J2633,$BG$2:$BH$3,2,FALSE())),"",VLOOKUP(J2633,$BG$2:$BH$3,2,FALSE()))</f>
        <v/>
      </c>
      <c r="Z2633" s="67"/>
    </row>
    <row r="2634" customFormat="false" ht="14.4" hidden="false" customHeight="false" outlineLevel="0" collapsed="false">
      <c r="A2634" s="63"/>
      <c r="B2634" s="83"/>
      <c r="C2634" s="63"/>
      <c r="D2634" s="84"/>
      <c r="E2634" s="85"/>
      <c r="F2634" s="85"/>
      <c r="G2634" s="85"/>
      <c r="H2634" s="85"/>
      <c r="I2634" s="61"/>
      <c r="J2634" s="83"/>
      <c r="K2634" s="83"/>
      <c r="L2634" s="61"/>
      <c r="M2634" s="61"/>
      <c r="N2634" s="61"/>
      <c r="O2634" s="63"/>
      <c r="P2634" s="63"/>
      <c r="Q2634" s="63"/>
      <c r="R2634" s="63"/>
      <c r="S2634" s="64" t="str">
        <f aca="false">IF(ISBLANK(A2634),"",CONCATENATE($BC$5,"-",MID($BC$3,3,2),"-M_",A2634))</f>
        <v/>
      </c>
      <c r="T2634" s="65" t="str">
        <f aca="false">IF(ISBLANK(B2634),"",VLOOKUP(B2634,$BI$2:$BJ$5,2,FALSE()))</f>
        <v/>
      </c>
      <c r="U2634" s="66" t="str">
        <f aca="false">IF(ISBLANK(Q2634),"ES",Q2634)</f>
        <v>ES</v>
      </c>
      <c r="V2634" s="64" t="str">
        <f aca="false">IF(ISBLANK(K2634),"2",VLOOKUP(K2634,$BG$2:$BH$3,2,FALSE()))</f>
        <v>2</v>
      </c>
      <c r="W2634" s="66" t="str">
        <f aca="false">IF(ISBLANK(R2634),"Sin observaciones",R2634)</f>
        <v>Sin observaciones</v>
      </c>
      <c r="X2634" s="64" t="str">
        <f aca="false">IF(ISERROR(VLOOKUP(J2634,$BG$2:$BH$3,2,FALSE())),"",VLOOKUP(J2634,$BG$2:$BH$3,2,FALSE()))</f>
        <v/>
      </c>
      <c r="Z2634" s="67"/>
    </row>
    <row r="2635" customFormat="false" ht="14.4" hidden="false" customHeight="false" outlineLevel="0" collapsed="false">
      <c r="A2635" s="63"/>
      <c r="B2635" s="83"/>
      <c r="C2635" s="63"/>
      <c r="D2635" s="84"/>
      <c r="E2635" s="85"/>
      <c r="F2635" s="85"/>
      <c r="G2635" s="85"/>
      <c r="H2635" s="85"/>
      <c r="I2635" s="61"/>
      <c r="J2635" s="83"/>
      <c r="K2635" s="83"/>
      <c r="L2635" s="61"/>
      <c r="M2635" s="61"/>
      <c r="N2635" s="61"/>
      <c r="O2635" s="63"/>
      <c r="P2635" s="63"/>
      <c r="Q2635" s="63"/>
      <c r="R2635" s="63"/>
      <c r="S2635" s="64" t="str">
        <f aca="false">IF(ISBLANK(A2635),"",CONCATENATE($BC$5,"-",MID($BC$3,3,2),"-M_",A2635))</f>
        <v/>
      </c>
      <c r="T2635" s="65" t="str">
        <f aca="false">IF(ISBLANK(B2635),"",VLOOKUP(B2635,$BI$2:$BJ$5,2,FALSE()))</f>
        <v/>
      </c>
      <c r="U2635" s="66" t="str">
        <f aca="false">IF(ISBLANK(Q2635),"ES",Q2635)</f>
        <v>ES</v>
      </c>
      <c r="V2635" s="64" t="str">
        <f aca="false">IF(ISBLANK(K2635),"2",VLOOKUP(K2635,$BG$2:$BH$3,2,FALSE()))</f>
        <v>2</v>
      </c>
      <c r="W2635" s="66" t="str">
        <f aca="false">IF(ISBLANK(R2635),"Sin observaciones",R2635)</f>
        <v>Sin observaciones</v>
      </c>
      <c r="X2635" s="64" t="str">
        <f aca="false">IF(ISERROR(VLOOKUP(J2635,$BG$2:$BH$3,2,FALSE())),"",VLOOKUP(J2635,$BG$2:$BH$3,2,FALSE()))</f>
        <v/>
      </c>
      <c r="Z2635" s="67"/>
    </row>
    <row r="2636" customFormat="false" ht="14.4" hidden="false" customHeight="false" outlineLevel="0" collapsed="false">
      <c r="A2636" s="63"/>
      <c r="B2636" s="83"/>
      <c r="C2636" s="63"/>
      <c r="D2636" s="84"/>
      <c r="E2636" s="85"/>
      <c r="F2636" s="85"/>
      <c r="G2636" s="85"/>
      <c r="H2636" s="85"/>
      <c r="I2636" s="61"/>
      <c r="J2636" s="83"/>
      <c r="K2636" s="83"/>
      <c r="L2636" s="61"/>
      <c r="M2636" s="61"/>
      <c r="N2636" s="61"/>
      <c r="O2636" s="63"/>
      <c r="P2636" s="63"/>
      <c r="Q2636" s="63"/>
      <c r="R2636" s="63"/>
      <c r="S2636" s="64" t="str">
        <f aca="false">IF(ISBLANK(A2636),"",CONCATENATE($BC$5,"-",MID($BC$3,3,2),"-M_",A2636))</f>
        <v/>
      </c>
      <c r="T2636" s="65" t="str">
        <f aca="false">IF(ISBLANK(B2636),"",VLOOKUP(B2636,$BI$2:$BJ$5,2,FALSE()))</f>
        <v/>
      </c>
      <c r="U2636" s="66" t="str">
        <f aca="false">IF(ISBLANK(Q2636),"ES",Q2636)</f>
        <v>ES</v>
      </c>
      <c r="V2636" s="64" t="str">
        <f aca="false">IF(ISBLANK(K2636),"2",VLOOKUP(K2636,$BG$2:$BH$3,2,FALSE()))</f>
        <v>2</v>
      </c>
      <c r="W2636" s="66" t="str">
        <f aca="false">IF(ISBLANK(R2636),"Sin observaciones",R2636)</f>
        <v>Sin observaciones</v>
      </c>
      <c r="X2636" s="64" t="str">
        <f aca="false">IF(ISERROR(VLOOKUP(J2636,$BG$2:$BH$3,2,FALSE())),"",VLOOKUP(J2636,$BG$2:$BH$3,2,FALSE()))</f>
        <v/>
      </c>
      <c r="Z2636" s="67"/>
    </row>
    <row r="2637" customFormat="false" ht="14.4" hidden="false" customHeight="false" outlineLevel="0" collapsed="false">
      <c r="A2637" s="63"/>
      <c r="B2637" s="83"/>
      <c r="C2637" s="63"/>
      <c r="D2637" s="84"/>
      <c r="E2637" s="85"/>
      <c r="F2637" s="85"/>
      <c r="G2637" s="85"/>
      <c r="H2637" s="85"/>
      <c r="I2637" s="61"/>
      <c r="J2637" s="83"/>
      <c r="K2637" s="83"/>
      <c r="L2637" s="61"/>
      <c r="M2637" s="61"/>
      <c r="N2637" s="61"/>
      <c r="O2637" s="63"/>
      <c r="P2637" s="63"/>
      <c r="Q2637" s="63"/>
      <c r="R2637" s="63"/>
      <c r="S2637" s="64" t="str">
        <f aca="false">IF(ISBLANK(A2637),"",CONCATENATE($BC$5,"-",MID($BC$3,3,2),"-M_",A2637))</f>
        <v/>
      </c>
      <c r="T2637" s="65" t="str">
        <f aca="false">IF(ISBLANK(B2637),"",VLOOKUP(B2637,$BI$2:$BJ$5,2,FALSE()))</f>
        <v/>
      </c>
      <c r="U2637" s="66" t="str">
        <f aca="false">IF(ISBLANK(Q2637),"ES",Q2637)</f>
        <v>ES</v>
      </c>
      <c r="V2637" s="64" t="str">
        <f aca="false">IF(ISBLANK(K2637),"2",VLOOKUP(K2637,$BG$2:$BH$3,2,FALSE()))</f>
        <v>2</v>
      </c>
      <c r="W2637" s="66" t="str">
        <f aca="false">IF(ISBLANK(R2637),"Sin observaciones",R2637)</f>
        <v>Sin observaciones</v>
      </c>
      <c r="X2637" s="64" t="str">
        <f aca="false">IF(ISERROR(VLOOKUP(J2637,$BG$2:$BH$3,2,FALSE())),"",VLOOKUP(J2637,$BG$2:$BH$3,2,FALSE()))</f>
        <v/>
      </c>
      <c r="Z2637" s="67"/>
    </row>
    <row r="2638" customFormat="false" ht="14.4" hidden="false" customHeight="false" outlineLevel="0" collapsed="false">
      <c r="A2638" s="63"/>
      <c r="B2638" s="83"/>
      <c r="C2638" s="63"/>
      <c r="D2638" s="84"/>
      <c r="E2638" s="85"/>
      <c r="F2638" s="85"/>
      <c r="G2638" s="85"/>
      <c r="H2638" s="85"/>
      <c r="I2638" s="61"/>
      <c r="J2638" s="83"/>
      <c r="K2638" s="83"/>
      <c r="L2638" s="61"/>
      <c r="M2638" s="61"/>
      <c r="N2638" s="61"/>
      <c r="O2638" s="63"/>
      <c r="P2638" s="63"/>
      <c r="Q2638" s="63"/>
      <c r="R2638" s="63"/>
      <c r="S2638" s="64" t="str">
        <f aca="false">IF(ISBLANK(A2638),"",CONCATENATE($BC$5,"-",MID($BC$3,3,2),"-M_",A2638))</f>
        <v/>
      </c>
      <c r="T2638" s="65" t="str">
        <f aca="false">IF(ISBLANK(B2638),"",VLOOKUP(B2638,$BI$2:$BJ$5,2,FALSE()))</f>
        <v/>
      </c>
      <c r="U2638" s="66" t="str">
        <f aca="false">IF(ISBLANK(Q2638),"ES",Q2638)</f>
        <v>ES</v>
      </c>
      <c r="V2638" s="64" t="str">
        <f aca="false">IF(ISBLANK(K2638),"2",VLOOKUP(K2638,$BG$2:$BH$3,2,FALSE()))</f>
        <v>2</v>
      </c>
      <c r="W2638" s="66" t="str">
        <f aca="false">IF(ISBLANK(R2638),"Sin observaciones",R2638)</f>
        <v>Sin observaciones</v>
      </c>
      <c r="X2638" s="64" t="str">
        <f aca="false">IF(ISERROR(VLOOKUP(J2638,$BG$2:$BH$3,2,FALSE())),"",VLOOKUP(J2638,$BG$2:$BH$3,2,FALSE()))</f>
        <v/>
      </c>
      <c r="Z2638" s="67"/>
    </row>
    <row r="2639" customFormat="false" ht="14.4" hidden="false" customHeight="false" outlineLevel="0" collapsed="false">
      <c r="A2639" s="63"/>
      <c r="B2639" s="83"/>
      <c r="C2639" s="63"/>
      <c r="D2639" s="84"/>
      <c r="E2639" s="85"/>
      <c r="F2639" s="85"/>
      <c r="G2639" s="85"/>
      <c r="H2639" s="85"/>
      <c r="I2639" s="61"/>
      <c r="J2639" s="83"/>
      <c r="K2639" s="83"/>
      <c r="L2639" s="61"/>
      <c r="M2639" s="61"/>
      <c r="N2639" s="61"/>
      <c r="O2639" s="63"/>
      <c r="P2639" s="63"/>
      <c r="Q2639" s="63"/>
      <c r="R2639" s="63"/>
      <c r="S2639" s="64" t="str">
        <f aca="false">IF(ISBLANK(A2639),"",CONCATENATE($BC$5,"-",MID($BC$3,3,2),"-M_",A2639))</f>
        <v/>
      </c>
      <c r="T2639" s="65" t="str">
        <f aca="false">IF(ISBLANK(B2639),"",VLOOKUP(B2639,$BI$2:$BJ$5,2,FALSE()))</f>
        <v/>
      </c>
      <c r="U2639" s="66" t="str">
        <f aca="false">IF(ISBLANK(Q2639),"ES",Q2639)</f>
        <v>ES</v>
      </c>
      <c r="V2639" s="64" t="str">
        <f aca="false">IF(ISBLANK(K2639),"2",VLOOKUP(K2639,$BG$2:$BH$3,2,FALSE()))</f>
        <v>2</v>
      </c>
      <c r="W2639" s="66" t="str">
        <f aca="false">IF(ISBLANK(R2639),"Sin observaciones",R2639)</f>
        <v>Sin observaciones</v>
      </c>
      <c r="X2639" s="64" t="str">
        <f aca="false">IF(ISERROR(VLOOKUP(J2639,$BG$2:$BH$3,2,FALSE())),"",VLOOKUP(J2639,$BG$2:$BH$3,2,FALSE()))</f>
        <v/>
      </c>
      <c r="Z2639" s="67"/>
    </row>
    <row r="2640" customFormat="false" ht="14.4" hidden="false" customHeight="false" outlineLevel="0" collapsed="false">
      <c r="A2640" s="63"/>
      <c r="B2640" s="83"/>
      <c r="C2640" s="63"/>
      <c r="D2640" s="84"/>
      <c r="E2640" s="85"/>
      <c r="F2640" s="85"/>
      <c r="G2640" s="85"/>
      <c r="H2640" s="85"/>
      <c r="I2640" s="61"/>
      <c r="J2640" s="83"/>
      <c r="K2640" s="83"/>
      <c r="L2640" s="61"/>
      <c r="M2640" s="61"/>
      <c r="N2640" s="61"/>
      <c r="O2640" s="63"/>
      <c r="P2640" s="63"/>
      <c r="Q2640" s="63"/>
      <c r="R2640" s="63"/>
      <c r="S2640" s="64" t="str">
        <f aca="false">IF(ISBLANK(A2640),"",CONCATENATE($BC$5,"-",MID($BC$3,3,2),"-M_",A2640))</f>
        <v/>
      </c>
      <c r="T2640" s="65" t="str">
        <f aca="false">IF(ISBLANK(B2640),"",VLOOKUP(B2640,$BI$2:$BJ$5,2,FALSE()))</f>
        <v/>
      </c>
      <c r="U2640" s="66" t="str">
        <f aca="false">IF(ISBLANK(Q2640),"ES",Q2640)</f>
        <v>ES</v>
      </c>
      <c r="V2640" s="64" t="str">
        <f aca="false">IF(ISBLANK(K2640),"2",VLOOKUP(K2640,$BG$2:$BH$3,2,FALSE()))</f>
        <v>2</v>
      </c>
      <c r="W2640" s="66" t="str">
        <f aca="false">IF(ISBLANK(R2640),"Sin observaciones",R2640)</f>
        <v>Sin observaciones</v>
      </c>
      <c r="X2640" s="64" t="str">
        <f aca="false">IF(ISERROR(VLOOKUP(J2640,$BG$2:$BH$3,2,FALSE())),"",VLOOKUP(J2640,$BG$2:$BH$3,2,FALSE()))</f>
        <v/>
      </c>
      <c r="Z2640" s="67"/>
    </row>
    <row r="2641" customFormat="false" ht="14.4" hidden="false" customHeight="false" outlineLevel="0" collapsed="false">
      <c r="A2641" s="63"/>
      <c r="B2641" s="83"/>
      <c r="C2641" s="63"/>
      <c r="D2641" s="84"/>
      <c r="E2641" s="85"/>
      <c r="F2641" s="85"/>
      <c r="G2641" s="85"/>
      <c r="H2641" s="85"/>
      <c r="I2641" s="61"/>
      <c r="J2641" s="83"/>
      <c r="K2641" s="83"/>
      <c r="L2641" s="61"/>
      <c r="M2641" s="61"/>
      <c r="N2641" s="61"/>
      <c r="O2641" s="63"/>
      <c r="P2641" s="63"/>
      <c r="Q2641" s="63"/>
      <c r="R2641" s="63"/>
      <c r="S2641" s="64" t="str">
        <f aca="false">IF(ISBLANK(A2641),"",CONCATENATE($BC$5,"-",MID($BC$3,3,2),"-M_",A2641))</f>
        <v/>
      </c>
      <c r="T2641" s="65" t="str">
        <f aca="false">IF(ISBLANK(B2641),"",VLOOKUP(B2641,$BI$2:$BJ$5,2,FALSE()))</f>
        <v/>
      </c>
      <c r="U2641" s="66" t="str">
        <f aca="false">IF(ISBLANK(Q2641),"ES",Q2641)</f>
        <v>ES</v>
      </c>
      <c r="V2641" s="64" t="str">
        <f aca="false">IF(ISBLANK(K2641),"2",VLOOKUP(K2641,$BG$2:$BH$3,2,FALSE()))</f>
        <v>2</v>
      </c>
      <c r="W2641" s="66" t="str">
        <f aca="false">IF(ISBLANK(R2641),"Sin observaciones",R2641)</f>
        <v>Sin observaciones</v>
      </c>
      <c r="X2641" s="64" t="str">
        <f aca="false">IF(ISERROR(VLOOKUP(J2641,$BG$2:$BH$3,2,FALSE())),"",VLOOKUP(J2641,$BG$2:$BH$3,2,FALSE()))</f>
        <v/>
      </c>
      <c r="Z2641" s="67"/>
    </row>
    <row r="2642" customFormat="false" ht="14.4" hidden="false" customHeight="false" outlineLevel="0" collapsed="false">
      <c r="A2642" s="63"/>
      <c r="B2642" s="83"/>
      <c r="C2642" s="63"/>
      <c r="D2642" s="84"/>
      <c r="E2642" s="85"/>
      <c r="F2642" s="85"/>
      <c r="G2642" s="85"/>
      <c r="H2642" s="85"/>
      <c r="I2642" s="61"/>
      <c r="J2642" s="83"/>
      <c r="K2642" s="83"/>
      <c r="L2642" s="61"/>
      <c r="M2642" s="61"/>
      <c r="N2642" s="61"/>
      <c r="O2642" s="63"/>
      <c r="P2642" s="63"/>
      <c r="Q2642" s="63"/>
      <c r="R2642" s="63"/>
      <c r="S2642" s="64" t="str">
        <f aca="false">IF(ISBLANK(A2642),"",CONCATENATE($BC$5,"-",MID($BC$3,3,2),"-M_",A2642))</f>
        <v/>
      </c>
      <c r="T2642" s="65" t="str">
        <f aca="false">IF(ISBLANK(B2642),"",VLOOKUP(B2642,$BI$2:$BJ$5,2,FALSE()))</f>
        <v/>
      </c>
      <c r="U2642" s="66" t="str">
        <f aca="false">IF(ISBLANK(Q2642),"ES",Q2642)</f>
        <v>ES</v>
      </c>
      <c r="V2642" s="64" t="str">
        <f aca="false">IF(ISBLANK(K2642),"2",VLOOKUP(K2642,$BG$2:$BH$3,2,FALSE()))</f>
        <v>2</v>
      </c>
      <c r="W2642" s="66" t="str">
        <f aca="false">IF(ISBLANK(R2642),"Sin observaciones",R2642)</f>
        <v>Sin observaciones</v>
      </c>
      <c r="X2642" s="64" t="str">
        <f aca="false">IF(ISERROR(VLOOKUP(J2642,$BG$2:$BH$3,2,FALSE())),"",VLOOKUP(J2642,$BG$2:$BH$3,2,FALSE()))</f>
        <v/>
      </c>
      <c r="Z2642" s="67"/>
    </row>
    <row r="2643" customFormat="false" ht="14.4" hidden="false" customHeight="false" outlineLevel="0" collapsed="false">
      <c r="A2643" s="63"/>
      <c r="B2643" s="83"/>
      <c r="C2643" s="63"/>
      <c r="D2643" s="84"/>
      <c r="E2643" s="85"/>
      <c r="F2643" s="85"/>
      <c r="G2643" s="85"/>
      <c r="H2643" s="85"/>
      <c r="I2643" s="61"/>
      <c r="J2643" s="83"/>
      <c r="K2643" s="83"/>
      <c r="L2643" s="61"/>
      <c r="M2643" s="61"/>
      <c r="N2643" s="61"/>
      <c r="O2643" s="63"/>
      <c r="P2643" s="63"/>
      <c r="Q2643" s="63"/>
      <c r="R2643" s="63"/>
      <c r="S2643" s="64" t="str">
        <f aca="false">IF(ISBLANK(A2643),"",CONCATENATE($BC$5,"-",MID($BC$3,3,2),"-M_",A2643))</f>
        <v/>
      </c>
      <c r="T2643" s="65" t="str">
        <f aca="false">IF(ISBLANK(B2643),"",VLOOKUP(B2643,$BI$2:$BJ$5,2,FALSE()))</f>
        <v/>
      </c>
      <c r="U2643" s="66" t="str">
        <f aca="false">IF(ISBLANK(Q2643),"ES",Q2643)</f>
        <v>ES</v>
      </c>
      <c r="V2643" s="64" t="str">
        <f aca="false">IF(ISBLANK(K2643),"2",VLOOKUP(K2643,$BG$2:$BH$3,2,FALSE()))</f>
        <v>2</v>
      </c>
      <c r="W2643" s="66" t="str">
        <f aca="false">IF(ISBLANK(R2643),"Sin observaciones",R2643)</f>
        <v>Sin observaciones</v>
      </c>
      <c r="X2643" s="64" t="str">
        <f aca="false">IF(ISERROR(VLOOKUP(J2643,$BG$2:$BH$3,2,FALSE())),"",VLOOKUP(J2643,$BG$2:$BH$3,2,FALSE()))</f>
        <v/>
      </c>
      <c r="Z2643" s="67"/>
    </row>
    <row r="2644" customFormat="false" ht="14.4" hidden="false" customHeight="false" outlineLevel="0" collapsed="false">
      <c r="A2644" s="63"/>
      <c r="B2644" s="83"/>
      <c r="C2644" s="63"/>
      <c r="D2644" s="84"/>
      <c r="E2644" s="85"/>
      <c r="F2644" s="85"/>
      <c r="G2644" s="85"/>
      <c r="H2644" s="85"/>
      <c r="I2644" s="61"/>
      <c r="J2644" s="83"/>
      <c r="K2644" s="83"/>
      <c r="L2644" s="61"/>
      <c r="M2644" s="61"/>
      <c r="N2644" s="61"/>
      <c r="O2644" s="63"/>
      <c r="P2644" s="63"/>
      <c r="Q2644" s="63"/>
      <c r="R2644" s="63"/>
      <c r="S2644" s="64" t="str">
        <f aca="false">IF(ISBLANK(A2644),"",CONCATENATE($BC$5,"-",MID($BC$3,3,2),"-M_",A2644))</f>
        <v/>
      </c>
      <c r="T2644" s="65" t="str">
        <f aca="false">IF(ISBLANK(B2644),"",VLOOKUP(B2644,$BI$2:$BJ$5,2,FALSE()))</f>
        <v/>
      </c>
      <c r="U2644" s="66" t="str">
        <f aca="false">IF(ISBLANK(Q2644),"ES",Q2644)</f>
        <v>ES</v>
      </c>
      <c r="V2644" s="64" t="str">
        <f aca="false">IF(ISBLANK(K2644),"2",VLOOKUP(K2644,$BG$2:$BH$3,2,FALSE()))</f>
        <v>2</v>
      </c>
      <c r="W2644" s="66" t="str">
        <f aca="false">IF(ISBLANK(R2644),"Sin observaciones",R2644)</f>
        <v>Sin observaciones</v>
      </c>
      <c r="X2644" s="64" t="str">
        <f aca="false">IF(ISERROR(VLOOKUP(J2644,$BG$2:$BH$3,2,FALSE())),"",VLOOKUP(J2644,$BG$2:$BH$3,2,FALSE()))</f>
        <v/>
      </c>
      <c r="Z2644" s="67"/>
    </row>
    <row r="2645" customFormat="false" ht="14.4" hidden="false" customHeight="false" outlineLevel="0" collapsed="false">
      <c r="A2645" s="63"/>
      <c r="B2645" s="83"/>
      <c r="C2645" s="63"/>
      <c r="D2645" s="84"/>
      <c r="E2645" s="85"/>
      <c r="F2645" s="85"/>
      <c r="G2645" s="85"/>
      <c r="H2645" s="85"/>
      <c r="I2645" s="61"/>
      <c r="J2645" s="83"/>
      <c r="K2645" s="83"/>
      <c r="L2645" s="61"/>
      <c r="M2645" s="61"/>
      <c r="N2645" s="61"/>
      <c r="O2645" s="63"/>
      <c r="P2645" s="63"/>
      <c r="Q2645" s="63"/>
      <c r="R2645" s="63"/>
      <c r="S2645" s="64" t="str">
        <f aca="false">IF(ISBLANK(A2645),"",CONCATENATE($BC$5,"-",MID($BC$3,3,2),"-M_",A2645))</f>
        <v/>
      </c>
      <c r="T2645" s="65" t="str">
        <f aca="false">IF(ISBLANK(B2645),"",VLOOKUP(B2645,$BI$2:$BJ$5,2,FALSE()))</f>
        <v/>
      </c>
      <c r="U2645" s="66" t="str">
        <f aca="false">IF(ISBLANK(Q2645),"ES",Q2645)</f>
        <v>ES</v>
      </c>
      <c r="V2645" s="64" t="str">
        <f aca="false">IF(ISBLANK(K2645),"2",VLOOKUP(K2645,$BG$2:$BH$3,2,FALSE()))</f>
        <v>2</v>
      </c>
      <c r="W2645" s="66" t="str">
        <f aca="false">IF(ISBLANK(R2645),"Sin observaciones",R2645)</f>
        <v>Sin observaciones</v>
      </c>
      <c r="X2645" s="64" t="str">
        <f aca="false">IF(ISERROR(VLOOKUP(J2645,$BG$2:$BH$3,2,FALSE())),"",VLOOKUP(J2645,$BG$2:$BH$3,2,FALSE()))</f>
        <v/>
      </c>
      <c r="Z2645" s="67"/>
    </row>
    <row r="2646" customFormat="false" ht="14.4" hidden="false" customHeight="false" outlineLevel="0" collapsed="false">
      <c r="A2646" s="63"/>
      <c r="B2646" s="83"/>
      <c r="C2646" s="63"/>
      <c r="D2646" s="84"/>
      <c r="E2646" s="85"/>
      <c r="F2646" s="85"/>
      <c r="G2646" s="85"/>
      <c r="H2646" s="85"/>
      <c r="I2646" s="61"/>
      <c r="J2646" s="83"/>
      <c r="K2646" s="83"/>
      <c r="L2646" s="61"/>
      <c r="M2646" s="61"/>
      <c r="N2646" s="61"/>
      <c r="O2646" s="63"/>
      <c r="P2646" s="63"/>
      <c r="Q2646" s="63"/>
      <c r="R2646" s="63"/>
      <c r="S2646" s="64" t="str">
        <f aca="false">IF(ISBLANK(A2646),"",CONCATENATE($BC$5,"-",MID($BC$3,3,2),"-M_",A2646))</f>
        <v/>
      </c>
      <c r="T2646" s="65" t="str">
        <f aca="false">IF(ISBLANK(B2646),"",VLOOKUP(B2646,$BI$2:$BJ$5,2,FALSE()))</f>
        <v/>
      </c>
      <c r="U2646" s="66" t="str">
        <f aca="false">IF(ISBLANK(Q2646),"ES",Q2646)</f>
        <v>ES</v>
      </c>
      <c r="V2646" s="64" t="str">
        <f aca="false">IF(ISBLANK(K2646),"2",VLOOKUP(K2646,$BG$2:$BH$3,2,FALSE()))</f>
        <v>2</v>
      </c>
      <c r="W2646" s="66" t="str">
        <f aca="false">IF(ISBLANK(R2646),"Sin observaciones",R2646)</f>
        <v>Sin observaciones</v>
      </c>
      <c r="X2646" s="64" t="str">
        <f aca="false">IF(ISERROR(VLOOKUP(J2646,$BG$2:$BH$3,2,FALSE())),"",VLOOKUP(J2646,$BG$2:$BH$3,2,FALSE()))</f>
        <v/>
      </c>
      <c r="Z2646" s="67"/>
    </row>
    <row r="2647" customFormat="false" ht="14.4" hidden="false" customHeight="false" outlineLevel="0" collapsed="false">
      <c r="A2647" s="63"/>
      <c r="B2647" s="83"/>
      <c r="C2647" s="63"/>
      <c r="D2647" s="84"/>
      <c r="E2647" s="85"/>
      <c r="F2647" s="85"/>
      <c r="G2647" s="85"/>
      <c r="H2647" s="85"/>
      <c r="I2647" s="61"/>
      <c r="J2647" s="83"/>
      <c r="K2647" s="83"/>
      <c r="L2647" s="61"/>
      <c r="M2647" s="61"/>
      <c r="N2647" s="61"/>
      <c r="O2647" s="63"/>
      <c r="P2647" s="63"/>
      <c r="Q2647" s="63"/>
      <c r="R2647" s="63"/>
      <c r="S2647" s="64" t="str">
        <f aca="false">IF(ISBLANK(A2647),"",CONCATENATE($BC$5,"-",MID($BC$3,3,2),"-M_",A2647))</f>
        <v/>
      </c>
      <c r="T2647" s="65" t="str">
        <f aca="false">IF(ISBLANK(B2647),"",VLOOKUP(B2647,$BI$2:$BJ$5,2,FALSE()))</f>
        <v/>
      </c>
      <c r="U2647" s="66" t="str">
        <f aca="false">IF(ISBLANK(Q2647),"ES",Q2647)</f>
        <v>ES</v>
      </c>
      <c r="V2647" s="64" t="str">
        <f aca="false">IF(ISBLANK(K2647),"2",VLOOKUP(K2647,$BG$2:$BH$3,2,FALSE()))</f>
        <v>2</v>
      </c>
      <c r="W2647" s="66" t="str">
        <f aca="false">IF(ISBLANK(R2647),"Sin observaciones",R2647)</f>
        <v>Sin observaciones</v>
      </c>
      <c r="X2647" s="64" t="str">
        <f aca="false">IF(ISERROR(VLOOKUP(J2647,$BG$2:$BH$3,2,FALSE())),"",VLOOKUP(J2647,$BG$2:$BH$3,2,FALSE()))</f>
        <v/>
      </c>
      <c r="Z2647" s="67"/>
    </row>
    <row r="2648" customFormat="false" ht="14.4" hidden="false" customHeight="false" outlineLevel="0" collapsed="false">
      <c r="A2648" s="63"/>
      <c r="B2648" s="83"/>
      <c r="C2648" s="63"/>
      <c r="D2648" s="84"/>
      <c r="E2648" s="85"/>
      <c r="F2648" s="85"/>
      <c r="G2648" s="85"/>
      <c r="H2648" s="85"/>
      <c r="I2648" s="61"/>
      <c r="J2648" s="83"/>
      <c r="K2648" s="83"/>
      <c r="L2648" s="61"/>
      <c r="M2648" s="61"/>
      <c r="N2648" s="61"/>
      <c r="O2648" s="63"/>
      <c r="P2648" s="63"/>
      <c r="Q2648" s="63"/>
      <c r="R2648" s="63"/>
      <c r="S2648" s="64" t="str">
        <f aca="false">IF(ISBLANK(A2648),"",CONCATENATE($BC$5,"-",MID($BC$3,3,2),"-M_",A2648))</f>
        <v/>
      </c>
      <c r="T2648" s="65" t="str">
        <f aca="false">IF(ISBLANK(B2648),"",VLOOKUP(B2648,$BI$2:$BJ$5,2,FALSE()))</f>
        <v/>
      </c>
      <c r="U2648" s="66" t="str">
        <f aca="false">IF(ISBLANK(Q2648),"ES",Q2648)</f>
        <v>ES</v>
      </c>
      <c r="V2648" s="64" t="str">
        <f aca="false">IF(ISBLANK(K2648),"2",VLOOKUP(K2648,$BG$2:$BH$3,2,FALSE()))</f>
        <v>2</v>
      </c>
      <c r="W2648" s="66" t="str">
        <f aca="false">IF(ISBLANK(R2648),"Sin observaciones",R2648)</f>
        <v>Sin observaciones</v>
      </c>
      <c r="X2648" s="64" t="str">
        <f aca="false">IF(ISERROR(VLOOKUP(J2648,$BG$2:$BH$3,2,FALSE())),"",VLOOKUP(J2648,$BG$2:$BH$3,2,FALSE()))</f>
        <v/>
      </c>
      <c r="Z2648" s="67"/>
    </row>
    <row r="2649" customFormat="false" ht="14.4" hidden="false" customHeight="false" outlineLevel="0" collapsed="false">
      <c r="A2649" s="63"/>
      <c r="B2649" s="83"/>
      <c r="C2649" s="63"/>
      <c r="D2649" s="84"/>
      <c r="E2649" s="85"/>
      <c r="F2649" s="85"/>
      <c r="G2649" s="85"/>
      <c r="H2649" s="85"/>
      <c r="I2649" s="61"/>
      <c r="J2649" s="83"/>
      <c r="K2649" s="83"/>
      <c r="L2649" s="61"/>
      <c r="M2649" s="61"/>
      <c r="N2649" s="61"/>
      <c r="O2649" s="63"/>
      <c r="P2649" s="63"/>
      <c r="Q2649" s="63"/>
      <c r="R2649" s="63"/>
      <c r="S2649" s="64" t="str">
        <f aca="false">IF(ISBLANK(A2649),"",CONCATENATE($BC$5,"-",MID($BC$3,3,2),"-M_",A2649))</f>
        <v/>
      </c>
      <c r="T2649" s="65" t="str">
        <f aca="false">IF(ISBLANK(B2649),"",VLOOKUP(B2649,$BI$2:$BJ$5,2,FALSE()))</f>
        <v/>
      </c>
      <c r="U2649" s="66" t="str">
        <f aca="false">IF(ISBLANK(Q2649),"ES",Q2649)</f>
        <v>ES</v>
      </c>
      <c r="V2649" s="64" t="str">
        <f aca="false">IF(ISBLANK(K2649),"2",VLOOKUP(K2649,$BG$2:$BH$3,2,FALSE()))</f>
        <v>2</v>
      </c>
      <c r="W2649" s="66" t="str">
        <f aca="false">IF(ISBLANK(R2649),"Sin observaciones",R2649)</f>
        <v>Sin observaciones</v>
      </c>
      <c r="X2649" s="64" t="str">
        <f aca="false">IF(ISERROR(VLOOKUP(J2649,$BG$2:$BH$3,2,FALSE())),"",VLOOKUP(J2649,$BG$2:$BH$3,2,FALSE()))</f>
        <v/>
      </c>
      <c r="Z2649" s="67"/>
    </row>
    <row r="2650" customFormat="false" ht="14.4" hidden="false" customHeight="false" outlineLevel="0" collapsed="false">
      <c r="A2650" s="63"/>
      <c r="B2650" s="83"/>
      <c r="C2650" s="63"/>
      <c r="D2650" s="84"/>
      <c r="E2650" s="85"/>
      <c r="F2650" s="85"/>
      <c r="G2650" s="85"/>
      <c r="H2650" s="85"/>
      <c r="I2650" s="61"/>
      <c r="J2650" s="83"/>
      <c r="K2650" s="83"/>
      <c r="L2650" s="61"/>
      <c r="M2650" s="61"/>
      <c r="N2650" s="61"/>
      <c r="O2650" s="63"/>
      <c r="P2650" s="63"/>
      <c r="Q2650" s="63"/>
      <c r="R2650" s="63"/>
      <c r="S2650" s="64" t="str">
        <f aca="false">IF(ISBLANK(A2650),"",CONCATENATE($BC$5,"-",MID($BC$3,3,2),"-M_",A2650))</f>
        <v/>
      </c>
      <c r="T2650" s="65" t="str">
        <f aca="false">IF(ISBLANK(B2650),"",VLOOKUP(B2650,$BI$2:$BJ$5,2,FALSE()))</f>
        <v/>
      </c>
      <c r="U2650" s="66" t="str">
        <f aca="false">IF(ISBLANK(Q2650),"ES",Q2650)</f>
        <v>ES</v>
      </c>
      <c r="V2650" s="64" t="str">
        <f aca="false">IF(ISBLANK(K2650),"2",VLOOKUP(K2650,$BG$2:$BH$3,2,FALSE()))</f>
        <v>2</v>
      </c>
      <c r="W2650" s="66" t="str">
        <f aca="false">IF(ISBLANK(R2650),"Sin observaciones",R2650)</f>
        <v>Sin observaciones</v>
      </c>
      <c r="X2650" s="64" t="str">
        <f aca="false">IF(ISERROR(VLOOKUP(J2650,$BG$2:$BH$3,2,FALSE())),"",VLOOKUP(J2650,$BG$2:$BH$3,2,FALSE()))</f>
        <v/>
      </c>
      <c r="Z2650" s="67"/>
    </row>
    <row r="2651" customFormat="false" ht="14.4" hidden="false" customHeight="false" outlineLevel="0" collapsed="false">
      <c r="A2651" s="63"/>
      <c r="B2651" s="83"/>
      <c r="C2651" s="63"/>
      <c r="D2651" s="84"/>
      <c r="E2651" s="85"/>
      <c r="F2651" s="85"/>
      <c r="G2651" s="85"/>
      <c r="H2651" s="85"/>
      <c r="I2651" s="61"/>
      <c r="J2651" s="83"/>
      <c r="K2651" s="83"/>
      <c r="L2651" s="61"/>
      <c r="M2651" s="61"/>
      <c r="N2651" s="61"/>
      <c r="O2651" s="63"/>
      <c r="P2651" s="63"/>
      <c r="Q2651" s="63"/>
      <c r="R2651" s="63"/>
      <c r="S2651" s="64" t="str">
        <f aca="false">IF(ISBLANK(A2651),"",CONCATENATE($BC$5,"-",MID($BC$3,3,2),"-M_",A2651))</f>
        <v/>
      </c>
      <c r="T2651" s="65" t="str">
        <f aca="false">IF(ISBLANK(B2651),"",VLOOKUP(B2651,$BI$2:$BJ$5,2,FALSE()))</f>
        <v/>
      </c>
      <c r="U2651" s="66" t="str">
        <f aca="false">IF(ISBLANK(Q2651),"ES",Q2651)</f>
        <v>ES</v>
      </c>
      <c r="V2651" s="64" t="str">
        <f aca="false">IF(ISBLANK(K2651),"2",VLOOKUP(K2651,$BG$2:$BH$3,2,FALSE()))</f>
        <v>2</v>
      </c>
      <c r="W2651" s="66" t="str">
        <f aca="false">IF(ISBLANK(R2651),"Sin observaciones",R2651)</f>
        <v>Sin observaciones</v>
      </c>
      <c r="X2651" s="64" t="str">
        <f aca="false">IF(ISERROR(VLOOKUP(J2651,$BG$2:$BH$3,2,FALSE())),"",VLOOKUP(J2651,$BG$2:$BH$3,2,FALSE()))</f>
        <v/>
      </c>
      <c r="Z2651" s="67"/>
    </row>
    <row r="2652" customFormat="false" ht="14.4" hidden="false" customHeight="false" outlineLevel="0" collapsed="false">
      <c r="A2652" s="63"/>
      <c r="B2652" s="83"/>
      <c r="C2652" s="63"/>
      <c r="D2652" s="84"/>
      <c r="E2652" s="85"/>
      <c r="F2652" s="85"/>
      <c r="G2652" s="85"/>
      <c r="H2652" s="85"/>
      <c r="I2652" s="61"/>
      <c r="J2652" s="83"/>
      <c r="K2652" s="83"/>
      <c r="L2652" s="61"/>
      <c r="M2652" s="61"/>
      <c r="N2652" s="61"/>
      <c r="O2652" s="63"/>
      <c r="P2652" s="63"/>
      <c r="Q2652" s="63"/>
      <c r="R2652" s="63"/>
      <c r="S2652" s="64" t="str">
        <f aca="false">IF(ISBLANK(A2652),"",CONCATENATE($BC$5,"-",MID($BC$3,3,2),"-M_",A2652))</f>
        <v/>
      </c>
      <c r="T2652" s="65" t="str">
        <f aca="false">IF(ISBLANK(B2652),"",VLOOKUP(B2652,$BI$2:$BJ$5,2,FALSE()))</f>
        <v/>
      </c>
      <c r="U2652" s="66" t="str">
        <f aca="false">IF(ISBLANK(Q2652),"ES",Q2652)</f>
        <v>ES</v>
      </c>
      <c r="V2652" s="64" t="str">
        <f aca="false">IF(ISBLANK(K2652),"2",VLOOKUP(K2652,$BG$2:$BH$3,2,FALSE()))</f>
        <v>2</v>
      </c>
      <c r="W2652" s="66" t="str">
        <f aca="false">IF(ISBLANK(R2652),"Sin observaciones",R2652)</f>
        <v>Sin observaciones</v>
      </c>
      <c r="X2652" s="64" t="str">
        <f aca="false">IF(ISERROR(VLOOKUP(J2652,$BG$2:$BH$3,2,FALSE())),"",VLOOKUP(J2652,$BG$2:$BH$3,2,FALSE()))</f>
        <v/>
      </c>
      <c r="Z2652" s="67"/>
    </row>
    <row r="2653" customFormat="false" ht="14.4" hidden="false" customHeight="false" outlineLevel="0" collapsed="false">
      <c r="A2653" s="63"/>
      <c r="B2653" s="83"/>
      <c r="C2653" s="63"/>
      <c r="D2653" s="84"/>
      <c r="E2653" s="85"/>
      <c r="F2653" s="85"/>
      <c r="G2653" s="85"/>
      <c r="H2653" s="85"/>
      <c r="I2653" s="61"/>
      <c r="J2653" s="83"/>
      <c r="K2653" s="83"/>
      <c r="L2653" s="61"/>
      <c r="M2653" s="61"/>
      <c r="N2653" s="61"/>
      <c r="O2653" s="63"/>
      <c r="P2653" s="63"/>
      <c r="Q2653" s="63"/>
      <c r="R2653" s="63"/>
      <c r="S2653" s="64" t="str">
        <f aca="false">IF(ISBLANK(A2653),"",CONCATENATE($BC$5,"-",MID($BC$3,3,2),"-M_",A2653))</f>
        <v/>
      </c>
      <c r="T2653" s="65" t="str">
        <f aca="false">IF(ISBLANK(B2653),"",VLOOKUP(B2653,$BI$2:$BJ$5,2,FALSE()))</f>
        <v/>
      </c>
      <c r="U2653" s="66" t="str">
        <f aca="false">IF(ISBLANK(Q2653),"ES",Q2653)</f>
        <v>ES</v>
      </c>
      <c r="V2653" s="64" t="str">
        <f aca="false">IF(ISBLANK(K2653),"2",VLOOKUP(K2653,$BG$2:$BH$3,2,FALSE()))</f>
        <v>2</v>
      </c>
      <c r="W2653" s="66" t="str">
        <f aca="false">IF(ISBLANK(R2653),"Sin observaciones",R2653)</f>
        <v>Sin observaciones</v>
      </c>
      <c r="X2653" s="64" t="str">
        <f aca="false">IF(ISERROR(VLOOKUP(J2653,$BG$2:$BH$3,2,FALSE())),"",VLOOKUP(J2653,$BG$2:$BH$3,2,FALSE()))</f>
        <v/>
      </c>
      <c r="Z2653" s="67"/>
    </row>
    <row r="2654" customFormat="false" ht="14.4" hidden="false" customHeight="false" outlineLevel="0" collapsed="false">
      <c r="A2654" s="63"/>
      <c r="B2654" s="83"/>
      <c r="C2654" s="63"/>
      <c r="D2654" s="84"/>
      <c r="E2654" s="85"/>
      <c r="F2654" s="85"/>
      <c r="G2654" s="85"/>
      <c r="H2654" s="85"/>
      <c r="I2654" s="61"/>
      <c r="J2654" s="83"/>
      <c r="K2654" s="83"/>
      <c r="L2654" s="61"/>
      <c r="M2654" s="61"/>
      <c r="N2654" s="61"/>
      <c r="O2654" s="63"/>
      <c r="P2654" s="63"/>
      <c r="Q2654" s="63"/>
      <c r="R2654" s="63"/>
      <c r="S2654" s="64" t="str">
        <f aca="false">IF(ISBLANK(A2654),"",CONCATENATE($BC$5,"-",MID($BC$3,3,2),"-M_",A2654))</f>
        <v/>
      </c>
      <c r="T2654" s="65" t="str">
        <f aca="false">IF(ISBLANK(B2654),"",VLOOKUP(B2654,$BI$2:$BJ$5,2,FALSE()))</f>
        <v/>
      </c>
      <c r="U2654" s="66" t="str">
        <f aca="false">IF(ISBLANK(Q2654),"ES",Q2654)</f>
        <v>ES</v>
      </c>
      <c r="V2654" s="64" t="str">
        <f aca="false">IF(ISBLANK(K2654),"2",VLOOKUP(K2654,$BG$2:$BH$3,2,FALSE()))</f>
        <v>2</v>
      </c>
      <c r="W2654" s="66" t="str">
        <f aca="false">IF(ISBLANK(R2654),"Sin observaciones",R2654)</f>
        <v>Sin observaciones</v>
      </c>
      <c r="X2654" s="64" t="str">
        <f aca="false">IF(ISERROR(VLOOKUP(J2654,$BG$2:$BH$3,2,FALSE())),"",VLOOKUP(J2654,$BG$2:$BH$3,2,FALSE()))</f>
        <v/>
      </c>
      <c r="Z2654" s="67"/>
    </row>
    <row r="2655" customFormat="false" ht="14.4" hidden="false" customHeight="false" outlineLevel="0" collapsed="false">
      <c r="A2655" s="63"/>
      <c r="B2655" s="83"/>
      <c r="C2655" s="63"/>
      <c r="D2655" s="84"/>
      <c r="E2655" s="85"/>
      <c r="F2655" s="85"/>
      <c r="G2655" s="85"/>
      <c r="H2655" s="85"/>
      <c r="I2655" s="61"/>
      <c r="J2655" s="83"/>
      <c r="K2655" s="83"/>
      <c r="L2655" s="61"/>
      <c r="M2655" s="61"/>
      <c r="N2655" s="61"/>
      <c r="O2655" s="63"/>
      <c r="P2655" s="63"/>
      <c r="Q2655" s="63"/>
      <c r="R2655" s="63"/>
      <c r="S2655" s="64" t="str">
        <f aca="false">IF(ISBLANK(A2655),"",CONCATENATE($BC$5,"-",MID($BC$3,3,2),"-M_",A2655))</f>
        <v/>
      </c>
      <c r="T2655" s="65" t="str">
        <f aca="false">IF(ISBLANK(B2655),"",VLOOKUP(B2655,$BI$2:$BJ$5,2,FALSE()))</f>
        <v/>
      </c>
      <c r="U2655" s="66" t="str">
        <f aca="false">IF(ISBLANK(Q2655),"ES",Q2655)</f>
        <v>ES</v>
      </c>
      <c r="V2655" s="64" t="str">
        <f aca="false">IF(ISBLANK(K2655),"2",VLOOKUP(K2655,$BG$2:$BH$3,2,FALSE()))</f>
        <v>2</v>
      </c>
      <c r="W2655" s="66" t="str">
        <f aca="false">IF(ISBLANK(R2655),"Sin observaciones",R2655)</f>
        <v>Sin observaciones</v>
      </c>
      <c r="X2655" s="64" t="str">
        <f aca="false">IF(ISERROR(VLOOKUP(J2655,$BG$2:$BH$3,2,FALSE())),"",VLOOKUP(J2655,$BG$2:$BH$3,2,FALSE()))</f>
        <v/>
      </c>
      <c r="Z2655" s="67"/>
    </row>
    <row r="2656" customFormat="false" ht="14.4" hidden="false" customHeight="false" outlineLevel="0" collapsed="false">
      <c r="A2656" s="63"/>
      <c r="B2656" s="83"/>
      <c r="C2656" s="63"/>
      <c r="D2656" s="84"/>
      <c r="E2656" s="85"/>
      <c r="F2656" s="85"/>
      <c r="G2656" s="85"/>
      <c r="H2656" s="85"/>
      <c r="I2656" s="61"/>
      <c r="J2656" s="83"/>
      <c r="K2656" s="83"/>
      <c r="L2656" s="61"/>
      <c r="M2656" s="61"/>
      <c r="N2656" s="61"/>
      <c r="O2656" s="63"/>
      <c r="P2656" s="63"/>
      <c r="Q2656" s="63"/>
      <c r="R2656" s="63"/>
      <c r="S2656" s="64" t="str">
        <f aca="false">IF(ISBLANK(A2656),"",CONCATENATE($BC$5,"-",MID($BC$3,3,2),"-M_",A2656))</f>
        <v/>
      </c>
      <c r="T2656" s="65" t="str">
        <f aca="false">IF(ISBLANK(B2656),"",VLOOKUP(B2656,$BI$2:$BJ$5,2,FALSE()))</f>
        <v/>
      </c>
      <c r="U2656" s="66" t="str">
        <f aca="false">IF(ISBLANK(Q2656),"ES",Q2656)</f>
        <v>ES</v>
      </c>
      <c r="V2656" s="64" t="str">
        <f aca="false">IF(ISBLANK(K2656),"2",VLOOKUP(K2656,$BG$2:$BH$3,2,FALSE()))</f>
        <v>2</v>
      </c>
      <c r="W2656" s="66" t="str">
        <f aca="false">IF(ISBLANK(R2656),"Sin observaciones",R2656)</f>
        <v>Sin observaciones</v>
      </c>
      <c r="X2656" s="64" t="str">
        <f aca="false">IF(ISERROR(VLOOKUP(J2656,$BG$2:$BH$3,2,FALSE())),"",VLOOKUP(J2656,$BG$2:$BH$3,2,FALSE()))</f>
        <v/>
      </c>
      <c r="Z2656" s="67"/>
    </row>
    <row r="2657" customFormat="false" ht="14.4" hidden="false" customHeight="false" outlineLevel="0" collapsed="false">
      <c r="A2657" s="63"/>
      <c r="B2657" s="83"/>
      <c r="C2657" s="63"/>
      <c r="D2657" s="84"/>
      <c r="E2657" s="85"/>
      <c r="F2657" s="85"/>
      <c r="G2657" s="85"/>
      <c r="H2657" s="85"/>
      <c r="I2657" s="61"/>
      <c r="J2657" s="83"/>
      <c r="K2657" s="83"/>
      <c r="L2657" s="61"/>
      <c r="M2657" s="61"/>
      <c r="N2657" s="61"/>
      <c r="O2657" s="63"/>
      <c r="P2657" s="63"/>
      <c r="Q2657" s="63"/>
      <c r="R2657" s="63"/>
      <c r="S2657" s="64" t="str">
        <f aca="false">IF(ISBLANK(A2657),"",CONCATENATE($BC$5,"-",MID($BC$3,3,2),"-M_",A2657))</f>
        <v/>
      </c>
      <c r="T2657" s="65" t="str">
        <f aca="false">IF(ISBLANK(B2657),"",VLOOKUP(B2657,$BI$2:$BJ$5,2,FALSE()))</f>
        <v/>
      </c>
      <c r="U2657" s="66" t="str">
        <f aca="false">IF(ISBLANK(Q2657),"ES",Q2657)</f>
        <v>ES</v>
      </c>
      <c r="V2657" s="64" t="str">
        <f aca="false">IF(ISBLANK(K2657),"2",VLOOKUP(K2657,$BG$2:$BH$3,2,FALSE()))</f>
        <v>2</v>
      </c>
      <c r="W2657" s="66" t="str">
        <f aca="false">IF(ISBLANK(R2657),"Sin observaciones",R2657)</f>
        <v>Sin observaciones</v>
      </c>
      <c r="X2657" s="64" t="str">
        <f aca="false">IF(ISERROR(VLOOKUP(J2657,$BG$2:$BH$3,2,FALSE())),"",VLOOKUP(J2657,$BG$2:$BH$3,2,FALSE()))</f>
        <v/>
      </c>
      <c r="Z2657" s="67"/>
    </row>
    <row r="2658" customFormat="false" ht="14.4" hidden="false" customHeight="false" outlineLevel="0" collapsed="false">
      <c r="A2658" s="63"/>
      <c r="B2658" s="83"/>
      <c r="C2658" s="63"/>
      <c r="D2658" s="84"/>
      <c r="E2658" s="85"/>
      <c r="F2658" s="85"/>
      <c r="G2658" s="85"/>
      <c r="H2658" s="85"/>
      <c r="I2658" s="61"/>
      <c r="J2658" s="83"/>
      <c r="K2658" s="83"/>
      <c r="L2658" s="61"/>
      <c r="M2658" s="61"/>
      <c r="N2658" s="61"/>
      <c r="O2658" s="63"/>
      <c r="P2658" s="63"/>
      <c r="Q2658" s="63"/>
      <c r="R2658" s="63"/>
      <c r="S2658" s="64" t="str">
        <f aca="false">IF(ISBLANK(A2658),"",CONCATENATE($BC$5,"-",MID($BC$3,3,2),"-M_",A2658))</f>
        <v/>
      </c>
      <c r="T2658" s="65" t="str">
        <f aca="false">IF(ISBLANK(B2658),"",VLOOKUP(B2658,$BI$2:$BJ$5,2,FALSE()))</f>
        <v/>
      </c>
      <c r="U2658" s="66" t="str">
        <f aca="false">IF(ISBLANK(Q2658),"ES",Q2658)</f>
        <v>ES</v>
      </c>
      <c r="V2658" s="64" t="str">
        <f aca="false">IF(ISBLANK(K2658),"2",VLOOKUP(K2658,$BG$2:$BH$3,2,FALSE()))</f>
        <v>2</v>
      </c>
      <c r="W2658" s="66" t="str">
        <f aca="false">IF(ISBLANK(R2658),"Sin observaciones",R2658)</f>
        <v>Sin observaciones</v>
      </c>
      <c r="X2658" s="64" t="str">
        <f aca="false">IF(ISERROR(VLOOKUP(J2658,$BG$2:$BH$3,2,FALSE())),"",VLOOKUP(J2658,$BG$2:$BH$3,2,FALSE()))</f>
        <v/>
      </c>
      <c r="Z2658" s="67"/>
    </row>
    <row r="2659" customFormat="false" ht="14.4" hidden="false" customHeight="false" outlineLevel="0" collapsed="false">
      <c r="A2659" s="63"/>
      <c r="B2659" s="83"/>
      <c r="C2659" s="63"/>
      <c r="D2659" s="84"/>
      <c r="E2659" s="85"/>
      <c r="F2659" s="85"/>
      <c r="G2659" s="85"/>
      <c r="H2659" s="85"/>
      <c r="I2659" s="61"/>
      <c r="J2659" s="83"/>
      <c r="K2659" s="83"/>
      <c r="L2659" s="61"/>
      <c r="M2659" s="61"/>
      <c r="N2659" s="61"/>
      <c r="O2659" s="63"/>
      <c r="P2659" s="63"/>
      <c r="Q2659" s="63"/>
      <c r="R2659" s="63"/>
      <c r="S2659" s="64" t="str">
        <f aca="false">IF(ISBLANK(A2659),"",CONCATENATE($BC$5,"-",MID($BC$3,3,2),"-M_",A2659))</f>
        <v/>
      </c>
      <c r="T2659" s="65" t="str">
        <f aca="false">IF(ISBLANK(B2659),"",VLOOKUP(B2659,$BI$2:$BJ$5,2,FALSE()))</f>
        <v/>
      </c>
      <c r="U2659" s="66" t="str">
        <f aca="false">IF(ISBLANK(Q2659),"ES",Q2659)</f>
        <v>ES</v>
      </c>
      <c r="V2659" s="64" t="str">
        <f aca="false">IF(ISBLANK(K2659),"2",VLOOKUP(K2659,$BG$2:$BH$3,2,FALSE()))</f>
        <v>2</v>
      </c>
      <c r="W2659" s="66" t="str">
        <f aca="false">IF(ISBLANK(R2659),"Sin observaciones",R2659)</f>
        <v>Sin observaciones</v>
      </c>
      <c r="X2659" s="64" t="str">
        <f aca="false">IF(ISERROR(VLOOKUP(J2659,$BG$2:$BH$3,2,FALSE())),"",VLOOKUP(J2659,$BG$2:$BH$3,2,FALSE()))</f>
        <v/>
      </c>
      <c r="Z2659" s="67"/>
    </row>
    <row r="2660" customFormat="false" ht="14.4" hidden="false" customHeight="false" outlineLevel="0" collapsed="false">
      <c r="A2660" s="63"/>
      <c r="B2660" s="83"/>
      <c r="C2660" s="63"/>
      <c r="D2660" s="84"/>
      <c r="E2660" s="85"/>
      <c r="F2660" s="85"/>
      <c r="G2660" s="85"/>
      <c r="H2660" s="85"/>
      <c r="I2660" s="61"/>
      <c r="J2660" s="83"/>
      <c r="K2660" s="83"/>
      <c r="L2660" s="61"/>
      <c r="M2660" s="61"/>
      <c r="N2660" s="61"/>
      <c r="O2660" s="63"/>
      <c r="P2660" s="63"/>
      <c r="Q2660" s="63"/>
      <c r="R2660" s="63"/>
      <c r="S2660" s="64" t="str">
        <f aca="false">IF(ISBLANK(A2660),"",CONCATENATE($BC$5,"-",MID($BC$3,3,2),"-M_",A2660))</f>
        <v/>
      </c>
      <c r="T2660" s="65" t="str">
        <f aca="false">IF(ISBLANK(B2660),"",VLOOKUP(B2660,$BI$2:$BJ$5,2,FALSE()))</f>
        <v/>
      </c>
      <c r="U2660" s="66" t="str">
        <f aca="false">IF(ISBLANK(Q2660),"ES",Q2660)</f>
        <v>ES</v>
      </c>
      <c r="V2660" s="64" t="str">
        <f aca="false">IF(ISBLANK(K2660),"2",VLOOKUP(K2660,$BG$2:$BH$3,2,FALSE()))</f>
        <v>2</v>
      </c>
      <c r="W2660" s="66" t="str">
        <f aca="false">IF(ISBLANK(R2660),"Sin observaciones",R2660)</f>
        <v>Sin observaciones</v>
      </c>
      <c r="X2660" s="64" t="str">
        <f aca="false">IF(ISERROR(VLOOKUP(J2660,$BG$2:$BH$3,2,FALSE())),"",VLOOKUP(J2660,$BG$2:$BH$3,2,FALSE()))</f>
        <v/>
      </c>
      <c r="Z2660" s="67"/>
    </row>
    <row r="2661" customFormat="false" ht="14.4" hidden="false" customHeight="false" outlineLevel="0" collapsed="false">
      <c r="A2661" s="63"/>
      <c r="B2661" s="83"/>
      <c r="C2661" s="63"/>
      <c r="D2661" s="84"/>
      <c r="E2661" s="85"/>
      <c r="F2661" s="85"/>
      <c r="G2661" s="85"/>
      <c r="H2661" s="85"/>
      <c r="I2661" s="61"/>
      <c r="J2661" s="83"/>
      <c r="K2661" s="83"/>
      <c r="L2661" s="61"/>
      <c r="M2661" s="61"/>
      <c r="N2661" s="61"/>
      <c r="O2661" s="63"/>
      <c r="P2661" s="63"/>
      <c r="Q2661" s="63"/>
      <c r="R2661" s="63"/>
      <c r="S2661" s="64" t="str">
        <f aca="false">IF(ISBLANK(A2661),"",CONCATENATE($BC$5,"-",MID($BC$3,3,2),"-M_",A2661))</f>
        <v/>
      </c>
      <c r="T2661" s="65" t="str">
        <f aca="false">IF(ISBLANK(B2661),"",VLOOKUP(B2661,$BI$2:$BJ$5,2,FALSE()))</f>
        <v/>
      </c>
      <c r="U2661" s="66" t="str">
        <f aca="false">IF(ISBLANK(Q2661),"ES",Q2661)</f>
        <v>ES</v>
      </c>
      <c r="V2661" s="64" t="str">
        <f aca="false">IF(ISBLANK(K2661),"2",VLOOKUP(K2661,$BG$2:$BH$3,2,FALSE()))</f>
        <v>2</v>
      </c>
      <c r="W2661" s="66" t="str">
        <f aca="false">IF(ISBLANK(R2661),"Sin observaciones",R2661)</f>
        <v>Sin observaciones</v>
      </c>
      <c r="X2661" s="64" t="str">
        <f aca="false">IF(ISERROR(VLOOKUP(J2661,$BG$2:$BH$3,2,FALSE())),"",VLOOKUP(J2661,$BG$2:$BH$3,2,FALSE()))</f>
        <v/>
      </c>
      <c r="Z2661" s="67"/>
    </row>
    <row r="2662" customFormat="false" ht="14.4" hidden="false" customHeight="false" outlineLevel="0" collapsed="false">
      <c r="A2662" s="63"/>
      <c r="B2662" s="83"/>
      <c r="C2662" s="63"/>
      <c r="D2662" s="84"/>
      <c r="E2662" s="85"/>
      <c r="F2662" s="85"/>
      <c r="G2662" s="85"/>
      <c r="H2662" s="85"/>
      <c r="I2662" s="61"/>
      <c r="J2662" s="83"/>
      <c r="K2662" s="83"/>
      <c r="L2662" s="61"/>
      <c r="M2662" s="61"/>
      <c r="N2662" s="61"/>
      <c r="O2662" s="63"/>
      <c r="P2662" s="63"/>
      <c r="Q2662" s="63"/>
      <c r="R2662" s="63"/>
      <c r="S2662" s="64" t="str">
        <f aca="false">IF(ISBLANK(A2662),"",CONCATENATE($BC$5,"-",MID($BC$3,3,2),"-M_",A2662))</f>
        <v/>
      </c>
      <c r="T2662" s="65" t="str">
        <f aca="false">IF(ISBLANK(B2662),"",VLOOKUP(B2662,$BI$2:$BJ$5,2,FALSE()))</f>
        <v/>
      </c>
      <c r="U2662" s="66" t="str">
        <f aca="false">IF(ISBLANK(Q2662),"ES",Q2662)</f>
        <v>ES</v>
      </c>
      <c r="V2662" s="64" t="str">
        <f aca="false">IF(ISBLANK(K2662),"2",VLOOKUP(K2662,$BG$2:$BH$3,2,FALSE()))</f>
        <v>2</v>
      </c>
      <c r="W2662" s="66" t="str">
        <f aca="false">IF(ISBLANK(R2662),"Sin observaciones",R2662)</f>
        <v>Sin observaciones</v>
      </c>
      <c r="X2662" s="64" t="str">
        <f aca="false">IF(ISERROR(VLOOKUP(J2662,$BG$2:$BH$3,2,FALSE())),"",VLOOKUP(J2662,$BG$2:$BH$3,2,FALSE()))</f>
        <v/>
      </c>
      <c r="Z2662" s="67"/>
    </row>
    <row r="2663" customFormat="false" ht="14.4" hidden="false" customHeight="false" outlineLevel="0" collapsed="false">
      <c r="A2663" s="63"/>
      <c r="B2663" s="83"/>
      <c r="C2663" s="63"/>
      <c r="D2663" s="84"/>
      <c r="E2663" s="85"/>
      <c r="F2663" s="85"/>
      <c r="G2663" s="85"/>
      <c r="H2663" s="85"/>
      <c r="I2663" s="61"/>
      <c r="J2663" s="83"/>
      <c r="K2663" s="83"/>
      <c r="L2663" s="61"/>
      <c r="M2663" s="61"/>
      <c r="N2663" s="61"/>
      <c r="O2663" s="63"/>
      <c r="P2663" s="63"/>
      <c r="Q2663" s="63"/>
      <c r="R2663" s="63"/>
      <c r="S2663" s="64" t="str">
        <f aca="false">IF(ISBLANK(A2663),"",CONCATENATE($BC$5,"-",MID($BC$3,3,2),"-M_",A2663))</f>
        <v/>
      </c>
      <c r="T2663" s="65" t="str">
        <f aca="false">IF(ISBLANK(B2663),"",VLOOKUP(B2663,$BI$2:$BJ$5,2,FALSE()))</f>
        <v/>
      </c>
      <c r="U2663" s="66" t="str">
        <f aca="false">IF(ISBLANK(Q2663),"ES",Q2663)</f>
        <v>ES</v>
      </c>
      <c r="V2663" s="64" t="str">
        <f aca="false">IF(ISBLANK(K2663),"2",VLOOKUP(K2663,$BG$2:$BH$3,2,FALSE()))</f>
        <v>2</v>
      </c>
      <c r="W2663" s="66" t="str">
        <f aca="false">IF(ISBLANK(R2663),"Sin observaciones",R2663)</f>
        <v>Sin observaciones</v>
      </c>
      <c r="X2663" s="64" t="str">
        <f aca="false">IF(ISERROR(VLOOKUP(J2663,$BG$2:$BH$3,2,FALSE())),"",VLOOKUP(J2663,$BG$2:$BH$3,2,FALSE()))</f>
        <v/>
      </c>
      <c r="Z2663" s="67"/>
    </row>
    <row r="2664" customFormat="false" ht="14.4" hidden="false" customHeight="false" outlineLevel="0" collapsed="false">
      <c r="A2664" s="63"/>
      <c r="B2664" s="83"/>
      <c r="C2664" s="63"/>
      <c r="D2664" s="84"/>
      <c r="E2664" s="85"/>
      <c r="F2664" s="85"/>
      <c r="G2664" s="85"/>
      <c r="H2664" s="85"/>
      <c r="I2664" s="61"/>
      <c r="J2664" s="83"/>
      <c r="K2664" s="83"/>
      <c r="L2664" s="61"/>
      <c r="M2664" s="61"/>
      <c r="N2664" s="61"/>
      <c r="O2664" s="63"/>
      <c r="P2664" s="63"/>
      <c r="Q2664" s="63"/>
      <c r="R2664" s="63"/>
      <c r="S2664" s="64" t="str">
        <f aca="false">IF(ISBLANK(A2664),"",CONCATENATE($BC$5,"-",MID($BC$3,3,2),"-M_",A2664))</f>
        <v/>
      </c>
      <c r="T2664" s="65" t="str">
        <f aca="false">IF(ISBLANK(B2664),"",VLOOKUP(B2664,$BI$2:$BJ$5,2,FALSE()))</f>
        <v/>
      </c>
      <c r="U2664" s="66" t="str">
        <f aca="false">IF(ISBLANK(Q2664),"ES",Q2664)</f>
        <v>ES</v>
      </c>
      <c r="V2664" s="64" t="str">
        <f aca="false">IF(ISBLANK(K2664),"2",VLOOKUP(K2664,$BG$2:$BH$3,2,FALSE()))</f>
        <v>2</v>
      </c>
      <c r="W2664" s="66" t="str">
        <f aca="false">IF(ISBLANK(R2664),"Sin observaciones",R2664)</f>
        <v>Sin observaciones</v>
      </c>
      <c r="X2664" s="64" t="str">
        <f aca="false">IF(ISERROR(VLOOKUP(J2664,$BG$2:$BH$3,2,FALSE())),"",VLOOKUP(J2664,$BG$2:$BH$3,2,FALSE()))</f>
        <v/>
      </c>
      <c r="Z2664" s="67"/>
    </row>
    <row r="2665" customFormat="false" ht="14.4" hidden="false" customHeight="false" outlineLevel="0" collapsed="false">
      <c r="A2665" s="63"/>
      <c r="B2665" s="83"/>
      <c r="C2665" s="63"/>
      <c r="D2665" s="84"/>
      <c r="E2665" s="85"/>
      <c r="F2665" s="85"/>
      <c r="G2665" s="85"/>
      <c r="H2665" s="85"/>
      <c r="I2665" s="61"/>
      <c r="J2665" s="83"/>
      <c r="K2665" s="83"/>
      <c r="L2665" s="61"/>
      <c r="M2665" s="61"/>
      <c r="N2665" s="61"/>
      <c r="O2665" s="63"/>
      <c r="P2665" s="63"/>
      <c r="Q2665" s="63"/>
      <c r="R2665" s="63"/>
      <c r="S2665" s="64" t="str">
        <f aca="false">IF(ISBLANK(A2665),"",CONCATENATE($BC$5,"-",MID($BC$3,3,2),"-M_",A2665))</f>
        <v/>
      </c>
      <c r="T2665" s="65" t="str">
        <f aca="false">IF(ISBLANK(B2665),"",VLOOKUP(B2665,$BI$2:$BJ$5,2,FALSE()))</f>
        <v/>
      </c>
      <c r="U2665" s="66" t="str">
        <f aca="false">IF(ISBLANK(Q2665),"ES",Q2665)</f>
        <v>ES</v>
      </c>
      <c r="V2665" s="64" t="str">
        <f aca="false">IF(ISBLANK(K2665),"2",VLOOKUP(K2665,$BG$2:$BH$3,2,FALSE()))</f>
        <v>2</v>
      </c>
      <c r="W2665" s="66" t="str">
        <f aca="false">IF(ISBLANK(R2665),"Sin observaciones",R2665)</f>
        <v>Sin observaciones</v>
      </c>
      <c r="X2665" s="64" t="str">
        <f aca="false">IF(ISERROR(VLOOKUP(J2665,$BG$2:$BH$3,2,FALSE())),"",VLOOKUP(J2665,$BG$2:$BH$3,2,FALSE()))</f>
        <v/>
      </c>
      <c r="Z2665" s="67"/>
    </row>
    <row r="2666" customFormat="false" ht="14.4" hidden="false" customHeight="false" outlineLevel="0" collapsed="false">
      <c r="A2666" s="63"/>
      <c r="B2666" s="83"/>
      <c r="C2666" s="63"/>
      <c r="D2666" s="84"/>
      <c r="E2666" s="85"/>
      <c r="F2666" s="85"/>
      <c r="G2666" s="85"/>
      <c r="H2666" s="85"/>
      <c r="I2666" s="61"/>
      <c r="J2666" s="83"/>
      <c r="K2666" s="83"/>
      <c r="L2666" s="61"/>
      <c r="M2666" s="61"/>
      <c r="N2666" s="61"/>
      <c r="O2666" s="63"/>
      <c r="P2666" s="63"/>
      <c r="Q2666" s="63"/>
      <c r="R2666" s="63"/>
      <c r="S2666" s="64" t="str">
        <f aca="false">IF(ISBLANK(A2666),"",CONCATENATE($BC$5,"-",MID($BC$3,3,2),"-M_",A2666))</f>
        <v/>
      </c>
      <c r="T2666" s="65" t="str">
        <f aca="false">IF(ISBLANK(B2666),"",VLOOKUP(B2666,$BI$2:$BJ$5,2,FALSE()))</f>
        <v/>
      </c>
      <c r="U2666" s="66" t="str">
        <f aca="false">IF(ISBLANK(Q2666),"ES",Q2666)</f>
        <v>ES</v>
      </c>
      <c r="V2666" s="64" t="str">
        <f aca="false">IF(ISBLANK(K2666),"2",VLOOKUP(K2666,$BG$2:$BH$3,2,FALSE()))</f>
        <v>2</v>
      </c>
      <c r="W2666" s="66" t="str">
        <f aca="false">IF(ISBLANK(R2666),"Sin observaciones",R2666)</f>
        <v>Sin observaciones</v>
      </c>
      <c r="X2666" s="64" t="str">
        <f aca="false">IF(ISERROR(VLOOKUP(J2666,$BG$2:$BH$3,2,FALSE())),"",VLOOKUP(J2666,$BG$2:$BH$3,2,FALSE()))</f>
        <v/>
      </c>
      <c r="Z2666" s="67"/>
    </row>
    <row r="2667" customFormat="false" ht="14.4" hidden="false" customHeight="false" outlineLevel="0" collapsed="false">
      <c r="A2667" s="63"/>
      <c r="B2667" s="83"/>
      <c r="C2667" s="63"/>
      <c r="D2667" s="84"/>
      <c r="E2667" s="85"/>
      <c r="F2667" s="85"/>
      <c r="G2667" s="85"/>
      <c r="H2667" s="85"/>
      <c r="I2667" s="61"/>
      <c r="J2667" s="83"/>
      <c r="K2667" s="83"/>
      <c r="L2667" s="61"/>
      <c r="M2667" s="61"/>
      <c r="N2667" s="61"/>
      <c r="O2667" s="63"/>
      <c r="P2667" s="63"/>
      <c r="Q2667" s="63"/>
      <c r="R2667" s="63"/>
      <c r="S2667" s="64" t="str">
        <f aca="false">IF(ISBLANK(A2667),"",CONCATENATE($BC$5,"-",MID($BC$3,3,2),"-M_",A2667))</f>
        <v/>
      </c>
      <c r="T2667" s="65" t="str">
        <f aca="false">IF(ISBLANK(B2667),"",VLOOKUP(B2667,$BI$2:$BJ$5,2,FALSE()))</f>
        <v/>
      </c>
      <c r="U2667" s="66" t="str">
        <f aca="false">IF(ISBLANK(Q2667),"ES",Q2667)</f>
        <v>ES</v>
      </c>
      <c r="V2667" s="64" t="str">
        <f aca="false">IF(ISBLANK(K2667),"2",VLOOKUP(K2667,$BG$2:$BH$3,2,FALSE()))</f>
        <v>2</v>
      </c>
      <c r="W2667" s="66" t="str">
        <f aca="false">IF(ISBLANK(R2667),"Sin observaciones",R2667)</f>
        <v>Sin observaciones</v>
      </c>
      <c r="X2667" s="64" t="str">
        <f aca="false">IF(ISERROR(VLOOKUP(J2667,$BG$2:$BH$3,2,FALSE())),"",VLOOKUP(J2667,$BG$2:$BH$3,2,FALSE()))</f>
        <v/>
      </c>
      <c r="Z2667" s="67"/>
    </row>
    <row r="2668" customFormat="false" ht="14.4" hidden="false" customHeight="false" outlineLevel="0" collapsed="false">
      <c r="A2668" s="63"/>
      <c r="B2668" s="83"/>
      <c r="C2668" s="63"/>
      <c r="D2668" s="84"/>
      <c r="E2668" s="85"/>
      <c r="F2668" s="85"/>
      <c r="G2668" s="85"/>
      <c r="H2668" s="85"/>
      <c r="I2668" s="61"/>
      <c r="J2668" s="83"/>
      <c r="K2668" s="83"/>
      <c r="L2668" s="61"/>
      <c r="M2668" s="61"/>
      <c r="N2668" s="61"/>
      <c r="O2668" s="63"/>
      <c r="P2668" s="63"/>
      <c r="Q2668" s="63"/>
      <c r="R2668" s="63"/>
      <c r="S2668" s="64" t="str">
        <f aca="false">IF(ISBLANK(A2668),"",CONCATENATE($BC$5,"-",MID($BC$3,3,2),"-M_",A2668))</f>
        <v/>
      </c>
      <c r="T2668" s="65" t="str">
        <f aca="false">IF(ISBLANK(B2668),"",VLOOKUP(B2668,$BI$2:$BJ$5,2,FALSE()))</f>
        <v/>
      </c>
      <c r="U2668" s="66" t="str">
        <f aca="false">IF(ISBLANK(Q2668),"ES",Q2668)</f>
        <v>ES</v>
      </c>
      <c r="V2668" s="64" t="str">
        <f aca="false">IF(ISBLANK(K2668),"2",VLOOKUP(K2668,$BG$2:$BH$3,2,FALSE()))</f>
        <v>2</v>
      </c>
      <c r="W2668" s="66" t="str">
        <f aca="false">IF(ISBLANK(R2668),"Sin observaciones",R2668)</f>
        <v>Sin observaciones</v>
      </c>
      <c r="X2668" s="64" t="str">
        <f aca="false">IF(ISERROR(VLOOKUP(J2668,$BG$2:$BH$3,2,FALSE())),"",VLOOKUP(J2668,$BG$2:$BH$3,2,FALSE()))</f>
        <v/>
      </c>
      <c r="Z2668" s="67"/>
    </row>
    <row r="2669" customFormat="false" ht="14.4" hidden="false" customHeight="false" outlineLevel="0" collapsed="false">
      <c r="A2669" s="63"/>
      <c r="B2669" s="83"/>
      <c r="C2669" s="63"/>
      <c r="D2669" s="84"/>
      <c r="E2669" s="85"/>
      <c r="F2669" s="85"/>
      <c r="G2669" s="85"/>
      <c r="H2669" s="85"/>
      <c r="I2669" s="61"/>
      <c r="J2669" s="83"/>
      <c r="K2669" s="83"/>
      <c r="L2669" s="61"/>
      <c r="M2669" s="61"/>
      <c r="N2669" s="61"/>
      <c r="O2669" s="63"/>
      <c r="P2669" s="63"/>
      <c r="Q2669" s="63"/>
      <c r="R2669" s="63"/>
      <c r="S2669" s="64" t="str">
        <f aca="false">IF(ISBLANK(A2669),"",CONCATENATE($BC$5,"-",MID($BC$3,3,2),"-M_",A2669))</f>
        <v/>
      </c>
      <c r="T2669" s="65" t="str">
        <f aca="false">IF(ISBLANK(B2669),"",VLOOKUP(B2669,$BI$2:$BJ$5,2,FALSE()))</f>
        <v/>
      </c>
      <c r="U2669" s="66" t="str">
        <f aca="false">IF(ISBLANK(Q2669),"ES",Q2669)</f>
        <v>ES</v>
      </c>
      <c r="V2669" s="64" t="str">
        <f aca="false">IF(ISBLANK(K2669),"2",VLOOKUP(K2669,$BG$2:$BH$3,2,FALSE()))</f>
        <v>2</v>
      </c>
      <c r="W2669" s="66" t="str">
        <f aca="false">IF(ISBLANK(R2669),"Sin observaciones",R2669)</f>
        <v>Sin observaciones</v>
      </c>
      <c r="X2669" s="64" t="str">
        <f aca="false">IF(ISERROR(VLOOKUP(J2669,$BG$2:$BH$3,2,FALSE())),"",VLOOKUP(J2669,$BG$2:$BH$3,2,FALSE()))</f>
        <v/>
      </c>
      <c r="Z2669" s="67"/>
    </row>
    <row r="2670" customFormat="false" ht="14.4" hidden="false" customHeight="false" outlineLevel="0" collapsed="false">
      <c r="A2670" s="63"/>
      <c r="B2670" s="83"/>
      <c r="C2670" s="63"/>
      <c r="D2670" s="84"/>
      <c r="E2670" s="85"/>
      <c r="F2670" s="85"/>
      <c r="G2670" s="85"/>
      <c r="H2670" s="85"/>
      <c r="I2670" s="61"/>
      <c r="J2670" s="83"/>
      <c r="K2670" s="83"/>
      <c r="L2670" s="61"/>
      <c r="M2670" s="61"/>
      <c r="N2670" s="61"/>
      <c r="O2670" s="63"/>
      <c r="P2670" s="63"/>
      <c r="Q2670" s="63"/>
      <c r="R2670" s="63"/>
      <c r="S2670" s="64" t="str">
        <f aca="false">IF(ISBLANK(A2670),"",CONCATENATE($BC$5,"-",MID($BC$3,3,2),"-M_",A2670))</f>
        <v/>
      </c>
      <c r="T2670" s="65" t="str">
        <f aca="false">IF(ISBLANK(B2670),"",VLOOKUP(B2670,$BI$2:$BJ$5,2,FALSE()))</f>
        <v/>
      </c>
      <c r="U2670" s="66" t="str">
        <f aca="false">IF(ISBLANK(Q2670),"ES",Q2670)</f>
        <v>ES</v>
      </c>
      <c r="V2670" s="64" t="str">
        <f aca="false">IF(ISBLANK(K2670),"2",VLOOKUP(K2670,$BG$2:$BH$3,2,FALSE()))</f>
        <v>2</v>
      </c>
      <c r="W2670" s="66" t="str">
        <f aca="false">IF(ISBLANK(R2670),"Sin observaciones",R2670)</f>
        <v>Sin observaciones</v>
      </c>
      <c r="X2670" s="64" t="str">
        <f aca="false">IF(ISERROR(VLOOKUP(J2670,$BG$2:$BH$3,2,FALSE())),"",VLOOKUP(J2670,$BG$2:$BH$3,2,FALSE()))</f>
        <v/>
      </c>
      <c r="Z2670" s="67"/>
    </row>
    <row r="2671" customFormat="false" ht="14.4" hidden="false" customHeight="false" outlineLevel="0" collapsed="false">
      <c r="A2671" s="63"/>
      <c r="B2671" s="83"/>
      <c r="C2671" s="63"/>
      <c r="D2671" s="84"/>
      <c r="E2671" s="85"/>
      <c r="F2671" s="85"/>
      <c r="G2671" s="85"/>
      <c r="H2671" s="85"/>
      <c r="I2671" s="61"/>
      <c r="J2671" s="83"/>
      <c r="K2671" s="83"/>
      <c r="L2671" s="61"/>
      <c r="M2671" s="61"/>
      <c r="N2671" s="61"/>
      <c r="O2671" s="63"/>
      <c r="P2671" s="63"/>
      <c r="Q2671" s="63"/>
      <c r="R2671" s="63"/>
      <c r="S2671" s="64" t="str">
        <f aca="false">IF(ISBLANK(A2671),"",CONCATENATE($BC$5,"-",MID($BC$3,3,2),"-M_",A2671))</f>
        <v/>
      </c>
      <c r="T2671" s="65" t="str">
        <f aca="false">IF(ISBLANK(B2671),"",VLOOKUP(B2671,$BI$2:$BJ$5,2,FALSE()))</f>
        <v/>
      </c>
      <c r="U2671" s="66" t="str">
        <f aca="false">IF(ISBLANK(Q2671),"ES",Q2671)</f>
        <v>ES</v>
      </c>
      <c r="V2671" s="64" t="str">
        <f aca="false">IF(ISBLANK(K2671),"2",VLOOKUP(K2671,$BG$2:$BH$3,2,FALSE()))</f>
        <v>2</v>
      </c>
      <c r="W2671" s="66" t="str">
        <f aca="false">IF(ISBLANK(R2671),"Sin observaciones",R2671)</f>
        <v>Sin observaciones</v>
      </c>
      <c r="X2671" s="64" t="str">
        <f aca="false">IF(ISERROR(VLOOKUP(J2671,$BG$2:$BH$3,2,FALSE())),"",VLOOKUP(J2671,$BG$2:$BH$3,2,FALSE()))</f>
        <v/>
      </c>
      <c r="Z2671" s="67"/>
    </row>
    <row r="2672" customFormat="false" ht="14.4" hidden="false" customHeight="false" outlineLevel="0" collapsed="false">
      <c r="A2672" s="63"/>
      <c r="B2672" s="83"/>
      <c r="C2672" s="63"/>
      <c r="D2672" s="84"/>
      <c r="E2672" s="85"/>
      <c r="F2672" s="85"/>
      <c r="G2672" s="85"/>
      <c r="H2672" s="85"/>
      <c r="I2672" s="61"/>
      <c r="J2672" s="83"/>
      <c r="K2672" s="83"/>
      <c r="L2672" s="61"/>
      <c r="M2672" s="61"/>
      <c r="N2672" s="61"/>
      <c r="O2672" s="63"/>
      <c r="P2672" s="63"/>
      <c r="Q2672" s="63"/>
      <c r="R2672" s="63"/>
      <c r="S2672" s="64" t="str">
        <f aca="false">IF(ISBLANK(A2672),"",CONCATENATE($BC$5,"-",MID($BC$3,3,2),"-M_",A2672))</f>
        <v/>
      </c>
      <c r="T2672" s="65" t="str">
        <f aca="false">IF(ISBLANK(B2672),"",VLOOKUP(B2672,$BI$2:$BJ$5,2,FALSE()))</f>
        <v/>
      </c>
      <c r="U2672" s="66" t="str">
        <f aca="false">IF(ISBLANK(Q2672),"ES",Q2672)</f>
        <v>ES</v>
      </c>
      <c r="V2672" s="64" t="str">
        <f aca="false">IF(ISBLANK(K2672),"2",VLOOKUP(K2672,$BG$2:$BH$3,2,FALSE()))</f>
        <v>2</v>
      </c>
      <c r="W2672" s="66" t="str">
        <f aca="false">IF(ISBLANK(R2672),"Sin observaciones",R2672)</f>
        <v>Sin observaciones</v>
      </c>
      <c r="X2672" s="64" t="str">
        <f aca="false">IF(ISERROR(VLOOKUP(J2672,$BG$2:$BH$3,2,FALSE())),"",VLOOKUP(J2672,$BG$2:$BH$3,2,FALSE()))</f>
        <v/>
      </c>
      <c r="Z2672" s="67"/>
    </row>
    <row r="2673" customFormat="false" ht="14.4" hidden="false" customHeight="false" outlineLevel="0" collapsed="false">
      <c r="A2673" s="63"/>
      <c r="B2673" s="83"/>
      <c r="C2673" s="63"/>
      <c r="D2673" s="84"/>
      <c r="E2673" s="85"/>
      <c r="F2673" s="85"/>
      <c r="G2673" s="85"/>
      <c r="H2673" s="85"/>
      <c r="I2673" s="61"/>
      <c r="J2673" s="83"/>
      <c r="K2673" s="83"/>
      <c r="L2673" s="61"/>
      <c r="M2673" s="61"/>
      <c r="N2673" s="61"/>
      <c r="O2673" s="63"/>
      <c r="P2673" s="63"/>
      <c r="Q2673" s="63"/>
      <c r="R2673" s="63"/>
      <c r="S2673" s="64" t="str">
        <f aca="false">IF(ISBLANK(A2673),"",CONCATENATE($BC$5,"-",MID($BC$3,3,2),"-M_",A2673))</f>
        <v/>
      </c>
      <c r="T2673" s="65" t="str">
        <f aca="false">IF(ISBLANK(B2673),"",VLOOKUP(B2673,$BI$2:$BJ$5,2,FALSE()))</f>
        <v/>
      </c>
      <c r="U2673" s="66" t="str">
        <f aca="false">IF(ISBLANK(Q2673),"ES",Q2673)</f>
        <v>ES</v>
      </c>
      <c r="V2673" s="64" t="str">
        <f aca="false">IF(ISBLANK(K2673),"2",VLOOKUP(K2673,$BG$2:$BH$3,2,FALSE()))</f>
        <v>2</v>
      </c>
      <c r="W2673" s="66" t="str">
        <f aca="false">IF(ISBLANK(R2673),"Sin observaciones",R2673)</f>
        <v>Sin observaciones</v>
      </c>
      <c r="X2673" s="64" t="str">
        <f aca="false">IF(ISERROR(VLOOKUP(J2673,$BG$2:$BH$3,2,FALSE())),"",VLOOKUP(J2673,$BG$2:$BH$3,2,FALSE()))</f>
        <v/>
      </c>
      <c r="Z2673" s="67"/>
    </row>
    <row r="2674" customFormat="false" ht="14.4" hidden="false" customHeight="false" outlineLevel="0" collapsed="false">
      <c r="A2674" s="63"/>
      <c r="B2674" s="83"/>
      <c r="C2674" s="63"/>
      <c r="D2674" s="84"/>
      <c r="E2674" s="85"/>
      <c r="F2674" s="85"/>
      <c r="G2674" s="85"/>
      <c r="H2674" s="85"/>
      <c r="I2674" s="61"/>
      <c r="J2674" s="83"/>
      <c r="K2674" s="83"/>
      <c r="L2674" s="61"/>
      <c r="M2674" s="61"/>
      <c r="N2674" s="61"/>
      <c r="O2674" s="63"/>
      <c r="P2674" s="63"/>
      <c r="Q2674" s="63"/>
      <c r="R2674" s="63"/>
      <c r="S2674" s="64" t="str">
        <f aca="false">IF(ISBLANK(A2674),"",CONCATENATE($BC$5,"-",MID($BC$3,3,2),"-M_",A2674))</f>
        <v/>
      </c>
      <c r="T2674" s="65" t="str">
        <f aca="false">IF(ISBLANK(B2674),"",VLOOKUP(B2674,$BI$2:$BJ$5,2,FALSE()))</f>
        <v/>
      </c>
      <c r="U2674" s="66" t="str">
        <f aca="false">IF(ISBLANK(Q2674),"ES",Q2674)</f>
        <v>ES</v>
      </c>
      <c r="V2674" s="64" t="str">
        <f aca="false">IF(ISBLANK(K2674),"2",VLOOKUP(K2674,$BG$2:$BH$3,2,FALSE()))</f>
        <v>2</v>
      </c>
      <c r="W2674" s="66" t="str">
        <f aca="false">IF(ISBLANK(R2674),"Sin observaciones",R2674)</f>
        <v>Sin observaciones</v>
      </c>
      <c r="X2674" s="64" t="str">
        <f aca="false">IF(ISERROR(VLOOKUP(J2674,$BG$2:$BH$3,2,FALSE())),"",VLOOKUP(J2674,$BG$2:$BH$3,2,FALSE()))</f>
        <v/>
      </c>
      <c r="Z2674" s="67"/>
    </row>
    <row r="2675" customFormat="false" ht="14.4" hidden="false" customHeight="false" outlineLevel="0" collapsed="false">
      <c r="A2675" s="63"/>
      <c r="B2675" s="83"/>
      <c r="C2675" s="63"/>
      <c r="D2675" s="84"/>
      <c r="E2675" s="85"/>
      <c r="F2675" s="85"/>
      <c r="G2675" s="85"/>
      <c r="H2675" s="85"/>
      <c r="I2675" s="61"/>
      <c r="J2675" s="83"/>
      <c r="K2675" s="83"/>
      <c r="L2675" s="61"/>
      <c r="M2675" s="61"/>
      <c r="N2675" s="61"/>
      <c r="O2675" s="63"/>
      <c r="P2675" s="63"/>
      <c r="Q2675" s="63"/>
      <c r="R2675" s="63"/>
      <c r="S2675" s="64" t="str">
        <f aca="false">IF(ISBLANK(A2675),"",CONCATENATE($BC$5,"-",MID($BC$3,3,2),"-M_",A2675))</f>
        <v/>
      </c>
      <c r="T2675" s="65" t="str">
        <f aca="false">IF(ISBLANK(B2675),"",VLOOKUP(B2675,$BI$2:$BJ$5,2,FALSE()))</f>
        <v/>
      </c>
      <c r="U2675" s="66" t="str">
        <f aca="false">IF(ISBLANK(Q2675),"ES",Q2675)</f>
        <v>ES</v>
      </c>
      <c r="V2675" s="64" t="str">
        <f aca="false">IF(ISBLANK(K2675),"2",VLOOKUP(K2675,$BG$2:$BH$3,2,FALSE()))</f>
        <v>2</v>
      </c>
      <c r="W2675" s="66" t="str">
        <f aca="false">IF(ISBLANK(R2675),"Sin observaciones",R2675)</f>
        <v>Sin observaciones</v>
      </c>
      <c r="X2675" s="64" t="str">
        <f aca="false">IF(ISERROR(VLOOKUP(J2675,$BG$2:$BH$3,2,FALSE())),"",VLOOKUP(J2675,$BG$2:$BH$3,2,FALSE()))</f>
        <v/>
      </c>
      <c r="Z2675" s="67"/>
    </row>
    <row r="2676" customFormat="false" ht="14.4" hidden="false" customHeight="false" outlineLevel="0" collapsed="false">
      <c r="A2676" s="63"/>
      <c r="B2676" s="83"/>
      <c r="C2676" s="63"/>
      <c r="D2676" s="84"/>
      <c r="E2676" s="85"/>
      <c r="F2676" s="85"/>
      <c r="G2676" s="85"/>
      <c r="H2676" s="85"/>
      <c r="I2676" s="61"/>
      <c r="J2676" s="83"/>
      <c r="K2676" s="83"/>
      <c r="L2676" s="61"/>
      <c r="M2676" s="61"/>
      <c r="N2676" s="61"/>
      <c r="O2676" s="63"/>
      <c r="P2676" s="63"/>
      <c r="Q2676" s="63"/>
      <c r="R2676" s="63"/>
      <c r="S2676" s="64" t="str">
        <f aca="false">IF(ISBLANK(A2676),"",CONCATENATE($BC$5,"-",MID($BC$3,3,2),"-M_",A2676))</f>
        <v/>
      </c>
      <c r="T2676" s="65" t="str">
        <f aca="false">IF(ISBLANK(B2676),"",VLOOKUP(B2676,$BI$2:$BJ$5,2,FALSE()))</f>
        <v/>
      </c>
      <c r="U2676" s="66" t="str">
        <f aca="false">IF(ISBLANK(Q2676),"ES",Q2676)</f>
        <v>ES</v>
      </c>
      <c r="V2676" s="64" t="str">
        <f aca="false">IF(ISBLANK(K2676),"2",VLOOKUP(K2676,$BG$2:$BH$3,2,FALSE()))</f>
        <v>2</v>
      </c>
      <c r="W2676" s="66" t="str">
        <f aca="false">IF(ISBLANK(R2676),"Sin observaciones",R2676)</f>
        <v>Sin observaciones</v>
      </c>
      <c r="X2676" s="64" t="str">
        <f aca="false">IF(ISERROR(VLOOKUP(J2676,$BG$2:$BH$3,2,FALSE())),"",VLOOKUP(J2676,$BG$2:$BH$3,2,FALSE()))</f>
        <v/>
      </c>
      <c r="Z2676" s="67"/>
    </row>
    <row r="2677" customFormat="false" ht="14.4" hidden="false" customHeight="false" outlineLevel="0" collapsed="false">
      <c r="A2677" s="63"/>
      <c r="B2677" s="83"/>
      <c r="C2677" s="63"/>
      <c r="D2677" s="84"/>
      <c r="E2677" s="85"/>
      <c r="F2677" s="85"/>
      <c r="G2677" s="85"/>
      <c r="H2677" s="85"/>
      <c r="I2677" s="61"/>
      <c r="J2677" s="83"/>
      <c r="K2677" s="83"/>
      <c r="L2677" s="61"/>
      <c r="M2677" s="61"/>
      <c r="N2677" s="61"/>
      <c r="O2677" s="63"/>
      <c r="P2677" s="63"/>
      <c r="Q2677" s="63"/>
      <c r="R2677" s="63"/>
      <c r="S2677" s="64" t="str">
        <f aca="false">IF(ISBLANK(A2677),"",CONCATENATE($BC$5,"-",MID($BC$3,3,2),"-M_",A2677))</f>
        <v/>
      </c>
      <c r="T2677" s="65" t="str">
        <f aca="false">IF(ISBLANK(B2677),"",VLOOKUP(B2677,$BI$2:$BJ$5,2,FALSE()))</f>
        <v/>
      </c>
      <c r="U2677" s="66" t="str">
        <f aca="false">IF(ISBLANK(Q2677),"ES",Q2677)</f>
        <v>ES</v>
      </c>
      <c r="V2677" s="64" t="str">
        <f aca="false">IF(ISBLANK(K2677),"2",VLOOKUP(K2677,$BG$2:$BH$3,2,FALSE()))</f>
        <v>2</v>
      </c>
      <c r="W2677" s="66" t="str">
        <f aca="false">IF(ISBLANK(R2677),"Sin observaciones",R2677)</f>
        <v>Sin observaciones</v>
      </c>
      <c r="X2677" s="64" t="str">
        <f aca="false">IF(ISERROR(VLOOKUP(J2677,$BG$2:$BH$3,2,FALSE())),"",VLOOKUP(J2677,$BG$2:$BH$3,2,FALSE()))</f>
        <v/>
      </c>
      <c r="Z2677" s="67"/>
    </row>
    <row r="2678" customFormat="false" ht="14.4" hidden="false" customHeight="false" outlineLevel="0" collapsed="false">
      <c r="A2678" s="63"/>
      <c r="B2678" s="83"/>
      <c r="C2678" s="63"/>
      <c r="D2678" s="84"/>
      <c r="E2678" s="85"/>
      <c r="F2678" s="85"/>
      <c r="G2678" s="85"/>
      <c r="H2678" s="85"/>
      <c r="I2678" s="61"/>
      <c r="J2678" s="83"/>
      <c r="K2678" s="83"/>
      <c r="L2678" s="61"/>
      <c r="M2678" s="61"/>
      <c r="N2678" s="61"/>
      <c r="O2678" s="63"/>
      <c r="P2678" s="63"/>
      <c r="Q2678" s="63"/>
      <c r="R2678" s="63"/>
      <c r="S2678" s="64" t="str">
        <f aca="false">IF(ISBLANK(A2678),"",CONCATENATE($BC$5,"-",MID($BC$3,3,2),"-M_",A2678))</f>
        <v/>
      </c>
      <c r="T2678" s="65" t="str">
        <f aca="false">IF(ISBLANK(B2678),"",VLOOKUP(B2678,$BI$2:$BJ$5,2,FALSE()))</f>
        <v/>
      </c>
      <c r="U2678" s="66" t="str">
        <f aca="false">IF(ISBLANK(Q2678),"ES",Q2678)</f>
        <v>ES</v>
      </c>
      <c r="V2678" s="64" t="str">
        <f aca="false">IF(ISBLANK(K2678),"2",VLOOKUP(K2678,$BG$2:$BH$3,2,FALSE()))</f>
        <v>2</v>
      </c>
      <c r="W2678" s="66" t="str">
        <f aca="false">IF(ISBLANK(R2678),"Sin observaciones",R2678)</f>
        <v>Sin observaciones</v>
      </c>
      <c r="X2678" s="64" t="str">
        <f aca="false">IF(ISERROR(VLOOKUP(J2678,$BG$2:$BH$3,2,FALSE())),"",VLOOKUP(J2678,$BG$2:$BH$3,2,FALSE()))</f>
        <v/>
      </c>
      <c r="Z2678" s="67"/>
    </row>
    <row r="2679" customFormat="false" ht="14.4" hidden="false" customHeight="false" outlineLevel="0" collapsed="false">
      <c r="A2679" s="63"/>
      <c r="B2679" s="83"/>
      <c r="C2679" s="63"/>
      <c r="D2679" s="84"/>
      <c r="E2679" s="85"/>
      <c r="F2679" s="85"/>
      <c r="G2679" s="85"/>
      <c r="H2679" s="85"/>
      <c r="I2679" s="61"/>
      <c r="J2679" s="83"/>
      <c r="K2679" s="83"/>
      <c r="L2679" s="61"/>
      <c r="M2679" s="61"/>
      <c r="N2679" s="61"/>
      <c r="O2679" s="63"/>
      <c r="P2679" s="63"/>
      <c r="Q2679" s="63"/>
      <c r="R2679" s="63"/>
      <c r="S2679" s="64" t="str">
        <f aca="false">IF(ISBLANK(A2679),"",CONCATENATE($BC$5,"-",MID($BC$3,3,2),"-M_",A2679))</f>
        <v/>
      </c>
      <c r="T2679" s="65" t="str">
        <f aca="false">IF(ISBLANK(B2679),"",VLOOKUP(B2679,$BI$2:$BJ$5,2,FALSE()))</f>
        <v/>
      </c>
      <c r="U2679" s="66" t="str">
        <f aca="false">IF(ISBLANK(Q2679),"ES",Q2679)</f>
        <v>ES</v>
      </c>
      <c r="V2679" s="64" t="str">
        <f aca="false">IF(ISBLANK(K2679),"2",VLOOKUP(K2679,$BG$2:$BH$3,2,FALSE()))</f>
        <v>2</v>
      </c>
      <c r="W2679" s="66" t="str">
        <f aca="false">IF(ISBLANK(R2679),"Sin observaciones",R2679)</f>
        <v>Sin observaciones</v>
      </c>
      <c r="X2679" s="64" t="str">
        <f aca="false">IF(ISERROR(VLOOKUP(J2679,$BG$2:$BH$3,2,FALSE())),"",VLOOKUP(J2679,$BG$2:$BH$3,2,FALSE()))</f>
        <v/>
      </c>
      <c r="Z2679" s="67"/>
    </row>
    <row r="2680" customFormat="false" ht="14.4" hidden="false" customHeight="false" outlineLevel="0" collapsed="false">
      <c r="A2680" s="63"/>
      <c r="B2680" s="83"/>
      <c r="C2680" s="63"/>
      <c r="D2680" s="84"/>
      <c r="E2680" s="85"/>
      <c r="F2680" s="85"/>
      <c r="G2680" s="85"/>
      <c r="H2680" s="85"/>
      <c r="I2680" s="61"/>
      <c r="J2680" s="83"/>
      <c r="K2680" s="83"/>
      <c r="L2680" s="61"/>
      <c r="M2680" s="61"/>
      <c r="N2680" s="61"/>
      <c r="O2680" s="63"/>
      <c r="P2680" s="63"/>
      <c r="Q2680" s="63"/>
      <c r="R2680" s="63"/>
      <c r="S2680" s="64" t="str">
        <f aca="false">IF(ISBLANK(A2680),"",CONCATENATE($BC$5,"-",MID($BC$3,3,2),"-M_",A2680))</f>
        <v/>
      </c>
      <c r="T2680" s="65" t="str">
        <f aca="false">IF(ISBLANK(B2680),"",VLOOKUP(B2680,$BI$2:$BJ$5,2,FALSE()))</f>
        <v/>
      </c>
      <c r="U2680" s="66" t="str">
        <f aca="false">IF(ISBLANK(Q2680),"ES",Q2680)</f>
        <v>ES</v>
      </c>
      <c r="V2680" s="64" t="str">
        <f aca="false">IF(ISBLANK(K2680),"2",VLOOKUP(K2680,$BG$2:$BH$3,2,FALSE()))</f>
        <v>2</v>
      </c>
      <c r="W2680" s="66" t="str">
        <f aca="false">IF(ISBLANK(R2680),"Sin observaciones",R2680)</f>
        <v>Sin observaciones</v>
      </c>
      <c r="X2680" s="64" t="str">
        <f aca="false">IF(ISERROR(VLOOKUP(J2680,$BG$2:$BH$3,2,FALSE())),"",VLOOKUP(J2680,$BG$2:$BH$3,2,FALSE()))</f>
        <v/>
      </c>
      <c r="Z2680" s="67"/>
    </row>
    <row r="2681" customFormat="false" ht="14.4" hidden="false" customHeight="false" outlineLevel="0" collapsed="false">
      <c r="A2681" s="63"/>
      <c r="B2681" s="83"/>
      <c r="C2681" s="63"/>
      <c r="D2681" s="84"/>
      <c r="E2681" s="85"/>
      <c r="F2681" s="85"/>
      <c r="G2681" s="85"/>
      <c r="H2681" s="85"/>
      <c r="I2681" s="61"/>
      <c r="J2681" s="83"/>
      <c r="K2681" s="83"/>
      <c r="L2681" s="61"/>
      <c r="M2681" s="61"/>
      <c r="N2681" s="61"/>
      <c r="O2681" s="63"/>
      <c r="P2681" s="63"/>
      <c r="Q2681" s="63"/>
      <c r="R2681" s="63"/>
      <c r="S2681" s="64" t="str">
        <f aca="false">IF(ISBLANK(A2681),"",CONCATENATE($BC$5,"-",MID($BC$3,3,2),"-M_",A2681))</f>
        <v/>
      </c>
      <c r="T2681" s="65" t="str">
        <f aca="false">IF(ISBLANK(B2681),"",VLOOKUP(B2681,$BI$2:$BJ$5,2,FALSE()))</f>
        <v/>
      </c>
      <c r="U2681" s="66" t="str">
        <f aca="false">IF(ISBLANK(Q2681),"ES",Q2681)</f>
        <v>ES</v>
      </c>
      <c r="V2681" s="64" t="str">
        <f aca="false">IF(ISBLANK(K2681),"2",VLOOKUP(K2681,$BG$2:$BH$3,2,FALSE()))</f>
        <v>2</v>
      </c>
      <c r="W2681" s="66" t="str">
        <f aca="false">IF(ISBLANK(R2681),"Sin observaciones",R2681)</f>
        <v>Sin observaciones</v>
      </c>
      <c r="X2681" s="64" t="str">
        <f aca="false">IF(ISERROR(VLOOKUP(J2681,$BG$2:$BH$3,2,FALSE())),"",VLOOKUP(J2681,$BG$2:$BH$3,2,FALSE()))</f>
        <v/>
      </c>
      <c r="Z2681" s="67"/>
    </row>
    <row r="2682" customFormat="false" ht="14.4" hidden="false" customHeight="false" outlineLevel="0" collapsed="false">
      <c r="A2682" s="63"/>
      <c r="B2682" s="83"/>
      <c r="C2682" s="63"/>
      <c r="D2682" s="84"/>
      <c r="E2682" s="85"/>
      <c r="F2682" s="85"/>
      <c r="G2682" s="85"/>
      <c r="H2682" s="85"/>
      <c r="I2682" s="61"/>
      <c r="J2682" s="83"/>
      <c r="K2682" s="83"/>
      <c r="L2682" s="61"/>
      <c r="M2682" s="61"/>
      <c r="N2682" s="61"/>
      <c r="O2682" s="63"/>
      <c r="P2682" s="63"/>
      <c r="Q2682" s="63"/>
      <c r="R2682" s="63"/>
      <c r="S2682" s="64" t="str">
        <f aca="false">IF(ISBLANK(A2682),"",CONCATENATE($BC$5,"-",MID($BC$3,3,2),"-M_",A2682))</f>
        <v/>
      </c>
      <c r="T2682" s="65" t="str">
        <f aca="false">IF(ISBLANK(B2682),"",VLOOKUP(B2682,$BI$2:$BJ$5,2,FALSE()))</f>
        <v/>
      </c>
      <c r="U2682" s="66" t="str">
        <f aca="false">IF(ISBLANK(Q2682),"ES",Q2682)</f>
        <v>ES</v>
      </c>
      <c r="V2682" s="64" t="str">
        <f aca="false">IF(ISBLANK(K2682),"2",VLOOKUP(K2682,$BG$2:$BH$3,2,FALSE()))</f>
        <v>2</v>
      </c>
      <c r="W2682" s="66" t="str">
        <f aca="false">IF(ISBLANK(R2682),"Sin observaciones",R2682)</f>
        <v>Sin observaciones</v>
      </c>
      <c r="X2682" s="64" t="str">
        <f aca="false">IF(ISERROR(VLOOKUP(J2682,$BG$2:$BH$3,2,FALSE())),"",VLOOKUP(J2682,$BG$2:$BH$3,2,FALSE()))</f>
        <v/>
      </c>
      <c r="Z2682" s="67"/>
    </row>
    <row r="2683" customFormat="false" ht="14.4" hidden="false" customHeight="false" outlineLevel="0" collapsed="false">
      <c r="A2683" s="63"/>
      <c r="B2683" s="83"/>
      <c r="C2683" s="63"/>
      <c r="D2683" s="84"/>
      <c r="E2683" s="85"/>
      <c r="F2683" s="85"/>
      <c r="G2683" s="85"/>
      <c r="H2683" s="85"/>
      <c r="I2683" s="61"/>
      <c r="J2683" s="83"/>
      <c r="K2683" s="83"/>
      <c r="L2683" s="61"/>
      <c r="M2683" s="61"/>
      <c r="N2683" s="61"/>
      <c r="O2683" s="63"/>
      <c r="P2683" s="63"/>
      <c r="Q2683" s="63"/>
      <c r="R2683" s="63"/>
      <c r="S2683" s="64" t="str">
        <f aca="false">IF(ISBLANK(A2683),"",CONCATENATE($BC$5,"-",MID($BC$3,3,2),"-M_",A2683))</f>
        <v/>
      </c>
      <c r="T2683" s="65" t="str">
        <f aca="false">IF(ISBLANK(B2683),"",VLOOKUP(B2683,$BI$2:$BJ$5,2,FALSE()))</f>
        <v/>
      </c>
      <c r="U2683" s="66" t="str">
        <f aca="false">IF(ISBLANK(Q2683),"ES",Q2683)</f>
        <v>ES</v>
      </c>
      <c r="V2683" s="64" t="str">
        <f aca="false">IF(ISBLANK(K2683),"2",VLOOKUP(K2683,$BG$2:$BH$3,2,FALSE()))</f>
        <v>2</v>
      </c>
      <c r="W2683" s="66" t="str">
        <f aca="false">IF(ISBLANK(R2683),"Sin observaciones",R2683)</f>
        <v>Sin observaciones</v>
      </c>
      <c r="X2683" s="64" t="str">
        <f aca="false">IF(ISERROR(VLOOKUP(J2683,$BG$2:$BH$3,2,FALSE())),"",VLOOKUP(J2683,$BG$2:$BH$3,2,FALSE()))</f>
        <v/>
      </c>
      <c r="Z2683" s="67"/>
    </row>
    <row r="2684" customFormat="false" ht="14.4" hidden="false" customHeight="false" outlineLevel="0" collapsed="false">
      <c r="A2684" s="63"/>
      <c r="B2684" s="83"/>
      <c r="C2684" s="63"/>
      <c r="D2684" s="84"/>
      <c r="E2684" s="85"/>
      <c r="F2684" s="85"/>
      <c r="G2684" s="85"/>
      <c r="H2684" s="85"/>
      <c r="I2684" s="61"/>
      <c r="J2684" s="83"/>
      <c r="K2684" s="83"/>
      <c r="L2684" s="61"/>
      <c r="M2684" s="61"/>
      <c r="N2684" s="61"/>
      <c r="O2684" s="63"/>
      <c r="P2684" s="63"/>
      <c r="Q2684" s="63"/>
      <c r="R2684" s="63"/>
      <c r="S2684" s="64" t="str">
        <f aca="false">IF(ISBLANK(A2684),"",CONCATENATE($BC$5,"-",MID($BC$3,3,2),"-M_",A2684))</f>
        <v/>
      </c>
      <c r="T2684" s="65" t="str">
        <f aca="false">IF(ISBLANK(B2684),"",VLOOKUP(B2684,$BI$2:$BJ$5,2,FALSE()))</f>
        <v/>
      </c>
      <c r="U2684" s="66" t="str">
        <f aca="false">IF(ISBLANK(Q2684),"ES",Q2684)</f>
        <v>ES</v>
      </c>
      <c r="V2684" s="64" t="str">
        <f aca="false">IF(ISBLANK(K2684),"2",VLOOKUP(K2684,$BG$2:$BH$3,2,FALSE()))</f>
        <v>2</v>
      </c>
      <c r="W2684" s="66" t="str">
        <f aca="false">IF(ISBLANK(R2684),"Sin observaciones",R2684)</f>
        <v>Sin observaciones</v>
      </c>
      <c r="X2684" s="64" t="str">
        <f aca="false">IF(ISERROR(VLOOKUP(J2684,$BG$2:$BH$3,2,FALSE())),"",VLOOKUP(J2684,$BG$2:$BH$3,2,FALSE()))</f>
        <v/>
      </c>
      <c r="Z2684" s="67"/>
    </row>
    <row r="2685" customFormat="false" ht="14.4" hidden="false" customHeight="false" outlineLevel="0" collapsed="false">
      <c r="A2685" s="63"/>
      <c r="B2685" s="83"/>
      <c r="C2685" s="63"/>
      <c r="D2685" s="84"/>
      <c r="E2685" s="85"/>
      <c r="F2685" s="85"/>
      <c r="G2685" s="85"/>
      <c r="H2685" s="85"/>
      <c r="I2685" s="61"/>
      <c r="J2685" s="83"/>
      <c r="K2685" s="83"/>
      <c r="L2685" s="61"/>
      <c r="M2685" s="61"/>
      <c r="N2685" s="61"/>
      <c r="O2685" s="63"/>
      <c r="P2685" s="63"/>
      <c r="Q2685" s="63"/>
      <c r="R2685" s="63"/>
      <c r="S2685" s="64" t="str">
        <f aca="false">IF(ISBLANK(A2685),"",CONCATENATE($BC$5,"-",MID($BC$3,3,2),"-M_",A2685))</f>
        <v/>
      </c>
      <c r="T2685" s="65" t="str">
        <f aca="false">IF(ISBLANK(B2685),"",VLOOKUP(B2685,$BI$2:$BJ$5,2,FALSE()))</f>
        <v/>
      </c>
      <c r="U2685" s="66" t="str">
        <f aca="false">IF(ISBLANK(Q2685),"ES",Q2685)</f>
        <v>ES</v>
      </c>
      <c r="V2685" s="64" t="str">
        <f aca="false">IF(ISBLANK(K2685),"2",VLOOKUP(K2685,$BG$2:$BH$3,2,FALSE()))</f>
        <v>2</v>
      </c>
      <c r="W2685" s="66" t="str">
        <f aca="false">IF(ISBLANK(R2685),"Sin observaciones",R2685)</f>
        <v>Sin observaciones</v>
      </c>
      <c r="X2685" s="64" t="str">
        <f aca="false">IF(ISERROR(VLOOKUP(J2685,$BG$2:$BH$3,2,FALSE())),"",VLOOKUP(J2685,$BG$2:$BH$3,2,FALSE()))</f>
        <v/>
      </c>
      <c r="Z2685" s="67"/>
    </row>
    <row r="2686" customFormat="false" ht="14.4" hidden="false" customHeight="false" outlineLevel="0" collapsed="false">
      <c r="A2686" s="63"/>
      <c r="B2686" s="83"/>
      <c r="C2686" s="63"/>
      <c r="D2686" s="84"/>
      <c r="E2686" s="85"/>
      <c r="F2686" s="85"/>
      <c r="G2686" s="85"/>
      <c r="H2686" s="85"/>
      <c r="I2686" s="61"/>
      <c r="J2686" s="83"/>
      <c r="K2686" s="83"/>
      <c r="L2686" s="61"/>
      <c r="M2686" s="61"/>
      <c r="N2686" s="61"/>
      <c r="O2686" s="63"/>
      <c r="P2686" s="63"/>
      <c r="Q2686" s="63"/>
      <c r="R2686" s="63"/>
      <c r="S2686" s="64" t="str">
        <f aca="false">IF(ISBLANK(A2686),"",CONCATENATE($BC$5,"-",MID($BC$3,3,2),"-M_",A2686))</f>
        <v/>
      </c>
      <c r="T2686" s="65" t="str">
        <f aca="false">IF(ISBLANK(B2686),"",VLOOKUP(B2686,$BI$2:$BJ$5,2,FALSE()))</f>
        <v/>
      </c>
      <c r="U2686" s="66" t="str">
        <f aca="false">IF(ISBLANK(Q2686),"ES",Q2686)</f>
        <v>ES</v>
      </c>
      <c r="V2686" s="64" t="str">
        <f aca="false">IF(ISBLANK(K2686),"2",VLOOKUP(K2686,$BG$2:$BH$3,2,FALSE()))</f>
        <v>2</v>
      </c>
      <c r="W2686" s="66" t="str">
        <f aca="false">IF(ISBLANK(R2686),"Sin observaciones",R2686)</f>
        <v>Sin observaciones</v>
      </c>
      <c r="X2686" s="64" t="str">
        <f aca="false">IF(ISERROR(VLOOKUP(J2686,$BG$2:$BH$3,2,FALSE())),"",VLOOKUP(J2686,$BG$2:$BH$3,2,FALSE()))</f>
        <v/>
      </c>
      <c r="Z2686" s="67"/>
    </row>
    <row r="2687" customFormat="false" ht="14.4" hidden="false" customHeight="false" outlineLevel="0" collapsed="false">
      <c r="A2687" s="63"/>
      <c r="B2687" s="83"/>
      <c r="C2687" s="63"/>
      <c r="D2687" s="84"/>
      <c r="E2687" s="85"/>
      <c r="F2687" s="85"/>
      <c r="G2687" s="85"/>
      <c r="H2687" s="85"/>
      <c r="I2687" s="61"/>
      <c r="J2687" s="83"/>
      <c r="K2687" s="83"/>
      <c r="L2687" s="61"/>
      <c r="M2687" s="61"/>
      <c r="N2687" s="61"/>
      <c r="O2687" s="63"/>
      <c r="P2687" s="63"/>
      <c r="Q2687" s="63"/>
      <c r="R2687" s="63"/>
      <c r="S2687" s="64" t="str">
        <f aca="false">IF(ISBLANK(A2687),"",CONCATENATE($BC$5,"-",MID($BC$3,3,2),"-M_",A2687))</f>
        <v/>
      </c>
      <c r="T2687" s="65" t="str">
        <f aca="false">IF(ISBLANK(B2687),"",VLOOKUP(B2687,$BI$2:$BJ$5,2,FALSE()))</f>
        <v/>
      </c>
      <c r="U2687" s="66" t="str">
        <f aca="false">IF(ISBLANK(Q2687),"ES",Q2687)</f>
        <v>ES</v>
      </c>
      <c r="V2687" s="64" t="str">
        <f aca="false">IF(ISBLANK(K2687),"2",VLOOKUP(K2687,$BG$2:$BH$3,2,FALSE()))</f>
        <v>2</v>
      </c>
      <c r="W2687" s="66" t="str">
        <f aca="false">IF(ISBLANK(R2687),"Sin observaciones",R2687)</f>
        <v>Sin observaciones</v>
      </c>
      <c r="X2687" s="64" t="str">
        <f aca="false">IF(ISERROR(VLOOKUP(J2687,$BG$2:$BH$3,2,FALSE())),"",VLOOKUP(J2687,$BG$2:$BH$3,2,FALSE()))</f>
        <v/>
      </c>
      <c r="Z2687" s="67"/>
    </row>
    <row r="2688" customFormat="false" ht="14.4" hidden="false" customHeight="false" outlineLevel="0" collapsed="false">
      <c r="A2688" s="63"/>
      <c r="B2688" s="83"/>
      <c r="C2688" s="63"/>
      <c r="D2688" s="84"/>
      <c r="E2688" s="85"/>
      <c r="F2688" s="85"/>
      <c r="G2688" s="85"/>
      <c r="H2688" s="85"/>
      <c r="I2688" s="61"/>
      <c r="J2688" s="83"/>
      <c r="K2688" s="83"/>
      <c r="L2688" s="61"/>
      <c r="M2688" s="61"/>
      <c r="N2688" s="61"/>
      <c r="O2688" s="63"/>
      <c r="P2688" s="63"/>
      <c r="Q2688" s="63"/>
      <c r="R2688" s="63"/>
      <c r="S2688" s="64" t="str">
        <f aca="false">IF(ISBLANK(A2688),"",CONCATENATE($BC$5,"-",MID($BC$3,3,2),"-M_",A2688))</f>
        <v/>
      </c>
      <c r="T2688" s="65" t="str">
        <f aca="false">IF(ISBLANK(B2688),"",VLOOKUP(B2688,$BI$2:$BJ$5,2,FALSE()))</f>
        <v/>
      </c>
      <c r="U2688" s="66" t="str">
        <f aca="false">IF(ISBLANK(Q2688),"ES",Q2688)</f>
        <v>ES</v>
      </c>
      <c r="V2688" s="64" t="str">
        <f aca="false">IF(ISBLANK(K2688),"2",VLOOKUP(K2688,$BG$2:$BH$3,2,FALSE()))</f>
        <v>2</v>
      </c>
      <c r="W2688" s="66" t="str">
        <f aca="false">IF(ISBLANK(R2688),"Sin observaciones",R2688)</f>
        <v>Sin observaciones</v>
      </c>
      <c r="X2688" s="64" t="str">
        <f aca="false">IF(ISERROR(VLOOKUP(J2688,$BG$2:$BH$3,2,FALSE())),"",VLOOKUP(J2688,$BG$2:$BH$3,2,FALSE()))</f>
        <v/>
      </c>
      <c r="Z2688" s="67"/>
    </row>
    <row r="2689" customFormat="false" ht="14.4" hidden="false" customHeight="false" outlineLevel="0" collapsed="false">
      <c r="A2689" s="63"/>
      <c r="B2689" s="83"/>
      <c r="C2689" s="63"/>
      <c r="D2689" s="84"/>
      <c r="E2689" s="85"/>
      <c r="F2689" s="85"/>
      <c r="G2689" s="85"/>
      <c r="H2689" s="85"/>
      <c r="I2689" s="61"/>
      <c r="J2689" s="83"/>
      <c r="K2689" s="83"/>
      <c r="L2689" s="61"/>
      <c r="M2689" s="61"/>
      <c r="N2689" s="61"/>
      <c r="O2689" s="63"/>
      <c r="P2689" s="63"/>
      <c r="Q2689" s="63"/>
      <c r="R2689" s="63"/>
      <c r="S2689" s="64" t="str">
        <f aca="false">IF(ISBLANK(A2689),"",CONCATENATE($BC$5,"-",MID($BC$3,3,2),"-M_",A2689))</f>
        <v/>
      </c>
      <c r="T2689" s="65" t="str">
        <f aca="false">IF(ISBLANK(B2689),"",VLOOKUP(B2689,$BI$2:$BJ$5,2,FALSE()))</f>
        <v/>
      </c>
      <c r="U2689" s="66" t="str">
        <f aca="false">IF(ISBLANK(Q2689),"ES",Q2689)</f>
        <v>ES</v>
      </c>
      <c r="V2689" s="64" t="str">
        <f aca="false">IF(ISBLANK(K2689),"2",VLOOKUP(K2689,$BG$2:$BH$3,2,FALSE()))</f>
        <v>2</v>
      </c>
      <c r="W2689" s="66" t="str">
        <f aca="false">IF(ISBLANK(R2689),"Sin observaciones",R2689)</f>
        <v>Sin observaciones</v>
      </c>
      <c r="X2689" s="64" t="str">
        <f aca="false">IF(ISERROR(VLOOKUP(J2689,$BG$2:$BH$3,2,FALSE())),"",VLOOKUP(J2689,$BG$2:$BH$3,2,FALSE()))</f>
        <v/>
      </c>
      <c r="Z2689" s="67"/>
    </row>
    <row r="2690" customFormat="false" ht="14.4" hidden="false" customHeight="false" outlineLevel="0" collapsed="false">
      <c r="A2690" s="63"/>
      <c r="B2690" s="83"/>
      <c r="C2690" s="63"/>
      <c r="D2690" s="84"/>
      <c r="E2690" s="85"/>
      <c r="F2690" s="85"/>
      <c r="G2690" s="85"/>
      <c r="H2690" s="85"/>
      <c r="I2690" s="61"/>
      <c r="J2690" s="83"/>
      <c r="K2690" s="83"/>
      <c r="L2690" s="61"/>
      <c r="M2690" s="61"/>
      <c r="N2690" s="61"/>
      <c r="O2690" s="63"/>
      <c r="P2690" s="63"/>
      <c r="Q2690" s="63"/>
      <c r="R2690" s="63"/>
      <c r="S2690" s="64" t="str">
        <f aca="false">IF(ISBLANK(A2690),"",CONCATENATE($BC$5,"-",MID($BC$3,3,2),"-M_",A2690))</f>
        <v/>
      </c>
      <c r="T2690" s="65" t="str">
        <f aca="false">IF(ISBLANK(B2690),"",VLOOKUP(B2690,$BI$2:$BJ$5,2,FALSE()))</f>
        <v/>
      </c>
      <c r="U2690" s="66" t="str">
        <f aca="false">IF(ISBLANK(Q2690),"ES",Q2690)</f>
        <v>ES</v>
      </c>
      <c r="V2690" s="64" t="str">
        <f aca="false">IF(ISBLANK(K2690),"2",VLOOKUP(K2690,$BG$2:$BH$3,2,FALSE()))</f>
        <v>2</v>
      </c>
      <c r="W2690" s="66" t="str">
        <f aca="false">IF(ISBLANK(R2690),"Sin observaciones",R2690)</f>
        <v>Sin observaciones</v>
      </c>
      <c r="X2690" s="64" t="str">
        <f aca="false">IF(ISERROR(VLOOKUP(J2690,$BG$2:$BH$3,2,FALSE())),"",VLOOKUP(J2690,$BG$2:$BH$3,2,FALSE()))</f>
        <v/>
      </c>
      <c r="Z2690" s="67"/>
    </row>
    <row r="2691" customFormat="false" ht="14.4" hidden="false" customHeight="false" outlineLevel="0" collapsed="false">
      <c r="A2691" s="63"/>
      <c r="B2691" s="83"/>
      <c r="C2691" s="63"/>
      <c r="D2691" s="84"/>
      <c r="E2691" s="85"/>
      <c r="F2691" s="85"/>
      <c r="G2691" s="85"/>
      <c r="H2691" s="85"/>
      <c r="I2691" s="61"/>
      <c r="J2691" s="83"/>
      <c r="K2691" s="83"/>
      <c r="L2691" s="61"/>
      <c r="M2691" s="61"/>
      <c r="N2691" s="61"/>
      <c r="O2691" s="63"/>
      <c r="P2691" s="63"/>
      <c r="Q2691" s="63"/>
      <c r="R2691" s="63"/>
      <c r="S2691" s="64" t="str">
        <f aca="false">IF(ISBLANK(A2691),"",CONCATENATE($BC$5,"-",MID($BC$3,3,2),"-M_",A2691))</f>
        <v/>
      </c>
      <c r="T2691" s="65" t="str">
        <f aca="false">IF(ISBLANK(B2691),"",VLOOKUP(B2691,$BI$2:$BJ$5,2,FALSE()))</f>
        <v/>
      </c>
      <c r="U2691" s="66" t="str">
        <f aca="false">IF(ISBLANK(Q2691),"ES",Q2691)</f>
        <v>ES</v>
      </c>
      <c r="V2691" s="64" t="str">
        <f aca="false">IF(ISBLANK(K2691),"2",VLOOKUP(K2691,$BG$2:$BH$3,2,FALSE()))</f>
        <v>2</v>
      </c>
      <c r="W2691" s="66" t="str">
        <f aca="false">IF(ISBLANK(R2691),"Sin observaciones",R2691)</f>
        <v>Sin observaciones</v>
      </c>
      <c r="X2691" s="64" t="str">
        <f aca="false">IF(ISERROR(VLOOKUP(J2691,$BG$2:$BH$3,2,FALSE())),"",VLOOKUP(J2691,$BG$2:$BH$3,2,FALSE()))</f>
        <v/>
      </c>
      <c r="Z2691" s="67"/>
    </row>
    <row r="2692" customFormat="false" ht="14.4" hidden="false" customHeight="false" outlineLevel="0" collapsed="false">
      <c r="A2692" s="63"/>
      <c r="B2692" s="83"/>
      <c r="C2692" s="63"/>
      <c r="D2692" s="84"/>
      <c r="E2692" s="85"/>
      <c r="F2692" s="85"/>
      <c r="G2692" s="85"/>
      <c r="H2692" s="85"/>
      <c r="I2692" s="61"/>
      <c r="J2692" s="83"/>
      <c r="K2692" s="83"/>
      <c r="L2692" s="61"/>
      <c r="M2692" s="61"/>
      <c r="N2692" s="61"/>
      <c r="O2692" s="63"/>
      <c r="P2692" s="63"/>
      <c r="Q2692" s="63"/>
      <c r="R2692" s="63"/>
      <c r="S2692" s="64" t="str">
        <f aca="false">IF(ISBLANK(A2692),"",CONCATENATE($BC$5,"-",MID($BC$3,3,2),"-M_",A2692))</f>
        <v/>
      </c>
      <c r="T2692" s="65" t="str">
        <f aca="false">IF(ISBLANK(B2692),"",VLOOKUP(B2692,$BI$2:$BJ$5,2,FALSE()))</f>
        <v/>
      </c>
      <c r="U2692" s="66" t="str">
        <f aca="false">IF(ISBLANK(Q2692),"ES",Q2692)</f>
        <v>ES</v>
      </c>
      <c r="V2692" s="64" t="str">
        <f aca="false">IF(ISBLANK(K2692),"2",VLOOKUP(K2692,$BG$2:$BH$3,2,FALSE()))</f>
        <v>2</v>
      </c>
      <c r="W2692" s="66" t="str">
        <f aca="false">IF(ISBLANK(R2692),"Sin observaciones",R2692)</f>
        <v>Sin observaciones</v>
      </c>
      <c r="X2692" s="64" t="str">
        <f aca="false">IF(ISERROR(VLOOKUP(J2692,$BG$2:$BH$3,2,FALSE())),"",VLOOKUP(J2692,$BG$2:$BH$3,2,FALSE()))</f>
        <v/>
      </c>
      <c r="Z2692" s="67"/>
    </row>
    <row r="2693" customFormat="false" ht="14.4" hidden="false" customHeight="false" outlineLevel="0" collapsed="false">
      <c r="A2693" s="63"/>
      <c r="B2693" s="83"/>
      <c r="C2693" s="63"/>
      <c r="D2693" s="84"/>
      <c r="E2693" s="85"/>
      <c r="F2693" s="85"/>
      <c r="G2693" s="85"/>
      <c r="H2693" s="85"/>
      <c r="I2693" s="61"/>
      <c r="J2693" s="83"/>
      <c r="K2693" s="83"/>
      <c r="L2693" s="61"/>
      <c r="M2693" s="61"/>
      <c r="N2693" s="61"/>
      <c r="O2693" s="63"/>
      <c r="P2693" s="63"/>
      <c r="Q2693" s="63"/>
      <c r="R2693" s="63"/>
      <c r="S2693" s="64" t="str">
        <f aca="false">IF(ISBLANK(A2693),"",CONCATENATE($BC$5,"-",MID($BC$3,3,2),"-M_",A2693))</f>
        <v/>
      </c>
      <c r="T2693" s="65" t="str">
        <f aca="false">IF(ISBLANK(B2693),"",VLOOKUP(B2693,$BI$2:$BJ$5,2,FALSE()))</f>
        <v/>
      </c>
      <c r="U2693" s="66" t="str">
        <f aca="false">IF(ISBLANK(Q2693),"ES",Q2693)</f>
        <v>ES</v>
      </c>
      <c r="V2693" s="64" t="str">
        <f aca="false">IF(ISBLANK(K2693),"2",VLOOKUP(K2693,$BG$2:$BH$3,2,FALSE()))</f>
        <v>2</v>
      </c>
      <c r="W2693" s="66" t="str">
        <f aca="false">IF(ISBLANK(R2693),"Sin observaciones",R2693)</f>
        <v>Sin observaciones</v>
      </c>
      <c r="X2693" s="64" t="str">
        <f aca="false">IF(ISERROR(VLOOKUP(J2693,$BG$2:$BH$3,2,FALSE())),"",VLOOKUP(J2693,$BG$2:$BH$3,2,FALSE()))</f>
        <v/>
      </c>
      <c r="Z2693" s="67"/>
    </row>
    <row r="2694" customFormat="false" ht="14.4" hidden="false" customHeight="false" outlineLevel="0" collapsed="false">
      <c r="A2694" s="63"/>
      <c r="B2694" s="83"/>
      <c r="C2694" s="63"/>
      <c r="D2694" s="84"/>
      <c r="E2694" s="85"/>
      <c r="F2694" s="85"/>
      <c r="G2694" s="85"/>
      <c r="H2694" s="85"/>
      <c r="I2694" s="61"/>
      <c r="J2694" s="83"/>
      <c r="K2694" s="83"/>
      <c r="L2694" s="61"/>
      <c r="M2694" s="61"/>
      <c r="N2694" s="61"/>
      <c r="O2694" s="63"/>
      <c r="P2694" s="63"/>
      <c r="Q2694" s="63"/>
      <c r="R2694" s="63"/>
      <c r="S2694" s="64" t="str">
        <f aca="false">IF(ISBLANK(A2694),"",CONCATENATE($BC$5,"-",MID($BC$3,3,2),"-M_",A2694))</f>
        <v/>
      </c>
      <c r="T2694" s="65" t="str">
        <f aca="false">IF(ISBLANK(B2694),"",VLOOKUP(B2694,$BI$2:$BJ$5,2,FALSE()))</f>
        <v/>
      </c>
      <c r="U2694" s="66" t="str">
        <f aca="false">IF(ISBLANK(Q2694),"ES",Q2694)</f>
        <v>ES</v>
      </c>
      <c r="V2694" s="64" t="str">
        <f aca="false">IF(ISBLANK(K2694),"2",VLOOKUP(K2694,$BG$2:$BH$3,2,FALSE()))</f>
        <v>2</v>
      </c>
      <c r="W2694" s="66" t="str">
        <f aca="false">IF(ISBLANK(R2694),"Sin observaciones",R2694)</f>
        <v>Sin observaciones</v>
      </c>
      <c r="X2694" s="64" t="str">
        <f aca="false">IF(ISERROR(VLOOKUP(J2694,$BG$2:$BH$3,2,FALSE())),"",VLOOKUP(J2694,$BG$2:$BH$3,2,FALSE()))</f>
        <v/>
      </c>
      <c r="Z2694" s="67"/>
    </row>
    <row r="2695" customFormat="false" ht="14.4" hidden="false" customHeight="false" outlineLevel="0" collapsed="false">
      <c r="A2695" s="63"/>
      <c r="B2695" s="83"/>
      <c r="C2695" s="63"/>
      <c r="D2695" s="84"/>
      <c r="E2695" s="85"/>
      <c r="F2695" s="85"/>
      <c r="G2695" s="85"/>
      <c r="H2695" s="85"/>
      <c r="I2695" s="61"/>
      <c r="J2695" s="83"/>
      <c r="K2695" s="83"/>
      <c r="L2695" s="61"/>
      <c r="M2695" s="61"/>
      <c r="N2695" s="61"/>
      <c r="O2695" s="63"/>
      <c r="P2695" s="63"/>
      <c r="Q2695" s="63"/>
      <c r="R2695" s="63"/>
      <c r="S2695" s="64" t="str">
        <f aca="false">IF(ISBLANK(A2695),"",CONCATENATE($BC$5,"-",MID($BC$3,3,2),"-M_",A2695))</f>
        <v/>
      </c>
      <c r="T2695" s="65" t="str">
        <f aca="false">IF(ISBLANK(B2695),"",VLOOKUP(B2695,$BI$2:$BJ$5,2,FALSE()))</f>
        <v/>
      </c>
      <c r="U2695" s="66" t="str">
        <f aca="false">IF(ISBLANK(Q2695),"ES",Q2695)</f>
        <v>ES</v>
      </c>
      <c r="V2695" s="64" t="str">
        <f aca="false">IF(ISBLANK(K2695),"2",VLOOKUP(K2695,$BG$2:$BH$3,2,FALSE()))</f>
        <v>2</v>
      </c>
      <c r="W2695" s="66" t="str">
        <f aca="false">IF(ISBLANK(R2695),"Sin observaciones",R2695)</f>
        <v>Sin observaciones</v>
      </c>
      <c r="X2695" s="64" t="str">
        <f aca="false">IF(ISERROR(VLOOKUP(J2695,$BG$2:$BH$3,2,FALSE())),"",VLOOKUP(J2695,$BG$2:$BH$3,2,FALSE()))</f>
        <v/>
      </c>
      <c r="Z2695" s="67"/>
    </row>
    <row r="2696" customFormat="false" ht="14.4" hidden="false" customHeight="false" outlineLevel="0" collapsed="false">
      <c r="A2696" s="63"/>
      <c r="B2696" s="83"/>
      <c r="C2696" s="63"/>
      <c r="D2696" s="84"/>
      <c r="E2696" s="85"/>
      <c r="F2696" s="85"/>
      <c r="G2696" s="85"/>
      <c r="H2696" s="85"/>
      <c r="I2696" s="61"/>
      <c r="J2696" s="83"/>
      <c r="K2696" s="83"/>
      <c r="L2696" s="61"/>
      <c r="M2696" s="61"/>
      <c r="N2696" s="61"/>
      <c r="O2696" s="63"/>
      <c r="P2696" s="63"/>
      <c r="Q2696" s="63"/>
      <c r="R2696" s="63"/>
      <c r="S2696" s="64" t="str">
        <f aca="false">IF(ISBLANK(A2696),"",CONCATENATE($BC$5,"-",MID($BC$3,3,2),"-M_",A2696))</f>
        <v/>
      </c>
      <c r="T2696" s="65" t="str">
        <f aca="false">IF(ISBLANK(B2696),"",VLOOKUP(B2696,$BI$2:$BJ$5,2,FALSE()))</f>
        <v/>
      </c>
      <c r="U2696" s="66" t="str">
        <f aca="false">IF(ISBLANK(Q2696),"ES",Q2696)</f>
        <v>ES</v>
      </c>
      <c r="V2696" s="64" t="str">
        <f aca="false">IF(ISBLANK(K2696),"2",VLOOKUP(K2696,$BG$2:$BH$3,2,FALSE()))</f>
        <v>2</v>
      </c>
      <c r="W2696" s="66" t="str">
        <f aca="false">IF(ISBLANK(R2696),"Sin observaciones",R2696)</f>
        <v>Sin observaciones</v>
      </c>
      <c r="X2696" s="64" t="str">
        <f aca="false">IF(ISERROR(VLOOKUP(J2696,$BG$2:$BH$3,2,FALSE())),"",VLOOKUP(J2696,$BG$2:$BH$3,2,FALSE()))</f>
        <v/>
      </c>
      <c r="Z2696" s="67"/>
    </row>
    <row r="2697" customFormat="false" ht="14.4" hidden="false" customHeight="false" outlineLevel="0" collapsed="false">
      <c r="A2697" s="63"/>
      <c r="B2697" s="83"/>
      <c r="C2697" s="63"/>
      <c r="D2697" s="84"/>
      <c r="E2697" s="85"/>
      <c r="F2697" s="85"/>
      <c r="G2697" s="85"/>
      <c r="H2697" s="85"/>
      <c r="I2697" s="61"/>
      <c r="J2697" s="83"/>
      <c r="K2697" s="83"/>
      <c r="L2697" s="61"/>
      <c r="M2697" s="61"/>
      <c r="N2697" s="61"/>
      <c r="O2697" s="63"/>
      <c r="P2697" s="63"/>
      <c r="Q2697" s="63"/>
      <c r="R2697" s="63"/>
      <c r="S2697" s="64" t="str">
        <f aca="false">IF(ISBLANK(A2697),"",CONCATENATE($BC$5,"-",MID($BC$3,3,2),"-M_",A2697))</f>
        <v/>
      </c>
      <c r="T2697" s="65" t="str">
        <f aca="false">IF(ISBLANK(B2697),"",VLOOKUP(B2697,$BI$2:$BJ$5,2,FALSE()))</f>
        <v/>
      </c>
      <c r="U2697" s="66" t="str">
        <f aca="false">IF(ISBLANK(Q2697),"ES",Q2697)</f>
        <v>ES</v>
      </c>
      <c r="V2697" s="64" t="str">
        <f aca="false">IF(ISBLANK(K2697),"2",VLOOKUP(K2697,$BG$2:$BH$3,2,FALSE()))</f>
        <v>2</v>
      </c>
      <c r="W2697" s="66" t="str">
        <f aca="false">IF(ISBLANK(R2697),"Sin observaciones",R2697)</f>
        <v>Sin observaciones</v>
      </c>
      <c r="X2697" s="64" t="str">
        <f aca="false">IF(ISERROR(VLOOKUP(J2697,$BG$2:$BH$3,2,FALSE())),"",VLOOKUP(J2697,$BG$2:$BH$3,2,FALSE()))</f>
        <v/>
      </c>
      <c r="Z2697" s="67"/>
    </row>
    <row r="2698" customFormat="false" ht="14.4" hidden="false" customHeight="false" outlineLevel="0" collapsed="false">
      <c r="A2698" s="63"/>
      <c r="B2698" s="83"/>
      <c r="C2698" s="63"/>
      <c r="D2698" s="84"/>
      <c r="E2698" s="85"/>
      <c r="F2698" s="85"/>
      <c r="G2698" s="85"/>
      <c r="H2698" s="85"/>
      <c r="I2698" s="61"/>
      <c r="J2698" s="83"/>
      <c r="K2698" s="83"/>
      <c r="L2698" s="61"/>
      <c r="M2698" s="61"/>
      <c r="N2698" s="61"/>
      <c r="O2698" s="63"/>
      <c r="P2698" s="63"/>
      <c r="Q2698" s="63"/>
      <c r="R2698" s="63"/>
      <c r="S2698" s="64" t="str">
        <f aca="false">IF(ISBLANK(A2698),"",CONCATENATE($BC$5,"-",MID($BC$3,3,2),"-M_",A2698))</f>
        <v/>
      </c>
      <c r="T2698" s="65" t="str">
        <f aca="false">IF(ISBLANK(B2698),"",VLOOKUP(B2698,$BI$2:$BJ$5,2,FALSE()))</f>
        <v/>
      </c>
      <c r="U2698" s="66" t="str">
        <f aca="false">IF(ISBLANK(Q2698),"ES",Q2698)</f>
        <v>ES</v>
      </c>
      <c r="V2698" s="64" t="str">
        <f aca="false">IF(ISBLANK(K2698),"2",VLOOKUP(K2698,$BG$2:$BH$3,2,FALSE()))</f>
        <v>2</v>
      </c>
      <c r="W2698" s="66" t="str">
        <f aca="false">IF(ISBLANK(R2698),"Sin observaciones",R2698)</f>
        <v>Sin observaciones</v>
      </c>
      <c r="X2698" s="64" t="str">
        <f aca="false">IF(ISERROR(VLOOKUP(J2698,$BG$2:$BH$3,2,FALSE())),"",VLOOKUP(J2698,$BG$2:$BH$3,2,FALSE()))</f>
        <v/>
      </c>
      <c r="Z2698" s="67"/>
    </row>
    <row r="2699" customFormat="false" ht="14.4" hidden="false" customHeight="false" outlineLevel="0" collapsed="false">
      <c r="A2699" s="63"/>
      <c r="B2699" s="83"/>
      <c r="C2699" s="63"/>
      <c r="D2699" s="84"/>
      <c r="E2699" s="85"/>
      <c r="F2699" s="85"/>
      <c r="G2699" s="85"/>
      <c r="H2699" s="85"/>
      <c r="I2699" s="61"/>
      <c r="J2699" s="83"/>
      <c r="K2699" s="83"/>
      <c r="L2699" s="61"/>
      <c r="M2699" s="61"/>
      <c r="N2699" s="61"/>
      <c r="O2699" s="63"/>
      <c r="P2699" s="63"/>
      <c r="Q2699" s="63"/>
      <c r="R2699" s="63"/>
      <c r="S2699" s="64" t="str">
        <f aca="false">IF(ISBLANK(A2699),"",CONCATENATE($BC$5,"-",MID($BC$3,3,2),"-M_",A2699))</f>
        <v/>
      </c>
      <c r="T2699" s="65" t="str">
        <f aca="false">IF(ISBLANK(B2699),"",VLOOKUP(B2699,$BI$2:$BJ$5,2,FALSE()))</f>
        <v/>
      </c>
      <c r="U2699" s="66" t="str">
        <f aca="false">IF(ISBLANK(Q2699),"ES",Q2699)</f>
        <v>ES</v>
      </c>
      <c r="V2699" s="64" t="str">
        <f aca="false">IF(ISBLANK(K2699),"2",VLOOKUP(K2699,$BG$2:$BH$3,2,FALSE()))</f>
        <v>2</v>
      </c>
      <c r="W2699" s="66" t="str">
        <f aca="false">IF(ISBLANK(R2699),"Sin observaciones",R2699)</f>
        <v>Sin observaciones</v>
      </c>
      <c r="X2699" s="64" t="str">
        <f aca="false">IF(ISERROR(VLOOKUP(J2699,$BG$2:$BH$3,2,FALSE())),"",VLOOKUP(J2699,$BG$2:$BH$3,2,FALSE()))</f>
        <v/>
      </c>
      <c r="Z2699" s="67"/>
    </row>
    <row r="2700" customFormat="false" ht="14.4" hidden="false" customHeight="false" outlineLevel="0" collapsed="false">
      <c r="A2700" s="63"/>
      <c r="B2700" s="83"/>
      <c r="C2700" s="63"/>
      <c r="D2700" s="84"/>
      <c r="E2700" s="85"/>
      <c r="F2700" s="85"/>
      <c r="G2700" s="85"/>
      <c r="H2700" s="85"/>
      <c r="I2700" s="61"/>
      <c r="J2700" s="83"/>
      <c r="K2700" s="83"/>
      <c r="L2700" s="61"/>
      <c r="M2700" s="61"/>
      <c r="N2700" s="61"/>
      <c r="O2700" s="63"/>
      <c r="P2700" s="63"/>
      <c r="Q2700" s="63"/>
      <c r="R2700" s="63"/>
      <c r="S2700" s="64" t="str">
        <f aca="false">IF(ISBLANK(A2700),"",CONCATENATE($BC$5,"-",MID($BC$3,3,2),"-M_",A2700))</f>
        <v/>
      </c>
      <c r="T2700" s="65" t="str">
        <f aca="false">IF(ISBLANK(B2700),"",VLOOKUP(B2700,$BI$2:$BJ$5,2,FALSE()))</f>
        <v/>
      </c>
      <c r="U2700" s="66" t="str">
        <f aca="false">IF(ISBLANK(Q2700),"ES",Q2700)</f>
        <v>ES</v>
      </c>
      <c r="V2700" s="64" t="str">
        <f aca="false">IF(ISBLANK(K2700),"2",VLOOKUP(K2700,$BG$2:$BH$3,2,FALSE()))</f>
        <v>2</v>
      </c>
      <c r="W2700" s="66" t="str">
        <f aca="false">IF(ISBLANK(R2700),"Sin observaciones",R2700)</f>
        <v>Sin observaciones</v>
      </c>
      <c r="X2700" s="64" t="str">
        <f aca="false">IF(ISERROR(VLOOKUP(J2700,$BG$2:$BH$3,2,FALSE())),"",VLOOKUP(J2700,$BG$2:$BH$3,2,FALSE()))</f>
        <v/>
      </c>
      <c r="Z2700" s="67"/>
    </row>
    <row r="2701" customFormat="false" ht="14.4" hidden="false" customHeight="false" outlineLevel="0" collapsed="false">
      <c r="A2701" s="63"/>
      <c r="B2701" s="83"/>
      <c r="C2701" s="63"/>
      <c r="D2701" s="84"/>
      <c r="E2701" s="85"/>
      <c r="F2701" s="85"/>
      <c r="G2701" s="85"/>
      <c r="H2701" s="85"/>
      <c r="I2701" s="61"/>
      <c r="J2701" s="83"/>
      <c r="K2701" s="83"/>
      <c r="L2701" s="61"/>
      <c r="M2701" s="61"/>
      <c r="N2701" s="61"/>
      <c r="O2701" s="63"/>
      <c r="P2701" s="63"/>
      <c r="Q2701" s="63"/>
      <c r="R2701" s="63"/>
      <c r="S2701" s="64" t="str">
        <f aca="false">IF(ISBLANK(A2701),"",CONCATENATE($BC$5,"-",MID($BC$3,3,2),"-M_",A2701))</f>
        <v/>
      </c>
      <c r="T2701" s="65" t="str">
        <f aca="false">IF(ISBLANK(B2701),"",VLOOKUP(B2701,$BI$2:$BJ$5,2,FALSE()))</f>
        <v/>
      </c>
      <c r="U2701" s="66" t="str">
        <f aca="false">IF(ISBLANK(Q2701),"ES",Q2701)</f>
        <v>ES</v>
      </c>
      <c r="V2701" s="64" t="str">
        <f aca="false">IF(ISBLANK(K2701),"2",VLOOKUP(K2701,$BG$2:$BH$3,2,FALSE()))</f>
        <v>2</v>
      </c>
      <c r="W2701" s="66" t="str">
        <f aca="false">IF(ISBLANK(R2701),"Sin observaciones",R2701)</f>
        <v>Sin observaciones</v>
      </c>
      <c r="X2701" s="64" t="str">
        <f aca="false">IF(ISERROR(VLOOKUP(J2701,$BG$2:$BH$3,2,FALSE())),"",VLOOKUP(J2701,$BG$2:$BH$3,2,FALSE()))</f>
        <v/>
      </c>
      <c r="Z2701" s="67"/>
    </row>
    <row r="2702" customFormat="false" ht="14.4" hidden="false" customHeight="false" outlineLevel="0" collapsed="false">
      <c r="A2702" s="63"/>
      <c r="B2702" s="83"/>
      <c r="C2702" s="63"/>
      <c r="D2702" s="84"/>
      <c r="E2702" s="85"/>
      <c r="F2702" s="85"/>
      <c r="G2702" s="85"/>
      <c r="H2702" s="85"/>
      <c r="I2702" s="61"/>
      <c r="J2702" s="83"/>
      <c r="K2702" s="83"/>
      <c r="L2702" s="61"/>
      <c r="M2702" s="61"/>
      <c r="N2702" s="61"/>
      <c r="O2702" s="63"/>
      <c r="P2702" s="63"/>
      <c r="Q2702" s="63"/>
      <c r="R2702" s="63"/>
      <c r="S2702" s="64" t="str">
        <f aca="false">IF(ISBLANK(A2702),"",CONCATENATE($BC$5,"-",MID($BC$3,3,2),"-M_",A2702))</f>
        <v/>
      </c>
      <c r="T2702" s="65" t="str">
        <f aca="false">IF(ISBLANK(B2702),"",VLOOKUP(B2702,$BI$2:$BJ$5,2,FALSE()))</f>
        <v/>
      </c>
      <c r="U2702" s="66" t="str">
        <f aca="false">IF(ISBLANK(Q2702),"ES",Q2702)</f>
        <v>ES</v>
      </c>
      <c r="V2702" s="64" t="str">
        <f aca="false">IF(ISBLANK(K2702),"2",VLOOKUP(K2702,$BG$2:$BH$3,2,FALSE()))</f>
        <v>2</v>
      </c>
      <c r="W2702" s="66" t="str">
        <f aca="false">IF(ISBLANK(R2702),"Sin observaciones",R2702)</f>
        <v>Sin observaciones</v>
      </c>
      <c r="X2702" s="64" t="str">
        <f aca="false">IF(ISERROR(VLOOKUP(J2702,$BG$2:$BH$3,2,FALSE())),"",VLOOKUP(J2702,$BG$2:$BH$3,2,FALSE()))</f>
        <v/>
      </c>
      <c r="Z2702" s="67"/>
    </row>
    <row r="2703" customFormat="false" ht="14.4" hidden="false" customHeight="false" outlineLevel="0" collapsed="false">
      <c r="A2703" s="63"/>
      <c r="B2703" s="83"/>
      <c r="C2703" s="63"/>
      <c r="D2703" s="84"/>
      <c r="E2703" s="85"/>
      <c r="F2703" s="85"/>
      <c r="G2703" s="85"/>
      <c r="H2703" s="85"/>
      <c r="I2703" s="61"/>
      <c r="J2703" s="83"/>
      <c r="K2703" s="83"/>
      <c r="L2703" s="61"/>
      <c r="M2703" s="61"/>
      <c r="N2703" s="61"/>
      <c r="O2703" s="63"/>
      <c r="P2703" s="63"/>
      <c r="Q2703" s="63"/>
      <c r="R2703" s="63"/>
      <c r="S2703" s="64" t="str">
        <f aca="false">IF(ISBLANK(A2703),"",CONCATENATE($BC$5,"-",MID($BC$3,3,2),"-M_",A2703))</f>
        <v/>
      </c>
      <c r="T2703" s="65" t="str">
        <f aca="false">IF(ISBLANK(B2703),"",VLOOKUP(B2703,$BI$2:$BJ$5,2,FALSE()))</f>
        <v/>
      </c>
      <c r="U2703" s="66" t="str">
        <f aca="false">IF(ISBLANK(Q2703),"ES",Q2703)</f>
        <v>ES</v>
      </c>
      <c r="V2703" s="64" t="str">
        <f aca="false">IF(ISBLANK(K2703),"2",VLOOKUP(K2703,$BG$2:$BH$3,2,FALSE()))</f>
        <v>2</v>
      </c>
      <c r="W2703" s="66" t="str">
        <f aca="false">IF(ISBLANK(R2703),"Sin observaciones",R2703)</f>
        <v>Sin observaciones</v>
      </c>
      <c r="X2703" s="64" t="str">
        <f aca="false">IF(ISERROR(VLOOKUP(J2703,$BG$2:$BH$3,2,FALSE())),"",VLOOKUP(J2703,$BG$2:$BH$3,2,FALSE()))</f>
        <v/>
      </c>
      <c r="Z2703" s="67"/>
    </row>
    <row r="2704" customFormat="false" ht="14.4" hidden="false" customHeight="false" outlineLevel="0" collapsed="false">
      <c r="A2704" s="63"/>
      <c r="B2704" s="83"/>
      <c r="C2704" s="63"/>
      <c r="D2704" s="84"/>
      <c r="E2704" s="85"/>
      <c r="F2704" s="85"/>
      <c r="G2704" s="85"/>
      <c r="H2704" s="85"/>
      <c r="I2704" s="61"/>
      <c r="J2704" s="83"/>
      <c r="K2704" s="83"/>
      <c r="L2704" s="61"/>
      <c r="M2704" s="61"/>
      <c r="N2704" s="61"/>
      <c r="O2704" s="63"/>
      <c r="P2704" s="63"/>
      <c r="Q2704" s="63"/>
      <c r="R2704" s="63"/>
      <c r="S2704" s="64" t="str">
        <f aca="false">IF(ISBLANK(A2704),"",CONCATENATE($BC$5,"-",MID($BC$3,3,2),"-M_",A2704))</f>
        <v/>
      </c>
      <c r="T2704" s="65" t="str">
        <f aca="false">IF(ISBLANK(B2704),"",VLOOKUP(B2704,$BI$2:$BJ$5,2,FALSE()))</f>
        <v/>
      </c>
      <c r="U2704" s="66" t="str">
        <f aca="false">IF(ISBLANK(Q2704),"ES",Q2704)</f>
        <v>ES</v>
      </c>
      <c r="V2704" s="64" t="str">
        <f aca="false">IF(ISBLANK(K2704),"2",VLOOKUP(K2704,$BG$2:$BH$3,2,FALSE()))</f>
        <v>2</v>
      </c>
      <c r="W2704" s="66" t="str">
        <f aca="false">IF(ISBLANK(R2704),"Sin observaciones",R2704)</f>
        <v>Sin observaciones</v>
      </c>
      <c r="X2704" s="64" t="str">
        <f aca="false">IF(ISERROR(VLOOKUP(J2704,$BG$2:$BH$3,2,FALSE())),"",VLOOKUP(J2704,$BG$2:$BH$3,2,FALSE()))</f>
        <v/>
      </c>
      <c r="Z2704" s="67"/>
    </row>
    <row r="2705" customFormat="false" ht="14.4" hidden="false" customHeight="false" outlineLevel="0" collapsed="false">
      <c r="A2705" s="63"/>
      <c r="B2705" s="83"/>
      <c r="C2705" s="63"/>
      <c r="D2705" s="84"/>
      <c r="E2705" s="85"/>
      <c r="F2705" s="85"/>
      <c r="G2705" s="85"/>
      <c r="H2705" s="85"/>
      <c r="I2705" s="61"/>
      <c r="J2705" s="83"/>
      <c r="K2705" s="83"/>
      <c r="L2705" s="61"/>
      <c r="M2705" s="61"/>
      <c r="N2705" s="61"/>
      <c r="O2705" s="63"/>
      <c r="P2705" s="63"/>
      <c r="Q2705" s="63"/>
      <c r="R2705" s="63"/>
      <c r="S2705" s="64" t="str">
        <f aca="false">IF(ISBLANK(A2705),"",CONCATENATE($BC$5,"-",MID($BC$3,3,2),"-M_",A2705))</f>
        <v/>
      </c>
      <c r="T2705" s="65" t="str">
        <f aca="false">IF(ISBLANK(B2705),"",VLOOKUP(B2705,$BI$2:$BJ$5,2,FALSE()))</f>
        <v/>
      </c>
      <c r="U2705" s="66" t="str">
        <f aca="false">IF(ISBLANK(Q2705),"ES",Q2705)</f>
        <v>ES</v>
      </c>
      <c r="V2705" s="64" t="str">
        <f aca="false">IF(ISBLANK(K2705),"2",VLOOKUP(K2705,$BG$2:$BH$3,2,FALSE()))</f>
        <v>2</v>
      </c>
      <c r="W2705" s="66" t="str">
        <f aca="false">IF(ISBLANK(R2705),"Sin observaciones",R2705)</f>
        <v>Sin observaciones</v>
      </c>
      <c r="X2705" s="64" t="str">
        <f aca="false">IF(ISERROR(VLOOKUP(J2705,$BG$2:$BH$3,2,FALSE())),"",VLOOKUP(J2705,$BG$2:$BH$3,2,FALSE()))</f>
        <v/>
      </c>
      <c r="Z2705" s="67"/>
    </row>
    <row r="2706" customFormat="false" ht="14.4" hidden="false" customHeight="false" outlineLevel="0" collapsed="false">
      <c r="A2706" s="63"/>
      <c r="B2706" s="83"/>
      <c r="C2706" s="63"/>
      <c r="D2706" s="84"/>
      <c r="E2706" s="85"/>
      <c r="F2706" s="85"/>
      <c r="G2706" s="85"/>
      <c r="H2706" s="85"/>
      <c r="I2706" s="61"/>
      <c r="J2706" s="83"/>
      <c r="K2706" s="83"/>
      <c r="L2706" s="61"/>
      <c r="M2706" s="61"/>
      <c r="N2706" s="61"/>
      <c r="O2706" s="63"/>
      <c r="P2706" s="63"/>
      <c r="Q2706" s="63"/>
      <c r="R2706" s="63"/>
      <c r="S2706" s="64" t="str">
        <f aca="false">IF(ISBLANK(A2706),"",CONCATENATE($BC$5,"-",MID($BC$3,3,2),"-M_",A2706))</f>
        <v/>
      </c>
      <c r="T2706" s="65" t="str">
        <f aca="false">IF(ISBLANK(B2706),"",VLOOKUP(B2706,$BI$2:$BJ$5,2,FALSE()))</f>
        <v/>
      </c>
      <c r="U2706" s="66" t="str">
        <f aca="false">IF(ISBLANK(Q2706),"ES",Q2706)</f>
        <v>ES</v>
      </c>
      <c r="V2706" s="64" t="str">
        <f aca="false">IF(ISBLANK(K2706),"2",VLOOKUP(K2706,$BG$2:$BH$3,2,FALSE()))</f>
        <v>2</v>
      </c>
      <c r="W2706" s="66" t="str">
        <f aca="false">IF(ISBLANK(R2706),"Sin observaciones",R2706)</f>
        <v>Sin observaciones</v>
      </c>
      <c r="X2706" s="64" t="str">
        <f aca="false">IF(ISERROR(VLOOKUP(J2706,$BG$2:$BH$3,2,FALSE())),"",VLOOKUP(J2706,$BG$2:$BH$3,2,FALSE()))</f>
        <v/>
      </c>
      <c r="Z2706" s="67"/>
    </row>
    <row r="2707" customFormat="false" ht="14.4" hidden="false" customHeight="false" outlineLevel="0" collapsed="false">
      <c r="A2707" s="63"/>
      <c r="B2707" s="83"/>
      <c r="C2707" s="63"/>
      <c r="D2707" s="84"/>
      <c r="E2707" s="85"/>
      <c r="F2707" s="85"/>
      <c r="G2707" s="85"/>
      <c r="H2707" s="85"/>
      <c r="I2707" s="61"/>
      <c r="J2707" s="83"/>
      <c r="K2707" s="83"/>
      <c r="L2707" s="61"/>
      <c r="M2707" s="61"/>
      <c r="N2707" s="61"/>
      <c r="O2707" s="63"/>
      <c r="P2707" s="63"/>
      <c r="Q2707" s="63"/>
      <c r="R2707" s="63"/>
      <c r="S2707" s="64" t="str">
        <f aca="false">IF(ISBLANK(A2707),"",CONCATENATE($BC$5,"-",MID($BC$3,3,2),"-M_",A2707))</f>
        <v/>
      </c>
      <c r="T2707" s="65" t="str">
        <f aca="false">IF(ISBLANK(B2707),"",VLOOKUP(B2707,$BI$2:$BJ$5,2,FALSE()))</f>
        <v/>
      </c>
      <c r="U2707" s="66" t="str">
        <f aca="false">IF(ISBLANK(Q2707),"ES",Q2707)</f>
        <v>ES</v>
      </c>
      <c r="V2707" s="64" t="str">
        <f aca="false">IF(ISBLANK(K2707),"2",VLOOKUP(K2707,$BG$2:$BH$3,2,FALSE()))</f>
        <v>2</v>
      </c>
      <c r="W2707" s="66" t="str">
        <f aca="false">IF(ISBLANK(R2707),"Sin observaciones",R2707)</f>
        <v>Sin observaciones</v>
      </c>
      <c r="X2707" s="64" t="str">
        <f aca="false">IF(ISERROR(VLOOKUP(J2707,$BG$2:$BH$3,2,FALSE())),"",VLOOKUP(J2707,$BG$2:$BH$3,2,FALSE()))</f>
        <v/>
      </c>
      <c r="Z2707" s="67"/>
    </row>
    <row r="2708" customFormat="false" ht="14.4" hidden="false" customHeight="false" outlineLevel="0" collapsed="false">
      <c r="A2708" s="63"/>
      <c r="B2708" s="83"/>
      <c r="C2708" s="63"/>
      <c r="D2708" s="84"/>
      <c r="E2708" s="85"/>
      <c r="F2708" s="85"/>
      <c r="G2708" s="85"/>
      <c r="H2708" s="85"/>
      <c r="I2708" s="61"/>
      <c r="J2708" s="83"/>
      <c r="K2708" s="83"/>
      <c r="L2708" s="61"/>
      <c r="M2708" s="61"/>
      <c r="N2708" s="61"/>
      <c r="O2708" s="63"/>
      <c r="P2708" s="63"/>
      <c r="Q2708" s="63"/>
      <c r="R2708" s="63"/>
      <c r="S2708" s="64" t="str">
        <f aca="false">IF(ISBLANK(A2708),"",CONCATENATE($BC$5,"-",MID($BC$3,3,2),"-M_",A2708))</f>
        <v/>
      </c>
      <c r="T2708" s="65" t="str">
        <f aca="false">IF(ISBLANK(B2708),"",VLOOKUP(B2708,$BI$2:$BJ$5,2,FALSE()))</f>
        <v/>
      </c>
      <c r="U2708" s="66" t="str">
        <f aca="false">IF(ISBLANK(Q2708),"ES",Q2708)</f>
        <v>ES</v>
      </c>
      <c r="V2708" s="64" t="str">
        <f aca="false">IF(ISBLANK(K2708),"2",VLOOKUP(K2708,$BG$2:$BH$3,2,FALSE()))</f>
        <v>2</v>
      </c>
      <c r="W2708" s="66" t="str">
        <f aca="false">IF(ISBLANK(R2708),"Sin observaciones",R2708)</f>
        <v>Sin observaciones</v>
      </c>
      <c r="X2708" s="64" t="str">
        <f aca="false">IF(ISERROR(VLOOKUP(J2708,$BG$2:$BH$3,2,FALSE())),"",VLOOKUP(J2708,$BG$2:$BH$3,2,FALSE()))</f>
        <v/>
      </c>
      <c r="Z2708" s="67"/>
    </row>
    <row r="2709" customFormat="false" ht="14.4" hidden="false" customHeight="false" outlineLevel="0" collapsed="false">
      <c r="A2709" s="63"/>
      <c r="B2709" s="83"/>
      <c r="C2709" s="63"/>
      <c r="D2709" s="84"/>
      <c r="E2709" s="85"/>
      <c r="F2709" s="85"/>
      <c r="G2709" s="85"/>
      <c r="H2709" s="85"/>
      <c r="I2709" s="61"/>
      <c r="J2709" s="83"/>
      <c r="K2709" s="83"/>
      <c r="L2709" s="61"/>
      <c r="M2709" s="61"/>
      <c r="N2709" s="61"/>
      <c r="O2709" s="63"/>
      <c r="P2709" s="63"/>
      <c r="Q2709" s="63"/>
      <c r="R2709" s="63"/>
      <c r="S2709" s="64" t="str">
        <f aca="false">IF(ISBLANK(A2709),"",CONCATENATE($BC$5,"-",MID($BC$3,3,2),"-M_",A2709))</f>
        <v/>
      </c>
      <c r="T2709" s="65" t="str">
        <f aca="false">IF(ISBLANK(B2709),"",VLOOKUP(B2709,$BI$2:$BJ$5,2,FALSE()))</f>
        <v/>
      </c>
      <c r="U2709" s="66" t="str">
        <f aca="false">IF(ISBLANK(Q2709),"ES",Q2709)</f>
        <v>ES</v>
      </c>
      <c r="V2709" s="64" t="str">
        <f aca="false">IF(ISBLANK(K2709),"2",VLOOKUP(K2709,$BG$2:$BH$3,2,FALSE()))</f>
        <v>2</v>
      </c>
      <c r="W2709" s="66" t="str">
        <f aca="false">IF(ISBLANK(R2709),"Sin observaciones",R2709)</f>
        <v>Sin observaciones</v>
      </c>
      <c r="X2709" s="64" t="str">
        <f aca="false">IF(ISERROR(VLOOKUP(J2709,$BG$2:$BH$3,2,FALSE())),"",VLOOKUP(J2709,$BG$2:$BH$3,2,FALSE()))</f>
        <v/>
      </c>
      <c r="Z2709" s="67"/>
    </row>
    <row r="2710" customFormat="false" ht="14.4" hidden="false" customHeight="false" outlineLevel="0" collapsed="false">
      <c r="A2710" s="63"/>
      <c r="B2710" s="83"/>
      <c r="C2710" s="63"/>
      <c r="D2710" s="84"/>
      <c r="E2710" s="85"/>
      <c r="F2710" s="85"/>
      <c r="G2710" s="85"/>
      <c r="H2710" s="85"/>
      <c r="I2710" s="61"/>
      <c r="J2710" s="83"/>
      <c r="K2710" s="83"/>
      <c r="L2710" s="61"/>
      <c r="M2710" s="61"/>
      <c r="N2710" s="61"/>
      <c r="O2710" s="63"/>
      <c r="P2710" s="63"/>
      <c r="Q2710" s="63"/>
      <c r="R2710" s="63"/>
      <c r="S2710" s="64" t="str">
        <f aca="false">IF(ISBLANK(A2710),"",CONCATENATE($BC$5,"-",MID($BC$3,3,2),"-M_",A2710))</f>
        <v/>
      </c>
      <c r="T2710" s="65" t="str">
        <f aca="false">IF(ISBLANK(B2710),"",VLOOKUP(B2710,$BI$2:$BJ$5,2,FALSE()))</f>
        <v/>
      </c>
      <c r="U2710" s="66" t="str">
        <f aca="false">IF(ISBLANK(Q2710),"ES",Q2710)</f>
        <v>ES</v>
      </c>
      <c r="V2710" s="64" t="str">
        <f aca="false">IF(ISBLANK(K2710),"2",VLOOKUP(K2710,$BG$2:$BH$3,2,FALSE()))</f>
        <v>2</v>
      </c>
      <c r="W2710" s="66" t="str">
        <f aca="false">IF(ISBLANK(R2710),"Sin observaciones",R2710)</f>
        <v>Sin observaciones</v>
      </c>
      <c r="X2710" s="64" t="str">
        <f aca="false">IF(ISERROR(VLOOKUP(J2710,$BG$2:$BH$3,2,FALSE())),"",VLOOKUP(J2710,$BG$2:$BH$3,2,FALSE()))</f>
        <v/>
      </c>
      <c r="Z2710" s="67"/>
    </row>
    <row r="2711" customFormat="false" ht="14.4" hidden="false" customHeight="false" outlineLevel="0" collapsed="false">
      <c r="A2711" s="63"/>
      <c r="B2711" s="83"/>
      <c r="C2711" s="63"/>
      <c r="D2711" s="84"/>
      <c r="E2711" s="85"/>
      <c r="F2711" s="85"/>
      <c r="G2711" s="85"/>
      <c r="H2711" s="85"/>
      <c r="I2711" s="61"/>
      <c r="J2711" s="83"/>
      <c r="K2711" s="83"/>
      <c r="L2711" s="61"/>
      <c r="M2711" s="61"/>
      <c r="N2711" s="61"/>
      <c r="O2711" s="63"/>
      <c r="P2711" s="63"/>
      <c r="Q2711" s="63"/>
      <c r="R2711" s="63"/>
      <c r="S2711" s="64" t="str">
        <f aca="false">IF(ISBLANK(A2711),"",CONCATENATE($BC$5,"-",MID($BC$3,3,2),"-M_",A2711))</f>
        <v/>
      </c>
      <c r="T2711" s="65" t="str">
        <f aca="false">IF(ISBLANK(B2711),"",VLOOKUP(B2711,$BI$2:$BJ$5,2,FALSE()))</f>
        <v/>
      </c>
      <c r="U2711" s="66" t="str">
        <f aca="false">IF(ISBLANK(Q2711),"ES",Q2711)</f>
        <v>ES</v>
      </c>
      <c r="V2711" s="64" t="str">
        <f aca="false">IF(ISBLANK(K2711),"2",VLOOKUP(K2711,$BG$2:$BH$3,2,FALSE()))</f>
        <v>2</v>
      </c>
      <c r="W2711" s="66" t="str">
        <f aca="false">IF(ISBLANK(R2711),"Sin observaciones",R2711)</f>
        <v>Sin observaciones</v>
      </c>
      <c r="X2711" s="64" t="str">
        <f aca="false">IF(ISERROR(VLOOKUP(J2711,$BG$2:$BH$3,2,FALSE())),"",VLOOKUP(J2711,$BG$2:$BH$3,2,FALSE()))</f>
        <v/>
      </c>
      <c r="Z2711" s="67"/>
    </row>
    <row r="2712" customFormat="false" ht="14.4" hidden="false" customHeight="false" outlineLevel="0" collapsed="false">
      <c r="A2712" s="63"/>
      <c r="B2712" s="83"/>
      <c r="C2712" s="63"/>
      <c r="D2712" s="84"/>
      <c r="E2712" s="85"/>
      <c r="F2712" s="85"/>
      <c r="G2712" s="85"/>
      <c r="H2712" s="85"/>
      <c r="I2712" s="61"/>
      <c r="J2712" s="83"/>
      <c r="K2712" s="83"/>
      <c r="L2712" s="61"/>
      <c r="M2712" s="61"/>
      <c r="N2712" s="61"/>
      <c r="O2712" s="63"/>
      <c r="P2712" s="63"/>
      <c r="Q2712" s="63"/>
      <c r="R2712" s="63"/>
      <c r="S2712" s="64" t="str">
        <f aca="false">IF(ISBLANK(A2712),"",CONCATENATE($BC$5,"-",MID($BC$3,3,2),"-M_",A2712))</f>
        <v/>
      </c>
      <c r="T2712" s="65" t="str">
        <f aca="false">IF(ISBLANK(B2712),"",VLOOKUP(B2712,$BI$2:$BJ$5,2,FALSE()))</f>
        <v/>
      </c>
      <c r="U2712" s="66" t="str">
        <f aca="false">IF(ISBLANK(Q2712),"ES",Q2712)</f>
        <v>ES</v>
      </c>
      <c r="V2712" s="64" t="str">
        <f aca="false">IF(ISBLANK(K2712),"2",VLOOKUP(K2712,$BG$2:$BH$3,2,FALSE()))</f>
        <v>2</v>
      </c>
      <c r="W2712" s="66" t="str">
        <f aca="false">IF(ISBLANK(R2712),"Sin observaciones",R2712)</f>
        <v>Sin observaciones</v>
      </c>
      <c r="X2712" s="64" t="str">
        <f aca="false">IF(ISERROR(VLOOKUP(J2712,$BG$2:$BH$3,2,FALSE())),"",VLOOKUP(J2712,$BG$2:$BH$3,2,FALSE()))</f>
        <v/>
      </c>
      <c r="Z2712" s="67"/>
    </row>
    <row r="2713" customFormat="false" ht="14.4" hidden="false" customHeight="false" outlineLevel="0" collapsed="false">
      <c r="A2713" s="63"/>
      <c r="B2713" s="83"/>
      <c r="C2713" s="63"/>
      <c r="D2713" s="84"/>
      <c r="E2713" s="85"/>
      <c r="F2713" s="85"/>
      <c r="G2713" s="85"/>
      <c r="H2713" s="85"/>
      <c r="I2713" s="61"/>
      <c r="J2713" s="83"/>
      <c r="K2713" s="83"/>
      <c r="L2713" s="61"/>
      <c r="M2713" s="61"/>
      <c r="N2713" s="61"/>
      <c r="O2713" s="63"/>
      <c r="P2713" s="63"/>
      <c r="Q2713" s="63"/>
      <c r="R2713" s="63"/>
      <c r="S2713" s="64" t="str">
        <f aca="false">IF(ISBLANK(A2713),"",CONCATENATE($BC$5,"-",MID($BC$3,3,2),"-M_",A2713))</f>
        <v/>
      </c>
      <c r="T2713" s="65" t="str">
        <f aca="false">IF(ISBLANK(B2713),"",VLOOKUP(B2713,$BI$2:$BJ$5,2,FALSE()))</f>
        <v/>
      </c>
      <c r="U2713" s="66" t="str">
        <f aca="false">IF(ISBLANK(Q2713),"ES",Q2713)</f>
        <v>ES</v>
      </c>
      <c r="V2713" s="64" t="str">
        <f aca="false">IF(ISBLANK(K2713),"2",VLOOKUP(K2713,$BG$2:$BH$3,2,FALSE()))</f>
        <v>2</v>
      </c>
      <c r="W2713" s="66" t="str">
        <f aca="false">IF(ISBLANK(R2713),"Sin observaciones",R2713)</f>
        <v>Sin observaciones</v>
      </c>
      <c r="X2713" s="64" t="str">
        <f aca="false">IF(ISERROR(VLOOKUP(J2713,$BG$2:$BH$3,2,FALSE())),"",VLOOKUP(J2713,$BG$2:$BH$3,2,FALSE()))</f>
        <v/>
      </c>
      <c r="Z2713" s="67"/>
    </row>
    <row r="2714" customFormat="false" ht="14.4" hidden="false" customHeight="false" outlineLevel="0" collapsed="false">
      <c r="A2714" s="63"/>
      <c r="B2714" s="83"/>
      <c r="C2714" s="63"/>
      <c r="D2714" s="84"/>
      <c r="E2714" s="85"/>
      <c r="F2714" s="85"/>
      <c r="G2714" s="85"/>
      <c r="H2714" s="85"/>
      <c r="I2714" s="61"/>
      <c r="J2714" s="83"/>
      <c r="K2714" s="83"/>
      <c r="L2714" s="61"/>
      <c r="M2714" s="61"/>
      <c r="N2714" s="61"/>
      <c r="O2714" s="63"/>
      <c r="P2714" s="63"/>
      <c r="Q2714" s="63"/>
      <c r="R2714" s="63"/>
      <c r="S2714" s="64" t="str">
        <f aca="false">IF(ISBLANK(A2714),"",CONCATENATE($BC$5,"-",MID($BC$3,3,2),"-M_",A2714))</f>
        <v/>
      </c>
      <c r="T2714" s="65" t="str">
        <f aca="false">IF(ISBLANK(B2714),"",VLOOKUP(B2714,$BI$2:$BJ$5,2,FALSE()))</f>
        <v/>
      </c>
      <c r="U2714" s="66" t="str">
        <f aca="false">IF(ISBLANK(Q2714),"ES",Q2714)</f>
        <v>ES</v>
      </c>
      <c r="V2714" s="64" t="str">
        <f aca="false">IF(ISBLANK(K2714),"2",VLOOKUP(K2714,$BG$2:$BH$3,2,FALSE()))</f>
        <v>2</v>
      </c>
      <c r="W2714" s="66" t="str">
        <f aca="false">IF(ISBLANK(R2714),"Sin observaciones",R2714)</f>
        <v>Sin observaciones</v>
      </c>
      <c r="X2714" s="64" t="str">
        <f aca="false">IF(ISERROR(VLOOKUP(J2714,$BG$2:$BH$3,2,FALSE())),"",VLOOKUP(J2714,$BG$2:$BH$3,2,FALSE()))</f>
        <v/>
      </c>
      <c r="Z2714" s="67"/>
    </row>
    <row r="2715" customFormat="false" ht="14.4" hidden="false" customHeight="false" outlineLevel="0" collapsed="false">
      <c r="A2715" s="63"/>
      <c r="B2715" s="83"/>
      <c r="C2715" s="63"/>
      <c r="D2715" s="84"/>
      <c r="E2715" s="85"/>
      <c r="F2715" s="85"/>
      <c r="G2715" s="85"/>
      <c r="H2715" s="85"/>
      <c r="I2715" s="61"/>
      <c r="J2715" s="83"/>
      <c r="K2715" s="83"/>
      <c r="L2715" s="61"/>
      <c r="M2715" s="61"/>
      <c r="N2715" s="61"/>
      <c r="O2715" s="63"/>
      <c r="P2715" s="63"/>
      <c r="Q2715" s="63"/>
      <c r="R2715" s="63"/>
      <c r="S2715" s="64" t="str">
        <f aca="false">IF(ISBLANK(A2715),"",CONCATENATE($BC$5,"-",MID($BC$3,3,2),"-M_",A2715))</f>
        <v/>
      </c>
      <c r="T2715" s="65" t="str">
        <f aca="false">IF(ISBLANK(B2715),"",VLOOKUP(B2715,$BI$2:$BJ$5,2,FALSE()))</f>
        <v/>
      </c>
      <c r="U2715" s="66" t="str">
        <f aca="false">IF(ISBLANK(Q2715),"ES",Q2715)</f>
        <v>ES</v>
      </c>
      <c r="V2715" s="64" t="str">
        <f aca="false">IF(ISBLANK(K2715),"2",VLOOKUP(K2715,$BG$2:$BH$3,2,FALSE()))</f>
        <v>2</v>
      </c>
      <c r="W2715" s="66" t="str">
        <f aca="false">IF(ISBLANK(R2715),"Sin observaciones",R2715)</f>
        <v>Sin observaciones</v>
      </c>
      <c r="X2715" s="64" t="str">
        <f aca="false">IF(ISERROR(VLOOKUP(J2715,$BG$2:$BH$3,2,FALSE())),"",VLOOKUP(J2715,$BG$2:$BH$3,2,FALSE()))</f>
        <v/>
      </c>
      <c r="Z2715" s="67"/>
    </row>
    <row r="2716" customFormat="false" ht="14.4" hidden="false" customHeight="false" outlineLevel="0" collapsed="false">
      <c r="A2716" s="63"/>
      <c r="B2716" s="83"/>
      <c r="C2716" s="63"/>
      <c r="D2716" s="84"/>
      <c r="E2716" s="85"/>
      <c r="F2716" s="85"/>
      <c r="G2716" s="85"/>
      <c r="H2716" s="85"/>
      <c r="I2716" s="61"/>
      <c r="J2716" s="83"/>
      <c r="K2716" s="83"/>
      <c r="L2716" s="61"/>
      <c r="M2716" s="61"/>
      <c r="N2716" s="61"/>
      <c r="O2716" s="63"/>
      <c r="P2716" s="63"/>
      <c r="Q2716" s="63"/>
      <c r="R2716" s="63"/>
      <c r="S2716" s="64" t="str">
        <f aca="false">IF(ISBLANK(A2716),"",CONCATENATE($BC$5,"-",MID($BC$3,3,2),"-M_",A2716))</f>
        <v/>
      </c>
      <c r="T2716" s="65" t="str">
        <f aca="false">IF(ISBLANK(B2716),"",VLOOKUP(B2716,$BI$2:$BJ$5,2,FALSE()))</f>
        <v/>
      </c>
      <c r="U2716" s="66" t="str">
        <f aca="false">IF(ISBLANK(Q2716),"ES",Q2716)</f>
        <v>ES</v>
      </c>
      <c r="V2716" s="64" t="str">
        <f aca="false">IF(ISBLANK(K2716),"2",VLOOKUP(K2716,$BG$2:$BH$3,2,FALSE()))</f>
        <v>2</v>
      </c>
      <c r="W2716" s="66" t="str">
        <f aca="false">IF(ISBLANK(R2716),"Sin observaciones",R2716)</f>
        <v>Sin observaciones</v>
      </c>
      <c r="X2716" s="64" t="str">
        <f aca="false">IF(ISERROR(VLOOKUP(J2716,$BG$2:$BH$3,2,FALSE())),"",VLOOKUP(J2716,$BG$2:$BH$3,2,FALSE()))</f>
        <v/>
      </c>
      <c r="Z2716" s="67"/>
    </row>
    <row r="2717" customFormat="false" ht="14.4" hidden="false" customHeight="false" outlineLevel="0" collapsed="false">
      <c r="A2717" s="63"/>
      <c r="B2717" s="83"/>
      <c r="C2717" s="63"/>
      <c r="D2717" s="84"/>
      <c r="E2717" s="85"/>
      <c r="F2717" s="85"/>
      <c r="G2717" s="85"/>
      <c r="H2717" s="85"/>
      <c r="I2717" s="61"/>
      <c r="J2717" s="83"/>
      <c r="K2717" s="83"/>
      <c r="L2717" s="61"/>
      <c r="M2717" s="61"/>
      <c r="N2717" s="61"/>
      <c r="O2717" s="63"/>
      <c r="P2717" s="63"/>
      <c r="Q2717" s="63"/>
      <c r="R2717" s="63"/>
      <c r="S2717" s="64" t="str">
        <f aca="false">IF(ISBLANK(A2717),"",CONCATENATE($BC$5,"-",MID($BC$3,3,2),"-M_",A2717))</f>
        <v/>
      </c>
      <c r="T2717" s="65" t="str">
        <f aca="false">IF(ISBLANK(B2717),"",VLOOKUP(B2717,$BI$2:$BJ$5,2,FALSE()))</f>
        <v/>
      </c>
      <c r="U2717" s="66" t="str">
        <f aca="false">IF(ISBLANK(Q2717),"ES",Q2717)</f>
        <v>ES</v>
      </c>
      <c r="V2717" s="64" t="str">
        <f aca="false">IF(ISBLANK(K2717),"2",VLOOKUP(K2717,$BG$2:$BH$3,2,FALSE()))</f>
        <v>2</v>
      </c>
      <c r="W2717" s="66" t="str">
        <f aca="false">IF(ISBLANK(R2717),"Sin observaciones",R2717)</f>
        <v>Sin observaciones</v>
      </c>
      <c r="X2717" s="64" t="str">
        <f aca="false">IF(ISERROR(VLOOKUP(J2717,$BG$2:$BH$3,2,FALSE())),"",VLOOKUP(J2717,$BG$2:$BH$3,2,FALSE()))</f>
        <v/>
      </c>
      <c r="Z2717" s="67"/>
    </row>
    <row r="2718" customFormat="false" ht="14.4" hidden="false" customHeight="false" outlineLevel="0" collapsed="false">
      <c r="A2718" s="63"/>
      <c r="B2718" s="83"/>
      <c r="C2718" s="63"/>
      <c r="D2718" s="84"/>
      <c r="E2718" s="85"/>
      <c r="F2718" s="85"/>
      <c r="G2718" s="85"/>
      <c r="H2718" s="85"/>
      <c r="I2718" s="61"/>
      <c r="J2718" s="83"/>
      <c r="K2718" s="83"/>
      <c r="L2718" s="61"/>
      <c r="M2718" s="61"/>
      <c r="N2718" s="61"/>
      <c r="O2718" s="63"/>
      <c r="P2718" s="63"/>
      <c r="Q2718" s="63"/>
      <c r="R2718" s="63"/>
      <c r="S2718" s="64" t="str">
        <f aca="false">IF(ISBLANK(A2718),"",CONCATENATE($BC$5,"-",MID($BC$3,3,2),"-M_",A2718))</f>
        <v/>
      </c>
      <c r="T2718" s="65" t="str">
        <f aca="false">IF(ISBLANK(B2718),"",VLOOKUP(B2718,$BI$2:$BJ$5,2,FALSE()))</f>
        <v/>
      </c>
      <c r="U2718" s="66" t="str">
        <f aca="false">IF(ISBLANK(Q2718),"ES",Q2718)</f>
        <v>ES</v>
      </c>
      <c r="V2718" s="64" t="str">
        <f aca="false">IF(ISBLANK(K2718),"2",VLOOKUP(K2718,$BG$2:$BH$3,2,FALSE()))</f>
        <v>2</v>
      </c>
      <c r="W2718" s="66" t="str">
        <f aca="false">IF(ISBLANK(R2718),"Sin observaciones",R2718)</f>
        <v>Sin observaciones</v>
      </c>
      <c r="X2718" s="64" t="str">
        <f aca="false">IF(ISERROR(VLOOKUP(J2718,$BG$2:$BH$3,2,FALSE())),"",VLOOKUP(J2718,$BG$2:$BH$3,2,FALSE()))</f>
        <v/>
      </c>
      <c r="Z2718" s="67"/>
    </row>
    <row r="2719" customFormat="false" ht="14.4" hidden="false" customHeight="false" outlineLevel="0" collapsed="false">
      <c r="A2719" s="63"/>
      <c r="B2719" s="83"/>
      <c r="C2719" s="63"/>
      <c r="D2719" s="84"/>
      <c r="E2719" s="85"/>
      <c r="F2719" s="85"/>
      <c r="G2719" s="85"/>
      <c r="H2719" s="85"/>
      <c r="I2719" s="61"/>
      <c r="J2719" s="83"/>
      <c r="K2719" s="83"/>
      <c r="L2719" s="61"/>
      <c r="M2719" s="61"/>
      <c r="N2719" s="61"/>
      <c r="O2719" s="63"/>
      <c r="P2719" s="63"/>
      <c r="Q2719" s="63"/>
      <c r="R2719" s="63"/>
      <c r="S2719" s="64" t="str">
        <f aca="false">IF(ISBLANK(A2719),"",CONCATENATE($BC$5,"-",MID($BC$3,3,2),"-M_",A2719))</f>
        <v/>
      </c>
      <c r="T2719" s="65" t="str">
        <f aca="false">IF(ISBLANK(B2719),"",VLOOKUP(B2719,$BI$2:$BJ$5,2,FALSE()))</f>
        <v/>
      </c>
      <c r="U2719" s="66" t="str">
        <f aca="false">IF(ISBLANK(Q2719),"ES",Q2719)</f>
        <v>ES</v>
      </c>
      <c r="V2719" s="64" t="str">
        <f aca="false">IF(ISBLANK(K2719),"2",VLOOKUP(K2719,$BG$2:$BH$3,2,FALSE()))</f>
        <v>2</v>
      </c>
      <c r="W2719" s="66" t="str">
        <f aca="false">IF(ISBLANK(R2719),"Sin observaciones",R2719)</f>
        <v>Sin observaciones</v>
      </c>
      <c r="X2719" s="64" t="str">
        <f aca="false">IF(ISERROR(VLOOKUP(J2719,$BG$2:$BH$3,2,FALSE())),"",VLOOKUP(J2719,$BG$2:$BH$3,2,FALSE()))</f>
        <v/>
      </c>
      <c r="Z2719" s="67"/>
    </row>
    <row r="2720" customFormat="false" ht="14.4" hidden="false" customHeight="false" outlineLevel="0" collapsed="false">
      <c r="A2720" s="63"/>
      <c r="B2720" s="83"/>
      <c r="C2720" s="63"/>
      <c r="D2720" s="84"/>
      <c r="E2720" s="85"/>
      <c r="F2720" s="85"/>
      <c r="G2720" s="85"/>
      <c r="H2720" s="85"/>
      <c r="I2720" s="61"/>
      <c r="J2720" s="83"/>
      <c r="K2720" s="83"/>
      <c r="L2720" s="61"/>
      <c r="M2720" s="61"/>
      <c r="N2720" s="61"/>
      <c r="O2720" s="63"/>
      <c r="P2720" s="63"/>
      <c r="Q2720" s="63"/>
      <c r="R2720" s="63"/>
      <c r="S2720" s="64" t="str">
        <f aca="false">IF(ISBLANK(A2720),"",CONCATENATE($BC$5,"-",MID($BC$3,3,2),"-M_",A2720))</f>
        <v/>
      </c>
      <c r="T2720" s="65" t="str">
        <f aca="false">IF(ISBLANK(B2720),"",VLOOKUP(B2720,$BI$2:$BJ$5,2,FALSE()))</f>
        <v/>
      </c>
      <c r="U2720" s="66" t="str">
        <f aca="false">IF(ISBLANK(Q2720),"ES",Q2720)</f>
        <v>ES</v>
      </c>
      <c r="V2720" s="64" t="str">
        <f aca="false">IF(ISBLANK(K2720),"2",VLOOKUP(K2720,$BG$2:$BH$3,2,FALSE()))</f>
        <v>2</v>
      </c>
      <c r="W2720" s="66" t="str">
        <f aca="false">IF(ISBLANK(R2720),"Sin observaciones",R2720)</f>
        <v>Sin observaciones</v>
      </c>
      <c r="X2720" s="64" t="str">
        <f aca="false">IF(ISERROR(VLOOKUP(J2720,$BG$2:$BH$3,2,FALSE())),"",VLOOKUP(J2720,$BG$2:$BH$3,2,FALSE()))</f>
        <v/>
      </c>
      <c r="Z2720" s="67"/>
    </row>
    <row r="2721" customFormat="false" ht="14.4" hidden="false" customHeight="false" outlineLevel="0" collapsed="false">
      <c r="A2721" s="63"/>
      <c r="B2721" s="83"/>
      <c r="C2721" s="63"/>
      <c r="D2721" s="84"/>
      <c r="E2721" s="85"/>
      <c r="F2721" s="85"/>
      <c r="G2721" s="85"/>
      <c r="H2721" s="85"/>
      <c r="I2721" s="61"/>
      <c r="J2721" s="83"/>
      <c r="K2721" s="83"/>
      <c r="L2721" s="61"/>
      <c r="M2721" s="61"/>
      <c r="N2721" s="61"/>
      <c r="O2721" s="63"/>
      <c r="P2721" s="63"/>
      <c r="Q2721" s="63"/>
      <c r="R2721" s="63"/>
      <c r="S2721" s="64" t="str">
        <f aca="false">IF(ISBLANK(A2721),"",CONCATENATE($BC$5,"-",MID($BC$3,3,2),"-M_",A2721))</f>
        <v/>
      </c>
      <c r="T2721" s="65" t="str">
        <f aca="false">IF(ISBLANK(B2721),"",VLOOKUP(B2721,$BI$2:$BJ$5,2,FALSE()))</f>
        <v/>
      </c>
      <c r="U2721" s="66" t="str">
        <f aca="false">IF(ISBLANK(Q2721),"ES",Q2721)</f>
        <v>ES</v>
      </c>
      <c r="V2721" s="64" t="str">
        <f aca="false">IF(ISBLANK(K2721),"2",VLOOKUP(K2721,$BG$2:$BH$3,2,FALSE()))</f>
        <v>2</v>
      </c>
      <c r="W2721" s="66" t="str">
        <f aca="false">IF(ISBLANK(R2721),"Sin observaciones",R2721)</f>
        <v>Sin observaciones</v>
      </c>
      <c r="X2721" s="64" t="str">
        <f aca="false">IF(ISERROR(VLOOKUP(J2721,$BG$2:$BH$3,2,FALSE())),"",VLOOKUP(J2721,$BG$2:$BH$3,2,FALSE()))</f>
        <v/>
      </c>
      <c r="Z2721" s="67"/>
    </row>
    <row r="2722" customFormat="false" ht="14.4" hidden="false" customHeight="false" outlineLevel="0" collapsed="false">
      <c r="A2722" s="63"/>
      <c r="B2722" s="83"/>
      <c r="C2722" s="63"/>
      <c r="D2722" s="84"/>
      <c r="E2722" s="85"/>
      <c r="F2722" s="85"/>
      <c r="G2722" s="85"/>
      <c r="H2722" s="85"/>
      <c r="I2722" s="61"/>
      <c r="J2722" s="83"/>
      <c r="K2722" s="83"/>
      <c r="L2722" s="61"/>
      <c r="M2722" s="61"/>
      <c r="N2722" s="61"/>
      <c r="O2722" s="63"/>
      <c r="P2722" s="63"/>
      <c r="Q2722" s="63"/>
      <c r="R2722" s="63"/>
      <c r="S2722" s="64" t="str">
        <f aca="false">IF(ISBLANK(A2722),"",CONCATENATE($BC$5,"-",MID($BC$3,3,2),"-M_",A2722))</f>
        <v/>
      </c>
      <c r="T2722" s="65" t="str">
        <f aca="false">IF(ISBLANK(B2722),"",VLOOKUP(B2722,$BI$2:$BJ$5,2,FALSE()))</f>
        <v/>
      </c>
      <c r="U2722" s="66" t="str">
        <f aca="false">IF(ISBLANK(Q2722),"ES",Q2722)</f>
        <v>ES</v>
      </c>
      <c r="V2722" s="64" t="str">
        <f aca="false">IF(ISBLANK(K2722),"2",VLOOKUP(K2722,$BG$2:$BH$3,2,FALSE()))</f>
        <v>2</v>
      </c>
      <c r="W2722" s="66" t="str">
        <f aca="false">IF(ISBLANK(R2722),"Sin observaciones",R2722)</f>
        <v>Sin observaciones</v>
      </c>
      <c r="X2722" s="64" t="str">
        <f aca="false">IF(ISERROR(VLOOKUP(J2722,$BG$2:$BH$3,2,FALSE())),"",VLOOKUP(J2722,$BG$2:$BH$3,2,FALSE()))</f>
        <v/>
      </c>
      <c r="Z2722" s="67"/>
    </row>
    <row r="2723" customFormat="false" ht="14.4" hidden="false" customHeight="false" outlineLevel="0" collapsed="false">
      <c r="A2723" s="63"/>
      <c r="B2723" s="83"/>
      <c r="C2723" s="63"/>
      <c r="D2723" s="84"/>
      <c r="E2723" s="85"/>
      <c r="F2723" s="85"/>
      <c r="G2723" s="85"/>
      <c r="H2723" s="85"/>
      <c r="I2723" s="61"/>
      <c r="J2723" s="83"/>
      <c r="K2723" s="83"/>
      <c r="L2723" s="61"/>
      <c r="M2723" s="61"/>
      <c r="N2723" s="61"/>
      <c r="O2723" s="63"/>
      <c r="P2723" s="63"/>
      <c r="Q2723" s="63"/>
      <c r="R2723" s="63"/>
      <c r="S2723" s="64" t="str">
        <f aca="false">IF(ISBLANK(A2723),"",CONCATENATE($BC$5,"-",MID($BC$3,3,2),"-M_",A2723))</f>
        <v/>
      </c>
      <c r="T2723" s="65" t="str">
        <f aca="false">IF(ISBLANK(B2723),"",VLOOKUP(B2723,$BI$2:$BJ$5,2,FALSE()))</f>
        <v/>
      </c>
      <c r="U2723" s="66" t="str">
        <f aca="false">IF(ISBLANK(Q2723),"ES",Q2723)</f>
        <v>ES</v>
      </c>
      <c r="V2723" s="64" t="str">
        <f aca="false">IF(ISBLANK(K2723),"2",VLOOKUP(K2723,$BG$2:$BH$3,2,FALSE()))</f>
        <v>2</v>
      </c>
      <c r="W2723" s="66" t="str">
        <f aca="false">IF(ISBLANK(R2723),"Sin observaciones",R2723)</f>
        <v>Sin observaciones</v>
      </c>
      <c r="X2723" s="64" t="str">
        <f aca="false">IF(ISERROR(VLOOKUP(J2723,$BG$2:$BH$3,2,FALSE())),"",VLOOKUP(J2723,$BG$2:$BH$3,2,FALSE()))</f>
        <v/>
      </c>
      <c r="Z2723" s="67"/>
    </row>
    <row r="2724" customFormat="false" ht="14.4" hidden="false" customHeight="false" outlineLevel="0" collapsed="false">
      <c r="A2724" s="63"/>
      <c r="B2724" s="83"/>
      <c r="C2724" s="63"/>
      <c r="D2724" s="84"/>
      <c r="E2724" s="85"/>
      <c r="F2724" s="85"/>
      <c r="G2724" s="85"/>
      <c r="H2724" s="85"/>
      <c r="I2724" s="61"/>
      <c r="J2724" s="83"/>
      <c r="K2724" s="83"/>
      <c r="L2724" s="61"/>
      <c r="M2724" s="61"/>
      <c r="N2724" s="61"/>
      <c r="O2724" s="63"/>
      <c r="P2724" s="63"/>
      <c r="Q2724" s="63"/>
      <c r="R2724" s="63"/>
      <c r="S2724" s="64" t="str">
        <f aca="false">IF(ISBLANK(A2724),"",CONCATENATE($BC$5,"-",MID($BC$3,3,2),"-M_",A2724))</f>
        <v/>
      </c>
      <c r="T2724" s="65" t="str">
        <f aca="false">IF(ISBLANK(B2724),"",VLOOKUP(B2724,$BI$2:$BJ$5,2,FALSE()))</f>
        <v/>
      </c>
      <c r="U2724" s="66" t="str">
        <f aca="false">IF(ISBLANK(Q2724),"ES",Q2724)</f>
        <v>ES</v>
      </c>
      <c r="V2724" s="64" t="str">
        <f aca="false">IF(ISBLANK(K2724),"2",VLOOKUP(K2724,$BG$2:$BH$3,2,FALSE()))</f>
        <v>2</v>
      </c>
      <c r="W2724" s="66" t="str">
        <f aca="false">IF(ISBLANK(R2724),"Sin observaciones",R2724)</f>
        <v>Sin observaciones</v>
      </c>
      <c r="X2724" s="64" t="str">
        <f aca="false">IF(ISERROR(VLOOKUP(J2724,$BG$2:$BH$3,2,FALSE())),"",VLOOKUP(J2724,$BG$2:$BH$3,2,FALSE()))</f>
        <v/>
      </c>
      <c r="Z2724" s="67"/>
    </row>
    <row r="2725" customFormat="false" ht="14.4" hidden="false" customHeight="false" outlineLevel="0" collapsed="false">
      <c r="A2725" s="63"/>
      <c r="B2725" s="83"/>
      <c r="C2725" s="63"/>
      <c r="D2725" s="84"/>
      <c r="E2725" s="85"/>
      <c r="F2725" s="85"/>
      <c r="G2725" s="85"/>
      <c r="H2725" s="85"/>
      <c r="I2725" s="61"/>
      <c r="J2725" s="83"/>
      <c r="K2725" s="83"/>
      <c r="L2725" s="61"/>
      <c r="M2725" s="61"/>
      <c r="N2725" s="61"/>
      <c r="O2725" s="63"/>
      <c r="P2725" s="63"/>
      <c r="Q2725" s="63"/>
      <c r="R2725" s="63"/>
      <c r="S2725" s="64" t="str">
        <f aca="false">IF(ISBLANK(A2725),"",CONCATENATE($BC$5,"-",MID($BC$3,3,2),"-M_",A2725))</f>
        <v/>
      </c>
      <c r="T2725" s="65" t="str">
        <f aca="false">IF(ISBLANK(B2725),"",VLOOKUP(B2725,$BI$2:$BJ$5,2,FALSE()))</f>
        <v/>
      </c>
      <c r="U2725" s="66" t="str">
        <f aca="false">IF(ISBLANK(Q2725),"ES",Q2725)</f>
        <v>ES</v>
      </c>
      <c r="V2725" s="64" t="str">
        <f aca="false">IF(ISBLANK(K2725),"2",VLOOKUP(K2725,$BG$2:$BH$3,2,FALSE()))</f>
        <v>2</v>
      </c>
      <c r="W2725" s="66" t="str">
        <f aca="false">IF(ISBLANK(R2725),"Sin observaciones",R2725)</f>
        <v>Sin observaciones</v>
      </c>
      <c r="X2725" s="64" t="str">
        <f aca="false">IF(ISERROR(VLOOKUP(J2725,$BG$2:$BH$3,2,FALSE())),"",VLOOKUP(J2725,$BG$2:$BH$3,2,FALSE()))</f>
        <v/>
      </c>
      <c r="Z2725" s="67"/>
    </row>
    <row r="2726" customFormat="false" ht="14.4" hidden="false" customHeight="false" outlineLevel="0" collapsed="false">
      <c r="A2726" s="63"/>
      <c r="B2726" s="83"/>
      <c r="C2726" s="63"/>
      <c r="D2726" s="84"/>
      <c r="E2726" s="85"/>
      <c r="F2726" s="85"/>
      <c r="G2726" s="85"/>
      <c r="H2726" s="85"/>
      <c r="I2726" s="61"/>
      <c r="J2726" s="83"/>
      <c r="K2726" s="83"/>
      <c r="L2726" s="61"/>
      <c r="M2726" s="61"/>
      <c r="N2726" s="61"/>
      <c r="O2726" s="63"/>
      <c r="P2726" s="63"/>
      <c r="Q2726" s="63"/>
      <c r="R2726" s="63"/>
      <c r="S2726" s="64" t="str">
        <f aca="false">IF(ISBLANK(A2726),"",CONCATENATE($BC$5,"-",MID($BC$3,3,2),"-M_",A2726))</f>
        <v/>
      </c>
      <c r="T2726" s="65" t="str">
        <f aca="false">IF(ISBLANK(B2726),"",VLOOKUP(B2726,$BI$2:$BJ$5,2,FALSE()))</f>
        <v/>
      </c>
      <c r="U2726" s="66" t="str">
        <f aca="false">IF(ISBLANK(Q2726),"ES",Q2726)</f>
        <v>ES</v>
      </c>
      <c r="V2726" s="64" t="str">
        <f aca="false">IF(ISBLANK(K2726),"2",VLOOKUP(K2726,$BG$2:$BH$3,2,FALSE()))</f>
        <v>2</v>
      </c>
      <c r="W2726" s="66" t="str">
        <f aca="false">IF(ISBLANK(R2726),"Sin observaciones",R2726)</f>
        <v>Sin observaciones</v>
      </c>
      <c r="X2726" s="64" t="str">
        <f aca="false">IF(ISERROR(VLOOKUP(J2726,$BG$2:$BH$3,2,FALSE())),"",VLOOKUP(J2726,$BG$2:$BH$3,2,FALSE()))</f>
        <v/>
      </c>
      <c r="Z2726" s="67"/>
    </row>
    <row r="2727" customFormat="false" ht="14.4" hidden="false" customHeight="false" outlineLevel="0" collapsed="false">
      <c r="A2727" s="63"/>
      <c r="B2727" s="83"/>
      <c r="C2727" s="63"/>
      <c r="D2727" s="84"/>
      <c r="E2727" s="85"/>
      <c r="F2727" s="85"/>
      <c r="G2727" s="85"/>
      <c r="H2727" s="85"/>
      <c r="I2727" s="61"/>
      <c r="J2727" s="83"/>
      <c r="K2727" s="83"/>
      <c r="L2727" s="61"/>
      <c r="M2727" s="61"/>
      <c r="N2727" s="61"/>
      <c r="O2727" s="63"/>
      <c r="P2727" s="63"/>
      <c r="Q2727" s="63"/>
      <c r="R2727" s="63"/>
      <c r="S2727" s="64" t="str">
        <f aca="false">IF(ISBLANK(A2727),"",CONCATENATE($BC$5,"-",MID($BC$3,3,2),"-M_",A2727))</f>
        <v/>
      </c>
      <c r="T2727" s="65" t="str">
        <f aca="false">IF(ISBLANK(B2727),"",VLOOKUP(B2727,$BI$2:$BJ$5,2,FALSE()))</f>
        <v/>
      </c>
      <c r="U2727" s="66" t="str">
        <f aca="false">IF(ISBLANK(Q2727),"ES",Q2727)</f>
        <v>ES</v>
      </c>
      <c r="V2727" s="64" t="str">
        <f aca="false">IF(ISBLANK(K2727),"2",VLOOKUP(K2727,$BG$2:$BH$3,2,FALSE()))</f>
        <v>2</v>
      </c>
      <c r="W2727" s="66" t="str">
        <f aca="false">IF(ISBLANK(R2727),"Sin observaciones",R2727)</f>
        <v>Sin observaciones</v>
      </c>
      <c r="X2727" s="64" t="str">
        <f aca="false">IF(ISERROR(VLOOKUP(J2727,$BG$2:$BH$3,2,FALSE())),"",VLOOKUP(J2727,$BG$2:$BH$3,2,FALSE()))</f>
        <v/>
      </c>
      <c r="Z2727" s="67"/>
    </row>
    <row r="2728" customFormat="false" ht="14.4" hidden="false" customHeight="false" outlineLevel="0" collapsed="false">
      <c r="A2728" s="63"/>
      <c r="B2728" s="83"/>
      <c r="C2728" s="63"/>
      <c r="D2728" s="84"/>
      <c r="E2728" s="85"/>
      <c r="F2728" s="85"/>
      <c r="G2728" s="85"/>
      <c r="H2728" s="85"/>
      <c r="I2728" s="61"/>
      <c r="J2728" s="83"/>
      <c r="K2728" s="83"/>
      <c r="L2728" s="61"/>
      <c r="M2728" s="61"/>
      <c r="N2728" s="61"/>
      <c r="O2728" s="63"/>
      <c r="P2728" s="63"/>
      <c r="Q2728" s="63"/>
      <c r="R2728" s="63"/>
      <c r="S2728" s="64" t="str">
        <f aca="false">IF(ISBLANK(A2728),"",CONCATENATE($BC$5,"-",MID($BC$3,3,2),"-M_",A2728))</f>
        <v/>
      </c>
      <c r="T2728" s="65" t="str">
        <f aca="false">IF(ISBLANK(B2728),"",VLOOKUP(B2728,$BI$2:$BJ$5,2,FALSE()))</f>
        <v/>
      </c>
      <c r="U2728" s="66" t="str">
        <f aca="false">IF(ISBLANK(Q2728),"ES",Q2728)</f>
        <v>ES</v>
      </c>
      <c r="V2728" s="64" t="str">
        <f aca="false">IF(ISBLANK(K2728),"2",VLOOKUP(K2728,$BG$2:$BH$3,2,FALSE()))</f>
        <v>2</v>
      </c>
      <c r="W2728" s="66" t="str">
        <f aca="false">IF(ISBLANK(R2728),"Sin observaciones",R2728)</f>
        <v>Sin observaciones</v>
      </c>
      <c r="X2728" s="64" t="str">
        <f aca="false">IF(ISERROR(VLOOKUP(J2728,$BG$2:$BH$3,2,FALSE())),"",VLOOKUP(J2728,$BG$2:$BH$3,2,FALSE()))</f>
        <v/>
      </c>
      <c r="Z2728" s="67"/>
    </row>
    <row r="2729" customFormat="false" ht="14.4" hidden="false" customHeight="false" outlineLevel="0" collapsed="false">
      <c r="A2729" s="63"/>
      <c r="B2729" s="83"/>
      <c r="C2729" s="63"/>
      <c r="D2729" s="84"/>
      <c r="E2729" s="85"/>
      <c r="F2729" s="85"/>
      <c r="G2729" s="85"/>
      <c r="H2729" s="85"/>
      <c r="I2729" s="61"/>
      <c r="J2729" s="83"/>
      <c r="K2729" s="83"/>
      <c r="L2729" s="61"/>
      <c r="M2729" s="61"/>
      <c r="N2729" s="61"/>
      <c r="O2729" s="63"/>
      <c r="P2729" s="63"/>
      <c r="Q2729" s="63"/>
      <c r="R2729" s="63"/>
      <c r="S2729" s="64" t="str">
        <f aca="false">IF(ISBLANK(A2729),"",CONCATENATE($BC$5,"-",MID($BC$3,3,2),"-M_",A2729))</f>
        <v/>
      </c>
      <c r="T2729" s="65" t="str">
        <f aca="false">IF(ISBLANK(B2729),"",VLOOKUP(B2729,$BI$2:$BJ$5,2,FALSE()))</f>
        <v/>
      </c>
      <c r="U2729" s="66" t="str">
        <f aca="false">IF(ISBLANK(Q2729),"ES",Q2729)</f>
        <v>ES</v>
      </c>
      <c r="V2729" s="64" t="str">
        <f aca="false">IF(ISBLANK(K2729),"2",VLOOKUP(K2729,$BG$2:$BH$3,2,FALSE()))</f>
        <v>2</v>
      </c>
      <c r="W2729" s="66" t="str">
        <f aca="false">IF(ISBLANK(R2729),"Sin observaciones",R2729)</f>
        <v>Sin observaciones</v>
      </c>
      <c r="X2729" s="64" t="str">
        <f aca="false">IF(ISERROR(VLOOKUP(J2729,$BG$2:$BH$3,2,FALSE())),"",VLOOKUP(J2729,$BG$2:$BH$3,2,FALSE()))</f>
        <v/>
      </c>
      <c r="Z2729" s="67"/>
    </row>
    <row r="2730" customFormat="false" ht="14.4" hidden="false" customHeight="false" outlineLevel="0" collapsed="false">
      <c r="A2730" s="63"/>
      <c r="B2730" s="83"/>
      <c r="C2730" s="63"/>
      <c r="D2730" s="84"/>
      <c r="E2730" s="85"/>
      <c r="F2730" s="85"/>
      <c r="G2730" s="85"/>
      <c r="H2730" s="85"/>
      <c r="I2730" s="61"/>
      <c r="J2730" s="83"/>
      <c r="K2730" s="83"/>
      <c r="L2730" s="61"/>
      <c r="M2730" s="61"/>
      <c r="N2730" s="61"/>
      <c r="O2730" s="63"/>
      <c r="P2730" s="63"/>
      <c r="Q2730" s="63"/>
      <c r="R2730" s="63"/>
      <c r="S2730" s="64" t="str">
        <f aca="false">IF(ISBLANK(A2730),"",CONCATENATE($BC$5,"-",MID($BC$3,3,2),"-M_",A2730))</f>
        <v/>
      </c>
      <c r="T2730" s="65" t="str">
        <f aca="false">IF(ISBLANK(B2730),"",VLOOKUP(B2730,$BI$2:$BJ$5,2,FALSE()))</f>
        <v/>
      </c>
      <c r="U2730" s="66" t="str">
        <f aca="false">IF(ISBLANK(Q2730),"ES",Q2730)</f>
        <v>ES</v>
      </c>
      <c r="V2730" s="64" t="str">
        <f aca="false">IF(ISBLANK(K2730),"2",VLOOKUP(K2730,$BG$2:$BH$3,2,FALSE()))</f>
        <v>2</v>
      </c>
      <c r="W2730" s="66" t="str">
        <f aca="false">IF(ISBLANK(R2730),"Sin observaciones",R2730)</f>
        <v>Sin observaciones</v>
      </c>
      <c r="X2730" s="64" t="str">
        <f aca="false">IF(ISERROR(VLOOKUP(J2730,$BG$2:$BH$3,2,FALSE())),"",VLOOKUP(J2730,$BG$2:$BH$3,2,FALSE()))</f>
        <v/>
      </c>
      <c r="Z2730" s="67"/>
    </row>
    <row r="2731" customFormat="false" ht="14.4" hidden="false" customHeight="false" outlineLevel="0" collapsed="false">
      <c r="A2731" s="63"/>
      <c r="B2731" s="83"/>
      <c r="C2731" s="63"/>
      <c r="D2731" s="84"/>
      <c r="E2731" s="85"/>
      <c r="F2731" s="85"/>
      <c r="G2731" s="85"/>
      <c r="H2731" s="85"/>
      <c r="I2731" s="61"/>
      <c r="J2731" s="83"/>
      <c r="K2731" s="83"/>
      <c r="L2731" s="61"/>
      <c r="M2731" s="61"/>
      <c r="N2731" s="61"/>
      <c r="O2731" s="63"/>
      <c r="P2731" s="63"/>
      <c r="Q2731" s="63"/>
      <c r="R2731" s="63"/>
      <c r="S2731" s="64" t="str">
        <f aca="false">IF(ISBLANK(A2731),"",CONCATENATE($BC$5,"-",MID($BC$3,3,2),"-M_",A2731))</f>
        <v/>
      </c>
      <c r="T2731" s="65" t="str">
        <f aca="false">IF(ISBLANK(B2731),"",VLOOKUP(B2731,$BI$2:$BJ$5,2,FALSE()))</f>
        <v/>
      </c>
      <c r="U2731" s="66" t="str">
        <f aca="false">IF(ISBLANK(Q2731),"ES",Q2731)</f>
        <v>ES</v>
      </c>
      <c r="V2731" s="64" t="str">
        <f aca="false">IF(ISBLANK(K2731),"2",VLOOKUP(K2731,$BG$2:$BH$3,2,FALSE()))</f>
        <v>2</v>
      </c>
      <c r="W2731" s="66" t="str">
        <f aca="false">IF(ISBLANK(R2731),"Sin observaciones",R2731)</f>
        <v>Sin observaciones</v>
      </c>
      <c r="X2731" s="64" t="str">
        <f aca="false">IF(ISERROR(VLOOKUP(J2731,$BG$2:$BH$3,2,FALSE())),"",VLOOKUP(J2731,$BG$2:$BH$3,2,FALSE()))</f>
        <v/>
      </c>
      <c r="Z2731" s="67"/>
    </row>
    <row r="2732" customFormat="false" ht="14.4" hidden="false" customHeight="false" outlineLevel="0" collapsed="false">
      <c r="A2732" s="63"/>
      <c r="B2732" s="83"/>
      <c r="C2732" s="63"/>
      <c r="D2732" s="84"/>
      <c r="E2732" s="85"/>
      <c r="F2732" s="85"/>
      <c r="G2732" s="85"/>
      <c r="H2732" s="85"/>
      <c r="I2732" s="61"/>
      <c r="J2732" s="83"/>
      <c r="K2732" s="83"/>
      <c r="L2732" s="61"/>
      <c r="M2732" s="61"/>
      <c r="N2732" s="61"/>
      <c r="O2732" s="63"/>
      <c r="P2732" s="63"/>
      <c r="Q2732" s="63"/>
      <c r="R2732" s="63"/>
      <c r="S2732" s="64" t="str">
        <f aca="false">IF(ISBLANK(A2732),"",CONCATENATE($BC$5,"-",MID($BC$3,3,2),"-M_",A2732))</f>
        <v/>
      </c>
      <c r="T2732" s="65" t="str">
        <f aca="false">IF(ISBLANK(B2732),"",VLOOKUP(B2732,$BI$2:$BJ$5,2,FALSE()))</f>
        <v/>
      </c>
      <c r="U2732" s="66" t="str">
        <f aca="false">IF(ISBLANK(Q2732),"ES",Q2732)</f>
        <v>ES</v>
      </c>
      <c r="V2732" s="64" t="str">
        <f aca="false">IF(ISBLANK(K2732),"2",VLOOKUP(K2732,$BG$2:$BH$3,2,FALSE()))</f>
        <v>2</v>
      </c>
      <c r="W2732" s="66" t="str">
        <f aca="false">IF(ISBLANK(R2732),"Sin observaciones",R2732)</f>
        <v>Sin observaciones</v>
      </c>
      <c r="X2732" s="64" t="str">
        <f aca="false">IF(ISERROR(VLOOKUP(J2732,$BG$2:$BH$3,2,FALSE())),"",VLOOKUP(J2732,$BG$2:$BH$3,2,FALSE()))</f>
        <v/>
      </c>
      <c r="Z2732" s="67"/>
    </row>
    <row r="2733" customFormat="false" ht="14.4" hidden="false" customHeight="false" outlineLevel="0" collapsed="false">
      <c r="A2733" s="63"/>
      <c r="B2733" s="83"/>
      <c r="C2733" s="63"/>
      <c r="D2733" s="84"/>
      <c r="E2733" s="85"/>
      <c r="F2733" s="85"/>
      <c r="G2733" s="85"/>
      <c r="H2733" s="85"/>
      <c r="I2733" s="61"/>
      <c r="J2733" s="83"/>
      <c r="K2733" s="83"/>
      <c r="L2733" s="61"/>
      <c r="M2733" s="61"/>
      <c r="N2733" s="61"/>
      <c r="O2733" s="63"/>
      <c r="P2733" s="63"/>
      <c r="Q2733" s="63"/>
      <c r="R2733" s="63"/>
      <c r="S2733" s="64" t="str">
        <f aca="false">IF(ISBLANK(A2733),"",CONCATENATE($BC$5,"-",MID($BC$3,3,2),"-M_",A2733))</f>
        <v/>
      </c>
      <c r="T2733" s="65" t="str">
        <f aca="false">IF(ISBLANK(B2733),"",VLOOKUP(B2733,$BI$2:$BJ$5,2,FALSE()))</f>
        <v/>
      </c>
      <c r="U2733" s="66" t="str">
        <f aca="false">IF(ISBLANK(Q2733),"ES",Q2733)</f>
        <v>ES</v>
      </c>
      <c r="V2733" s="64" t="str">
        <f aca="false">IF(ISBLANK(K2733),"2",VLOOKUP(K2733,$BG$2:$BH$3,2,FALSE()))</f>
        <v>2</v>
      </c>
      <c r="W2733" s="66" t="str">
        <f aca="false">IF(ISBLANK(R2733),"Sin observaciones",R2733)</f>
        <v>Sin observaciones</v>
      </c>
      <c r="X2733" s="64" t="str">
        <f aca="false">IF(ISERROR(VLOOKUP(J2733,$BG$2:$BH$3,2,FALSE())),"",VLOOKUP(J2733,$BG$2:$BH$3,2,FALSE()))</f>
        <v/>
      </c>
      <c r="Z2733" s="67"/>
    </row>
    <row r="2734" customFormat="false" ht="14.4" hidden="false" customHeight="false" outlineLevel="0" collapsed="false">
      <c r="A2734" s="63"/>
      <c r="B2734" s="83"/>
      <c r="C2734" s="63"/>
      <c r="D2734" s="84"/>
      <c r="E2734" s="85"/>
      <c r="F2734" s="85"/>
      <c r="G2734" s="85"/>
      <c r="H2734" s="85"/>
      <c r="I2734" s="61"/>
      <c r="J2734" s="83"/>
      <c r="K2734" s="83"/>
      <c r="L2734" s="61"/>
      <c r="M2734" s="61"/>
      <c r="N2734" s="61"/>
      <c r="O2734" s="63"/>
      <c r="P2734" s="63"/>
      <c r="Q2734" s="63"/>
      <c r="R2734" s="63"/>
      <c r="S2734" s="64" t="str">
        <f aca="false">IF(ISBLANK(A2734),"",CONCATENATE($BC$5,"-",MID($BC$3,3,2),"-M_",A2734))</f>
        <v/>
      </c>
      <c r="T2734" s="65" t="str">
        <f aca="false">IF(ISBLANK(B2734),"",VLOOKUP(B2734,$BI$2:$BJ$5,2,FALSE()))</f>
        <v/>
      </c>
      <c r="U2734" s="66" t="str">
        <f aca="false">IF(ISBLANK(Q2734),"ES",Q2734)</f>
        <v>ES</v>
      </c>
      <c r="V2734" s="64" t="str">
        <f aca="false">IF(ISBLANK(K2734),"2",VLOOKUP(K2734,$BG$2:$BH$3,2,FALSE()))</f>
        <v>2</v>
      </c>
      <c r="W2734" s="66" t="str">
        <f aca="false">IF(ISBLANK(R2734),"Sin observaciones",R2734)</f>
        <v>Sin observaciones</v>
      </c>
      <c r="X2734" s="64" t="str">
        <f aca="false">IF(ISERROR(VLOOKUP(J2734,$BG$2:$BH$3,2,FALSE())),"",VLOOKUP(J2734,$BG$2:$BH$3,2,FALSE()))</f>
        <v/>
      </c>
      <c r="Z2734" s="67"/>
    </row>
    <row r="2735" customFormat="false" ht="14.4" hidden="false" customHeight="false" outlineLevel="0" collapsed="false">
      <c r="A2735" s="63"/>
      <c r="B2735" s="83"/>
      <c r="C2735" s="63"/>
      <c r="D2735" s="84"/>
      <c r="E2735" s="85"/>
      <c r="F2735" s="85"/>
      <c r="G2735" s="85"/>
      <c r="H2735" s="85"/>
      <c r="I2735" s="61"/>
      <c r="J2735" s="83"/>
      <c r="K2735" s="83"/>
      <c r="L2735" s="61"/>
      <c r="M2735" s="61"/>
      <c r="N2735" s="61"/>
      <c r="O2735" s="63"/>
      <c r="P2735" s="63"/>
      <c r="Q2735" s="63"/>
      <c r="R2735" s="63"/>
      <c r="S2735" s="64" t="str">
        <f aca="false">IF(ISBLANK(A2735),"",CONCATENATE($BC$5,"-",MID($BC$3,3,2),"-M_",A2735))</f>
        <v/>
      </c>
      <c r="T2735" s="65" t="str">
        <f aca="false">IF(ISBLANK(B2735),"",VLOOKUP(B2735,$BI$2:$BJ$5,2,FALSE()))</f>
        <v/>
      </c>
      <c r="U2735" s="66" t="str">
        <f aca="false">IF(ISBLANK(Q2735),"ES",Q2735)</f>
        <v>ES</v>
      </c>
      <c r="V2735" s="64" t="str">
        <f aca="false">IF(ISBLANK(K2735),"2",VLOOKUP(K2735,$BG$2:$BH$3,2,FALSE()))</f>
        <v>2</v>
      </c>
      <c r="W2735" s="66" t="str">
        <f aca="false">IF(ISBLANK(R2735),"Sin observaciones",R2735)</f>
        <v>Sin observaciones</v>
      </c>
      <c r="X2735" s="64" t="str">
        <f aca="false">IF(ISERROR(VLOOKUP(J2735,$BG$2:$BH$3,2,FALSE())),"",VLOOKUP(J2735,$BG$2:$BH$3,2,FALSE()))</f>
        <v/>
      </c>
      <c r="Z2735" s="67"/>
    </row>
    <row r="2736" customFormat="false" ht="14.4" hidden="false" customHeight="false" outlineLevel="0" collapsed="false">
      <c r="A2736" s="63"/>
      <c r="B2736" s="83"/>
      <c r="C2736" s="63"/>
      <c r="D2736" s="84"/>
      <c r="E2736" s="85"/>
      <c r="F2736" s="85"/>
      <c r="G2736" s="85"/>
      <c r="H2736" s="85"/>
      <c r="I2736" s="61"/>
      <c r="J2736" s="83"/>
      <c r="K2736" s="83"/>
      <c r="L2736" s="61"/>
      <c r="M2736" s="61"/>
      <c r="N2736" s="61"/>
      <c r="O2736" s="63"/>
      <c r="P2736" s="63"/>
      <c r="Q2736" s="63"/>
      <c r="R2736" s="63"/>
      <c r="S2736" s="64" t="str">
        <f aca="false">IF(ISBLANK(A2736),"",CONCATENATE($BC$5,"-",MID($BC$3,3,2),"-M_",A2736))</f>
        <v/>
      </c>
      <c r="T2736" s="65" t="str">
        <f aca="false">IF(ISBLANK(B2736),"",VLOOKUP(B2736,$BI$2:$BJ$5,2,FALSE()))</f>
        <v/>
      </c>
      <c r="U2736" s="66" t="str">
        <f aca="false">IF(ISBLANK(Q2736),"ES",Q2736)</f>
        <v>ES</v>
      </c>
      <c r="V2736" s="64" t="str">
        <f aca="false">IF(ISBLANK(K2736),"2",VLOOKUP(K2736,$BG$2:$BH$3,2,FALSE()))</f>
        <v>2</v>
      </c>
      <c r="W2736" s="66" t="str">
        <f aca="false">IF(ISBLANK(R2736),"Sin observaciones",R2736)</f>
        <v>Sin observaciones</v>
      </c>
      <c r="X2736" s="64" t="str">
        <f aca="false">IF(ISERROR(VLOOKUP(J2736,$BG$2:$BH$3,2,FALSE())),"",VLOOKUP(J2736,$BG$2:$BH$3,2,FALSE()))</f>
        <v/>
      </c>
      <c r="Z2736" s="67"/>
    </row>
    <row r="2737" customFormat="false" ht="14.4" hidden="false" customHeight="false" outlineLevel="0" collapsed="false">
      <c r="A2737" s="63"/>
      <c r="B2737" s="83"/>
      <c r="C2737" s="63"/>
      <c r="D2737" s="84"/>
      <c r="E2737" s="85"/>
      <c r="F2737" s="85"/>
      <c r="G2737" s="85"/>
      <c r="H2737" s="85"/>
      <c r="I2737" s="61"/>
      <c r="J2737" s="83"/>
      <c r="K2737" s="83"/>
      <c r="L2737" s="61"/>
      <c r="M2737" s="61"/>
      <c r="N2737" s="61"/>
      <c r="O2737" s="63"/>
      <c r="P2737" s="63"/>
      <c r="Q2737" s="63"/>
      <c r="R2737" s="63"/>
      <c r="S2737" s="64" t="str">
        <f aca="false">IF(ISBLANK(A2737),"",CONCATENATE($BC$5,"-",MID($BC$3,3,2),"-M_",A2737))</f>
        <v/>
      </c>
      <c r="T2737" s="65" t="str">
        <f aca="false">IF(ISBLANK(B2737),"",VLOOKUP(B2737,$BI$2:$BJ$5,2,FALSE()))</f>
        <v/>
      </c>
      <c r="U2737" s="66" t="str">
        <f aca="false">IF(ISBLANK(Q2737),"ES",Q2737)</f>
        <v>ES</v>
      </c>
      <c r="V2737" s="64" t="str">
        <f aca="false">IF(ISBLANK(K2737),"2",VLOOKUP(K2737,$BG$2:$BH$3,2,FALSE()))</f>
        <v>2</v>
      </c>
      <c r="W2737" s="66" t="str">
        <f aca="false">IF(ISBLANK(R2737),"Sin observaciones",R2737)</f>
        <v>Sin observaciones</v>
      </c>
      <c r="X2737" s="64" t="str">
        <f aca="false">IF(ISERROR(VLOOKUP(J2737,$BG$2:$BH$3,2,FALSE())),"",VLOOKUP(J2737,$BG$2:$BH$3,2,FALSE()))</f>
        <v/>
      </c>
      <c r="Z2737" s="67"/>
    </row>
    <row r="2738" customFormat="false" ht="14.4" hidden="false" customHeight="false" outlineLevel="0" collapsed="false">
      <c r="A2738" s="63"/>
      <c r="B2738" s="83"/>
      <c r="C2738" s="63"/>
      <c r="D2738" s="84"/>
      <c r="E2738" s="85"/>
      <c r="F2738" s="85"/>
      <c r="G2738" s="85"/>
      <c r="H2738" s="85"/>
      <c r="I2738" s="61"/>
      <c r="J2738" s="83"/>
      <c r="K2738" s="83"/>
      <c r="L2738" s="61"/>
      <c r="M2738" s="61"/>
      <c r="N2738" s="61"/>
      <c r="O2738" s="63"/>
      <c r="P2738" s="63"/>
      <c r="Q2738" s="63"/>
      <c r="R2738" s="63"/>
      <c r="S2738" s="64" t="str">
        <f aca="false">IF(ISBLANK(A2738),"",CONCATENATE($BC$5,"-",MID($BC$3,3,2),"-M_",A2738))</f>
        <v/>
      </c>
      <c r="T2738" s="65" t="str">
        <f aca="false">IF(ISBLANK(B2738),"",VLOOKUP(B2738,$BI$2:$BJ$5,2,FALSE()))</f>
        <v/>
      </c>
      <c r="U2738" s="66" t="str">
        <f aca="false">IF(ISBLANK(Q2738),"ES",Q2738)</f>
        <v>ES</v>
      </c>
      <c r="V2738" s="64" t="str">
        <f aca="false">IF(ISBLANK(K2738),"2",VLOOKUP(K2738,$BG$2:$BH$3,2,FALSE()))</f>
        <v>2</v>
      </c>
      <c r="W2738" s="66" t="str">
        <f aca="false">IF(ISBLANK(R2738),"Sin observaciones",R2738)</f>
        <v>Sin observaciones</v>
      </c>
      <c r="X2738" s="64" t="str">
        <f aca="false">IF(ISERROR(VLOOKUP(J2738,$BG$2:$BH$3,2,FALSE())),"",VLOOKUP(J2738,$BG$2:$BH$3,2,FALSE()))</f>
        <v/>
      </c>
      <c r="Z2738" s="67"/>
    </row>
    <row r="2739" customFormat="false" ht="14.4" hidden="false" customHeight="false" outlineLevel="0" collapsed="false">
      <c r="A2739" s="63"/>
      <c r="B2739" s="83"/>
      <c r="C2739" s="63"/>
      <c r="D2739" s="84"/>
      <c r="E2739" s="85"/>
      <c r="F2739" s="85"/>
      <c r="G2739" s="85"/>
      <c r="H2739" s="85"/>
      <c r="I2739" s="61"/>
      <c r="J2739" s="83"/>
      <c r="K2739" s="83"/>
      <c r="L2739" s="61"/>
      <c r="M2739" s="61"/>
      <c r="N2739" s="61"/>
      <c r="O2739" s="63"/>
      <c r="P2739" s="63"/>
      <c r="Q2739" s="63"/>
      <c r="R2739" s="63"/>
      <c r="S2739" s="64" t="str">
        <f aca="false">IF(ISBLANK(A2739),"",CONCATENATE($BC$5,"-",MID($BC$3,3,2),"-M_",A2739))</f>
        <v/>
      </c>
      <c r="T2739" s="65" t="str">
        <f aca="false">IF(ISBLANK(B2739),"",VLOOKUP(B2739,$BI$2:$BJ$5,2,FALSE()))</f>
        <v/>
      </c>
      <c r="U2739" s="66" t="str">
        <f aca="false">IF(ISBLANK(Q2739),"ES",Q2739)</f>
        <v>ES</v>
      </c>
      <c r="V2739" s="64" t="str">
        <f aca="false">IF(ISBLANK(K2739),"2",VLOOKUP(K2739,$BG$2:$BH$3,2,FALSE()))</f>
        <v>2</v>
      </c>
      <c r="W2739" s="66" t="str">
        <f aca="false">IF(ISBLANK(R2739),"Sin observaciones",R2739)</f>
        <v>Sin observaciones</v>
      </c>
      <c r="X2739" s="64" t="str">
        <f aca="false">IF(ISERROR(VLOOKUP(J2739,$BG$2:$BH$3,2,FALSE())),"",VLOOKUP(J2739,$BG$2:$BH$3,2,FALSE()))</f>
        <v/>
      </c>
      <c r="Z2739" s="67"/>
    </row>
    <row r="2740" customFormat="false" ht="14.4" hidden="false" customHeight="false" outlineLevel="0" collapsed="false">
      <c r="A2740" s="63"/>
      <c r="B2740" s="83"/>
      <c r="C2740" s="63"/>
      <c r="D2740" s="84"/>
      <c r="E2740" s="85"/>
      <c r="F2740" s="85"/>
      <c r="G2740" s="85"/>
      <c r="H2740" s="85"/>
      <c r="I2740" s="61"/>
      <c r="J2740" s="83"/>
      <c r="K2740" s="83"/>
      <c r="L2740" s="61"/>
      <c r="M2740" s="61"/>
      <c r="N2740" s="61"/>
      <c r="O2740" s="63"/>
      <c r="P2740" s="63"/>
      <c r="Q2740" s="63"/>
      <c r="R2740" s="63"/>
      <c r="S2740" s="64" t="str">
        <f aca="false">IF(ISBLANK(A2740),"",CONCATENATE($BC$5,"-",MID($BC$3,3,2),"-M_",A2740))</f>
        <v/>
      </c>
      <c r="T2740" s="65" t="str">
        <f aca="false">IF(ISBLANK(B2740),"",VLOOKUP(B2740,$BI$2:$BJ$5,2,FALSE()))</f>
        <v/>
      </c>
      <c r="U2740" s="66" t="str">
        <f aca="false">IF(ISBLANK(Q2740),"ES",Q2740)</f>
        <v>ES</v>
      </c>
      <c r="V2740" s="64" t="str">
        <f aca="false">IF(ISBLANK(K2740),"2",VLOOKUP(K2740,$BG$2:$BH$3,2,FALSE()))</f>
        <v>2</v>
      </c>
      <c r="W2740" s="66" t="str">
        <f aca="false">IF(ISBLANK(R2740),"Sin observaciones",R2740)</f>
        <v>Sin observaciones</v>
      </c>
      <c r="X2740" s="64" t="str">
        <f aca="false">IF(ISERROR(VLOOKUP(J2740,$BG$2:$BH$3,2,FALSE())),"",VLOOKUP(J2740,$BG$2:$BH$3,2,FALSE()))</f>
        <v/>
      </c>
      <c r="Z2740" s="67"/>
    </row>
    <row r="2741" customFormat="false" ht="14.4" hidden="false" customHeight="false" outlineLevel="0" collapsed="false">
      <c r="A2741" s="63"/>
      <c r="B2741" s="83"/>
      <c r="C2741" s="63"/>
      <c r="D2741" s="84"/>
      <c r="E2741" s="85"/>
      <c r="F2741" s="85"/>
      <c r="G2741" s="85"/>
      <c r="H2741" s="85"/>
      <c r="I2741" s="61"/>
      <c r="J2741" s="83"/>
      <c r="K2741" s="83"/>
      <c r="L2741" s="61"/>
      <c r="M2741" s="61"/>
      <c r="N2741" s="61"/>
      <c r="O2741" s="63"/>
      <c r="P2741" s="63"/>
      <c r="Q2741" s="63"/>
      <c r="R2741" s="63"/>
      <c r="S2741" s="64" t="str">
        <f aca="false">IF(ISBLANK(A2741),"",CONCATENATE($BC$5,"-",MID($BC$3,3,2),"-M_",A2741))</f>
        <v/>
      </c>
      <c r="T2741" s="65" t="str">
        <f aca="false">IF(ISBLANK(B2741),"",VLOOKUP(B2741,$BI$2:$BJ$5,2,FALSE()))</f>
        <v/>
      </c>
      <c r="U2741" s="66" t="str">
        <f aca="false">IF(ISBLANK(Q2741),"ES",Q2741)</f>
        <v>ES</v>
      </c>
      <c r="V2741" s="64" t="str">
        <f aca="false">IF(ISBLANK(K2741),"2",VLOOKUP(K2741,$BG$2:$BH$3,2,FALSE()))</f>
        <v>2</v>
      </c>
      <c r="W2741" s="66" t="str">
        <f aca="false">IF(ISBLANK(R2741),"Sin observaciones",R2741)</f>
        <v>Sin observaciones</v>
      </c>
      <c r="X2741" s="64" t="str">
        <f aca="false">IF(ISERROR(VLOOKUP(J2741,$BG$2:$BH$3,2,FALSE())),"",VLOOKUP(J2741,$BG$2:$BH$3,2,FALSE()))</f>
        <v/>
      </c>
      <c r="Z2741" s="67"/>
    </row>
    <row r="2742" customFormat="false" ht="14.4" hidden="false" customHeight="false" outlineLevel="0" collapsed="false">
      <c r="A2742" s="63"/>
      <c r="B2742" s="83"/>
      <c r="C2742" s="63"/>
      <c r="D2742" s="84"/>
      <c r="E2742" s="85"/>
      <c r="F2742" s="85"/>
      <c r="G2742" s="85"/>
      <c r="H2742" s="85"/>
      <c r="I2742" s="61"/>
      <c r="J2742" s="83"/>
      <c r="K2742" s="83"/>
      <c r="L2742" s="61"/>
      <c r="M2742" s="61"/>
      <c r="N2742" s="61"/>
      <c r="O2742" s="63"/>
      <c r="P2742" s="63"/>
      <c r="Q2742" s="63"/>
      <c r="R2742" s="63"/>
      <c r="S2742" s="64" t="str">
        <f aca="false">IF(ISBLANK(A2742),"",CONCATENATE($BC$5,"-",MID($BC$3,3,2),"-M_",A2742))</f>
        <v/>
      </c>
      <c r="T2742" s="65" t="str">
        <f aca="false">IF(ISBLANK(B2742),"",VLOOKUP(B2742,$BI$2:$BJ$5,2,FALSE()))</f>
        <v/>
      </c>
      <c r="U2742" s="66" t="str">
        <f aca="false">IF(ISBLANK(Q2742),"ES",Q2742)</f>
        <v>ES</v>
      </c>
      <c r="V2742" s="64" t="str">
        <f aca="false">IF(ISBLANK(K2742),"2",VLOOKUP(K2742,$BG$2:$BH$3,2,FALSE()))</f>
        <v>2</v>
      </c>
      <c r="W2742" s="66" t="str">
        <f aca="false">IF(ISBLANK(R2742),"Sin observaciones",R2742)</f>
        <v>Sin observaciones</v>
      </c>
      <c r="X2742" s="64" t="str">
        <f aca="false">IF(ISERROR(VLOOKUP(J2742,$BG$2:$BH$3,2,FALSE())),"",VLOOKUP(J2742,$BG$2:$BH$3,2,FALSE()))</f>
        <v/>
      </c>
      <c r="Z2742" s="67"/>
    </row>
    <row r="2743" customFormat="false" ht="14.4" hidden="false" customHeight="false" outlineLevel="0" collapsed="false">
      <c r="A2743" s="63"/>
      <c r="B2743" s="83"/>
      <c r="C2743" s="63"/>
      <c r="D2743" s="84"/>
      <c r="E2743" s="85"/>
      <c r="F2743" s="85"/>
      <c r="G2743" s="85"/>
      <c r="H2743" s="85"/>
      <c r="I2743" s="61"/>
      <c r="J2743" s="83"/>
      <c r="K2743" s="83"/>
      <c r="L2743" s="61"/>
      <c r="M2743" s="61"/>
      <c r="N2743" s="61"/>
      <c r="O2743" s="63"/>
      <c r="P2743" s="63"/>
      <c r="Q2743" s="63"/>
      <c r="R2743" s="63"/>
      <c r="S2743" s="64" t="str">
        <f aca="false">IF(ISBLANK(A2743),"",CONCATENATE($BC$5,"-",MID($BC$3,3,2),"-M_",A2743))</f>
        <v/>
      </c>
      <c r="T2743" s="65" t="str">
        <f aca="false">IF(ISBLANK(B2743),"",VLOOKUP(B2743,$BI$2:$BJ$5,2,FALSE()))</f>
        <v/>
      </c>
      <c r="U2743" s="66" t="str">
        <f aca="false">IF(ISBLANK(Q2743),"ES",Q2743)</f>
        <v>ES</v>
      </c>
      <c r="V2743" s="64" t="str">
        <f aca="false">IF(ISBLANK(K2743),"2",VLOOKUP(K2743,$BG$2:$BH$3,2,FALSE()))</f>
        <v>2</v>
      </c>
      <c r="W2743" s="66" t="str">
        <f aca="false">IF(ISBLANK(R2743),"Sin observaciones",R2743)</f>
        <v>Sin observaciones</v>
      </c>
      <c r="X2743" s="64" t="str">
        <f aca="false">IF(ISERROR(VLOOKUP(J2743,$BG$2:$BH$3,2,FALSE())),"",VLOOKUP(J2743,$BG$2:$BH$3,2,FALSE()))</f>
        <v/>
      </c>
      <c r="Z2743" s="67"/>
    </row>
    <row r="2744" customFormat="false" ht="14.4" hidden="false" customHeight="false" outlineLevel="0" collapsed="false">
      <c r="A2744" s="63"/>
      <c r="B2744" s="83"/>
      <c r="C2744" s="63"/>
      <c r="D2744" s="84"/>
      <c r="E2744" s="85"/>
      <c r="F2744" s="85"/>
      <c r="G2744" s="85"/>
      <c r="H2744" s="85"/>
      <c r="I2744" s="61"/>
      <c r="J2744" s="83"/>
      <c r="K2744" s="83"/>
      <c r="L2744" s="61"/>
      <c r="M2744" s="61"/>
      <c r="N2744" s="61"/>
      <c r="O2744" s="63"/>
      <c r="P2744" s="63"/>
      <c r="Q2744" s="63"/>
      <c r="R2744" s="63"/>
      <c r="S2744" s="64" t="str">
        <f aca="false">IF(ISBLANK(A2744),"",CONCATENATE($BC$5,"-",MID($BC$3,3,2),"-M_",A2744))</f>
        <v/>
      </c>
      <c r="T2744" s="65" t="str">
        <f aca="false">IF(ISBLANK(B2744),"",VLOOKUP(B2744,$BI$2:$BJ$5,2,FALSE()))</f>
        <v/>
      </c>
      <c r="U2744" s="66" t="str">
        <f aca="false">IF(ISBLANK(Q2744),"ES",Q2744)</f>
        <v>ES</v>
      </c>
      <c r="V2744" s="64" t="str">
        <f aca="false">IF(ISBLANK(K2744),"2",VLOOKUP(K2744,$BG$2:$BH$3,2,FALSE()))</f>
        <v>2</v>
      </c>
      <c r="W2744" s="66" t="str">
        <f aca="false">IF(ISBLANK(R2744),"Sin observaciones",R2744)</f>
        <v>Sin observaciones</v>
      </c>
      <c r="X2744" s="64" t="str">
        <f aca="false">IF(ISERROR(VLOOKUP(J2744,$BG$2:$BH$3,2,FALSE())),"",VLOOKUP(J2744,$BG$2:$BH$3,2,FALSE()))</f>
        <v/>
      </c>
      <c r="Z2744" s="67"/>
    </row>
    <row r="2745" customFormat="false" ht="14.4" hidden="false" customHeight="false" outlineLevel="0" collapsed="false">
      <c r="A2745" s="63"/>
      <c r="B2745" s="83"/>
      <c r="C2745" s="63"/>
      <c r="D2745" s="84"/>
      <c r="E2745" s="85"/>
      <c r="F2745" s="85"/>
      <c r="G2745" s="85"/>
      <c r="H2745" s="85"/>
      <c r="I2745" s="61"/>
      <c r="J2745" s="83"/>
      <c r="K2745" s="83"/>
      <c r="L2745" s="61"/>
      <c r="M2745" s="61"/>
      <c r="N2745" s="61"/>
      <c r="O2745" s="63"/>
      <c r="P2745" s="63"/>
      <c r="Q2745" s="63"/>
      <c r="R2745" s="63"/>
      <c r="S2745" s="64" t="str">
        <f aca="false">IF(ISBLANK(A2745),"",CONCATENATE($BC$5,"-",MID($BC$3,3,2),"-M_",A2745))</f>
        <v/>
      </c>
      <c r="T2745" s="65" t="str">
        <f aca="false">IF(ISBLANK(B2745),"",VLOOKUP(B2745,$BI$2:$BJ$5,2,FALSE()))</f>
        <v/>
      </c>
      <c r="U2745" s="66" t="str">
        <f aca="false">IF(ISBLANK(Q2745),"ES",Q2745)</f>
        <v>ES</v>
      </c>
      <c r="V2745" s="64" t="str">
        <f aca="false">IF(ISBLANK(K2745),"2",VLOOKUP(K2745,$BG$2:$BH$3,2,FALSE()))</f>
        <v>2</v>
      </c>
      <c r="W2745" s="66" t="str">
        <f aca="false">IF(ISBLANK(R2745),"Sin observaciones",R2745)</f>
        <v>Sin observaciones</v>
      </c>
      <c r="X2745" s="64" t="str">
        <f aca="false">IF(ISERROR(VLOOKUP(J2745,$BG$2:$BH$3,2,FALSE())),"",VLOOKUP(J2745,$BG$2:$BH$3,2,FALSE()))</f>
        <v/>
      </c>
      <c r="Z2745" s="67"/>
    </row>
    <row r="2746" customFormat="false" ht="14.4" hidden="false" customHeight="false" outlineLevel="0" collapsed="false">
      <c r="A2746" s="63"/>
      <c r="B2746" s="83"/>
      <c r="C2746" s="63"/>
      <c r="D2746" s="84"/>
      <c r="E2746" s="85"/>
      <c r="F2746" s="85"/>
      <c r="G2746" s="85"/>
      <c r="H2746" s="85"/>
      <c r="I2746" s="61"/>
      <c r="J2746" s="83"/>
      <c r="K2746" s="83"/>
      <c r="L2746" s="61"/>
      <c r="M2746" s="61"/>
      <c r="N2746" s="61"/>
      <c r="O2746" s="63"/>
      <c r="P2746" s="63"/>
      <c r="Q2746" s="63"/>
      <c r="R2746" s="63"/>
      <c r="S2746" s="64" t="str">
        <f aca="false">IF(ISBLANK(A2746),"",CONCATENATE($BC$5,"-",MID($BC$3,3,2),"-M_",A2746))</f>
        <v/>
      </c>
      <c r="T2746" s="65" t="str">
        <f aca="false">IF(ISBLANK(B2746),"",VLOOKUP(B2746,$BI$2:$BJ$5,2,FALSE()))</f>
        <v/>
      </c>
      <c r="U2746" s="66" t="str">
        <f aca="false">IF(ISBLANK(Q2746),"ES",Q2746)</f>
        <v>ES</v>
      </c>
      <c r="V2746" s="64" t="str">
        <f aca="false">IF(ISBLANK(K2746),"2",VLOOKUP(K2746,$BG$2:$BH$3,2,FALSE()))</f>
        <v>2</v>
      </c>
      <c r="W2746" s="66" t="str">
        <f aca="false">IF(ISBLANK(R2746),"Sin observaciones",R2746)</f>
        <v>Sin observaciones</v>
      </c>
      <c r="X2746" s="64" t="str">
        <f aca="false">IF(ISERROR(VLOOKUP(J2746,$BG$2:$BH$3,2,FALSE())),"",VLOOKUP(J2746,$BG$2:$BH$3,2,FALSE()))</f>
        <v/>
      </c>
      <c r="Z2746" s="67"/>
    </row>
    <row r="2747" customFormat="false" ht="14.4" hidden="false" customHeight="false" outlineLevel="0" collapsed="false">
      <c r="A2747" s="63"/>
      <c r="B2747" s="83"/>
      <c r="C2747" s="63"/>
      <c r="D2747" s="84"/>
      <c r="E2747" s="85"/>
      <c r="F2747" s="85"/>
      <c r="G2747" s="85"/>
      <c r="H2747" s="85"/>
      <c r="I2747" s="61"/>
      <c r="J2747" s="83"/>
      <c r="K2747" s="83"/>
      <c r="L2747" s="61"/>
      <c r="M2747" s="61"/>
      <c r="N2747" s="61"/>
      <c r="O2747" s="63"/>
      <c r="P2747" s="63"/>
      <c r="Q2747" s="63"/>
      <c r="R2747" s="63"/>
      <c r="S2747" s="64" t="str">
        <f aca="false">IF(ISBLANK(A2747),"",CONCATENATE($BC$5,"-",MID($BC$3,3,2),"-M_",A2747))</f>
        <v/>
      </c>
      <c r="T2747" s="65" t="str">
        <f aca="false">IF(ISBLANK(B2747),"",VLOOKUP(B2747,$BI$2:$BJ$5,2,FALSE()))</f>
        <v/>
      </c>
      <c r="U2747" s="66" t="str">
        <f aca="false">IF(ISBLANK(Q2747),"ES",Q2747)</f>
        <v>ES</v>
      </c>
      <c r="V2747" s="64" t="str">
        <f aca="false">IF(ISBLANK(K2747),"2",VLOOKUP(K2747,$BG$2:$BH$3,2,FALSE()))</f>
        <v>2</v>
      </c>
      <c r="W2747" s="66" t="str">
        <f aca="false">IF(ISBLANK(R2747),"Sin observaciones",R2747)</f>
        <v>Sin observaciones</v>
      </c>
      <c r="X2747" s="64" t="str">
        <f aca="false">IF(ISERROR(VLOOKUP(J2747,$BG$2:$BH$3,2,FALSE())),"",VLOOKUP(J2747,$BG$2:$BH$3,2,FALSE()))</f>
        <v/>
      </c>
      <c r="Z2747" s="67"/>
    </row>
    <row r="2748" customFormat="false" ht="14.4" hidden="false" customHeight="false" outlineLevel="0" collapsed="false">
      <c r="A2748" s="63"/>
      <c r="B2748" s="83"/>
      <c r="C2748" s="63"/>
      <c r="D2748" s="84"/>
      <c r="E2748" s="85"/>
      <c r="F2748" s="85"/>
      <c r="G2748" s="85"/>
      <c r="H2748" s="85"/>
      <c r="I2748" s="61"/>
      <c r="J2748" s="83"/>
      <c r="K2748" s="83"/>
      <c r="L2748" s="61"/>
      <c r="M2748" s="61"/>
      <c r="N2748" s="61"/>
      <c r="O2748" s="63"/>
      <c r="P2748" s="63"/>
      <c r="Q2748" s="63"/>
      <c r="R2748" s="63"/>
      <c r="S2748" s="64" t="str">
        <f aca="false">IF(ISBLANK(A2748),"",CONCATENATE($BC$5,"-",MID($BC$3,3,2),"-M_",A2748))</f>
        <v/>
      </c>
      <c r="T2748" s="65" t="str">
        <f aca="false">IF(ISBLANK(B2748),"",VLOOKUP(B2748,$BI$2:$BJ$5,2,FALSE()))</f>
        <v/>
      </c>
      <c r="U2748" s="66" t="str">
        <f aca="false">IF(ISBLANK(Q2748),"ES",Q2748)</f>
        <v>ES</v>
      </c>
      <c r="V2748" s="64" t="str">
        <f aca="false">IF(ISBLANK(K2748),"2",VLOOKUP(K2748,$BG$2:$BH$3,2,FALSE()))</f>
        <v>2</v>
      </c>
      <c r="W2748" s="66" t="str">
        <f aca="false">IF(ISBLANK(R2748),"Sin observaciones",R2748)</f>
        <v>Sin observaciones</v>
      </c>
      <c r="X2748" s="64" t="str">
        <f aca="false">IF(ISERROR(VLOOKUP(J2748,$BG$2:$BH$3,2,FALSE())),"",VLOOKUP(J2748,$BG$2:$BH$3,2,FALSE()))</f>
        <v/>
      </c>
      <c r="Z2748" s="67"/>
    </row>
    <row r="2749" customFormat="false" ht="14.4" hidden="false" customHeight="false" outlineLevel="0" collapsed="false">
      <c r="A2749" s="63"/>
      <c r="B2749" s="83"/>
      <c r="C2749" s="63"/>
      <c r="D2749" s="84"/>
      <c r="E2749" s="85"/>
      <c r="F2749" s="85"/>
      <c r="G2749" s="85"/>
      <c r="H2749" s="85"/>
      <c r="I2749" s="61"/>
      <c r="J2749" s="83"/>
      <c r="K2749" s="83"/>
      <c r="L2749" s="61"/>
      <c r="M2749" s="61"/>
      <c r="N2749" s="61"/>
      <c r="O2749" s="63"/>
      <c r="P2749" s="63"/>
      <c r="Q2749" s="63"/>
      <c r="R2749" s="63"/>
      <c r="S2749" s="64" t="str">
        <f aca="false">IF(ISBLANK(A2749),"",CONCATENATE($BC$5,"-",MID($BC$3,3,2),"-M_",A2749))</f>
        <v/>
      </c>
      <c r="T2749" s="65" t="str">
        <f aca="false">IF(ISBLANK(B2749),"",VLOOKUP(B2749,$BI$2:$BJ$5,2,FALSE()))</f>
        <v/>
      </c>
      <c r="U2749" s="66" t="str">
        <f aca="false">IF(ISBLANK(Q2749),"ES",Q2749)</f>
        <v>ES</v>
      </c>
      <c r="V2749" s="64" t="str">
        <f aca="false">IF(ISBLANK(K2749),"2",VLOOKUP(K2749,$BG$2:$BH$3,2,FALSE()))</f>
        <v>2</v>
      </c>
      <c r="W2749" s="66" t="str">
        <f aca="false">IF(ISBLANK(R2749),"Sin observaciones",R2749)</f>
        <v>Sin observaciones</v>
      </c>
      <c r="X2749" s="64" t="str">
        <f aca="false">IF(ISERROR(VLOOKUP(J2749,$BG$2:$BH$3,2,FALSE())),"",VLOOKUP(J2749,$BG$2:$BH$3,2,FALSE()))</f>
        <v/>
      </c>
      <c r="Z2749" s="67"/>
    </row>
    <row r="2750" customFormat="false" ht="14.4" hidden="false" customHeight="false" outlineLevel="0" collapsed="false">
      <c r="A2750" s="63"/>
      <c r="B2750" s="83"/>
      <c r="C2750" s="63"/>
      <c r="D2750" s="84"/>
      <c r="E2750" s="85"/>
      <c r="F2750" s="85"/>
      <c r="G2750" s="85"/>
      <c r="H2750" s="85"/>
      <c r="I2750" s="61"/>
      <c r="J2750" s="83"/>
      <c r="K2750" s="83"/>
      <c r="L2750" s="61"/>
      <c r="M2750" s="61"/>
      <c r="N2750" s="61"/>
      <c r="O2750" s="63"/>
      <c r="P2750" s="63"/>
      <c r="Q2750" s="63"/>
      <c r="R2750" s="63"/>
      <c r="S2750" s="64" t="str">
        <f aca="false">IF(ISBLANK(A2750),"",CONCATENATE($BC$5,"-",MID($BC$3,3,2),"-M_",A2750))</f>
        <v/>
      </c>
      <c r="T2750" s="65" t="str">
        <f aca="false">IF(ISBLANK(B2750),"",VLOOKUP(B2750,$BI$2:$BJ$5,2,FALSE()))</f>
        <v/>
      </c>
      <c r="U2750" s="66" t="str">
        <f aca="false">IF(ISBLANK(Q2750),"ES",Q2750)</f>
        <v>ES</v>
      </c>
      <c r="V2750" s="64" t="str">
        <f aca="false">IF(ISBLANK(K2750),"2",VLOOKUP(K2750,$BG$2:$BH$3,2,FALSE()))</f>
        <v>2</v>
      </c>
      <c r="W2750" s="66" t="str">
        <f aca="false">IF(ISBLANK(R2750),"Sin observaciones",R2750)</f>
        <v>Sin observaciones</v>
      </c>
      <c r="X2750" s="64" t="str">
        <f aca="false">IF(ISERROR(VLOOKUP(J2750,$BG$2:$BH$3,2,FALSE())),"",VLOOKUP(J2750,$BG$2:$BH$3,2,FALSE()))</f>
        <v/>
      </c>
      <c r="Z2750" s="67"/>
    </row>
    <row r="2751" customFormat="false" ht="14.4" hidden="false" customHeight="false" outlineLevel="0" collapsed="false">
      <c r="A2751" s="63"/>
      <c r="B2751" s="83"/>
      <c r="C2751" s="63"/>
      <c r="D2751" s="84"/>
      <c r="E2751" s="85"/>
      <c r="F2751" s="85"/>
      <c r="G2751" s="85"/>
      <c r="H2751" s="85"/>
      <c r="I2751" s="61"/>
      <c r="J2751" s="83"/>
      <c r="K2751" s="83"/>
      <c r="L2751" s="61"/>
      <c r="M2751" s="61"/>
      <c r="N2751" s="61"/>
      <c r="O2751" s="63"/>
      <c r="P2751" s="63"/>
      <c r="Q2751" s="63"/>
      <c r="R2751" s="63"/>
      <c r="S2751" s="64" t="str">
        <f aca="false">IF(ISBLANK(A2751),"",CONCATENATE($BC$5,"-",MID($BC$3,3,2),"-M_",A2751))</f>
        <v/>
      </c>
      <c r="T2751" s="65" t="str">
        <f aca="false">IF(ISBLANK(B2751),"",VLOOKUP(B2751,$BI$2:$BJ$5,2,FALSE()))</f>
        <v/>
      </c>
      <c r="U2751" s="66" t="str">
        <f aca="false">IF(ISBLANK(Q2751),"ES",Q2751)</f>
        <v>ES</v>
      </c>
      <c r="V2751" s="64" t="str">
        <f aca="false">IF(ISBLANK(K2751),"2",VLOOKUP(K2751,$BG$2:$BH$3,2,FALSE()))</f>
        <v>2</v>
      </c>
      <c r="W2751" s="66" t="str">
        <f aca="false">IF(ISBLANK(R2751),"Sin observaciones",R2751)</f>
        <v>Sin observaciones</v>
      </c>
      <c r="X2751" s="64" t="str">
        <f aca="false">IF(ISERROR(VLOOKUP(J2751,$BG$2:$BH$3,2,FALSE())),"",VLOOKUP(J2751,$BG$2:$BH$3,2,FALSE()))</f>
        <v/>
      </c>
      <c r="Z2751" s="67"/>
    </row>
    <row r="2752" customFormat="false" ht="14.4" hidden="false" customHeight="false" outlineLevel="0" collapsed="false">
      <c r="A2752" s="63"/>
      <c r="B2752" s="83"/>
      <c r="C2752" s="63"/>
      <c r="D2752" s="84"/>
      <c r="E2752" s="85"/>
      <c r="F2752" s="85"/>
      <c r="G2752" s="85"/>
      <c r="H2752" s="85"/>
      <c r="I2752" s="61"/>
      <c r="J2752" s="83"/>
      <c r="K2752" s="83"/>
      <c r="L2752" s="61"/>
      <c r="M2752" s="61"/>
      <c r="N2752" s="61"/>
      <c r="O2752" s="63"/>
      <c r="P2752" s="63"/>
      <c r="Q2752" s="63"/>
      <c r="R2752" s="63"/>
      <c r="S2752" s="64" t="str">
        <f aca="false">IF(ISBLANK(A2752),"",CONCATENATE($BC$5,"-",MID($BC$3,3,2),"-M_",A2752))</f>
        <v/>
      </c>
      <c r="T2752" s="65" t="str">
        <f aca="false">IF(ISBLANK(B2752),"",VLOOKUP(B2752,$BI$2:$BJ$5,2,FALSE()))</f>
        <v/>
      </c>
      <c r="U2752" s="66" t="str">
        <f aca="false">IF(ISBLANK(Q2752),"ES",Q2752)</f>
        <v>ES</v>
      </c>
      <c r="V2752" s="64" t="str">
        <f aca="false">IF(ISBLANK(K2752),"2",VLOOKUP(K2752,$BG$2:$BH$3,2,FALSE()))</f>
        <v>2</v>
      </c>
      <c r="W2752" s="66" t="str">
        <f aca="false">IF(ISBLANK(R2752),"Sin observaciones",R2752)</f>
        <v>Sin observaciones</v>
      </c>
      <c r="X2752" s="64" t="str">
        <f aca="false">IF(ISERROR(VLOOKUP(J2752,$BG$2:$BH$3,2,FALSE())),"",VLOOKUP(J2752,$BG$2:$BH$3,2,FALSE()))</f>
        <v/>
      </c>
      <c r="Z2752" s="67"/>
    </row>
    <row r="2753" customFormat="false" ht="14.4" hidden="false" customHeight="false" outlineLevel="0" collapsed="false">
      <c r="A2753" s="63"/>
      <c r="B2753" s="83"/>
      <c r="C2753" s="63"/>
      <c r="D2753" s="84"/>
      <c r="E2753" s="85"/>
      <c r="F2753" s="85"/>
      <c r="G2753" s="85"/>
      <c r="H2753" s="85"/>
      <c r="I2753" s="61"/>
      <c r="J2753" s="83"/>
      <c r="K2753" s="83"/>
      <c r="L2753" s="61"/>
      <c r="M2753" s="61"/>
      <c r="N2753" s="61"/>
      <c r="O2753" s="63"/>
      <c r="P2753" s="63"/>
      <c r="Q2753" s="63"/>
      <c r="R2753" s="63"/>
      <c r="S2753" s="64" t="str">
        <f aca="false">IF(ISBLANK(A2753),"",CONCATENATE($BC$5,"-",MID($BC$3,3,2),"-M_",A2753))</f>
        <v/>
      </c>
      <c r="T2753" s="65" t="str">
        <f aca="false">IF(ISBLANK(B2753),"",VLOOKUP(B2753,$BI$2:$BJ$5,2,FALSE()))</f>
        <v/>
      </c>
      <c r="U2753" s="66" t="str">
        <f aca="false">IF(ISBLANK(Q2753),"ES",Q2753)</f>
        <v>ES</v>
      </c>
      <c r="V2753" s="64" t="str">
        <f aca="false">IF(ISBLANK(K2753),"2",VLOOKUP(K2753,$BG$2:$BH$3,2,FALSE()))</f>
        <v>2</v>
      </c>
      <c r="W2753" s="66" t="str">
        <f aca="false">IF(ISBLANK(R2753),"Sin observaciones",R2753)</f>
        <v>Sin observaciones</v>
      </c>
      <c r="X2753" s="64" t="str">
        <f aca="false">IF(ISERROR(VLOOKUP(J2753,$BG$2:$BH$3,2,FALSE())),"",VLOOKUP(J2753,$BG$2:$BH$3,2,FALSE()))</f>
        <v/>
      </c>
      <c r="Z2753" s="67"/>
    </row>
    <row r="2754" customFormat="false" ht="14.4" hidden="false" customHeight="false" outlineLevel="0" collapsed="false">
      <c r="A2754" s="63"/>
      <c r="B2754" s="83"/>
      <c r="C2754" s="63"/>
      <c r="D2754" s="84"/>
      <c r="E2754" s="85"/>
      <c r="F2754" s="85"/>
      <c r="G2754" s="85"/>
      <c r="H2754" s="85"/>
      <c r="I2754" s="61"/>
      <c r="J2754" s="83"/>
      <c r="K2754" s="83"/>
      <c r="L2754" s="61"/>
      <c r="M2754" s="61"/>
      <c r="N2754" s="61"/>
      <c r="O2754" s="63"/>
      <c r="P2754" s="63"/>
      <c r="Q2754" s="63"/>
      <c r="R2754" s="63"/>
      <c r="S2754" s="64" t="str">
        <f aca="false">IF(ISBLANK(A2754),"",CONCATENATE($BC$5,"-",MID($BC$3,3,2),"-M_",A2754))</f>
        <v/>
      </c>
      <c r="T2754" s="65" t="str">
        <f aca="false">IF(ISBLANK(B2754),"",VLOOKUP(B2754,$BI$2:$BJ$5,2,FALSE()))</f>
        <v/>
      </c>
      <c r="U2754" s="66" t="str">
        <f aca="false">IF(ISBLANK(Q2754),"ES",Q2754)</f>
        <v>ES</v>
      </c>
      <c r="V2754" s="64" t="str">
        <f aca="false">IF(ISBLANK(K2754),"2",VLOOKUP(K2754,$BG$2:$BH$3,2,FALSE()))</f>
        <v>2</v>
      </c>
      <c r="W2754" s="66" t="str">
        <f aca="false">IF(ISBLANK(R2754),"Sin observaciones",R2754)</f>
        <v>Sin observaciones</v>
      </c>
      <c r="X2754" s="64" t="str">
        <f aca="false">IF(ISERROR(VLOOKUP(J2754,$BG$2:$BH$3,2,FALSE())),"",VLOOKUP(J2754,$BG$2:$BH$3,2,FALSE()))</f>
        <v/>
      </c>
      <c r="Z2754" s="67"/>
    </row>
    <row r="2755" customFormat="false" ht="14.4" hidden="false" customHeight="false" outlineLevel="0" collapsed="false">
      <c r="A2755" s="63"/>
      <c r="B2755" s="83"/>
      <c r="C2755" s="63"/>
      <c r="D2755" s="84"/>
      <c r="E2755" s="85"/>
      <c r="F2755" s="85"/>
      <c r="G2755" s="85"/>
      <c r="H2755" s="85"/>
      <c r="I2755" s="61"/>
      <c r="J2755" s="83"/>
      <c r="K2755" s="83"/>
      <c r="L2755" s="61"/>
      <c r="M2755" s="61"/>
      <c r="N2755" s="61"/>
      <c r="O2755" s="63"/>
      <c r="P2755" s="63"/>
      <c r="Q2755" s="63"/>
      <c r="R2755" s="63"/>
      <c r="S2755" s="64" t="str">
        <f aca="false">IF(ISBLANK(A2755),"",CONCATENATE($BC$5,"-",MID($BC$3,3,2),"-M_",A2755))</f>
        <v/>
      </c>
      <c r="T2755" s="65" t="str">
        <f aca="false">IF(ISBLANK(B2755),"",VLOOKUP(B2755,$BI$2:$BJ$5,2,FALSE()))</f>
        <v/>
      </c>
      <c r="U2755" s="66" t="str">
        <f aca="false">IF(ISBLANK(Q2755),"ES",Q2755)</f>
        <v>ES</v>
      </c>
      <c r="V2755" s="64" t="str">
        <f aca="false">IF(ISBLANK(K2755),"2",VLOOKUP(K2755,$BG$2:$BH$3,2,FALSE()))</f>
        <v>2</v>
      </c>
      <c r="W2755" s="66" t="str">
        <f aca="false">IF(ISBLANK(R2755),"Sin observaciones",R2755)</f>
        <v>Sin observaciones</v>
      </c>
      <c r="X2755" s="64" t="str">
        <f aca="false">IF(ISERROR(VLOOKUP(J2755,$BG$2:$BH$3,2,FALSE())),"",VLOOKUP(J2755,$BG$2:$BH$3,2,FALSE()))</f>
        <v/>
      </c>
      <c r="Z2755" s="67"/>
    </row>
    <row r="2756" customFormat="false" ht="14.4" hidden="false" customHeight="false" outlineLevel="0" collapsed="false">
      <c r="A2756" s="63"/>
      <c r="B2756" s="83"/>
      <c r="C2756" s="63"/>
      <c r="D2756" s="84"/>
      <c r="E2756" s="85"/>
      <c r="F2756" s="85"/>
      <c r="G2756" s="85"/>
      <c r="H2756" s="85"/>
      <c r="I2756" s="61"/>
      <c r="J2756" s="83"/>
      <c r="K2756" s="83"/>
      <c r="L2756" s="61"/>
      <c r="M2756" s="61"/>
      <c r="N2756" s="61"/>
      <c r="O2756" s="63"/>
      <c r="P2756" s="63"/>
      <c r="Q2756" s="63"/>
      <c r="R2756" s="63"/>
      <c r="S2756" s="64" t="str">
        <f aca="false">IF(ISBLANK(A2756),"",CONCATENATE($BC$5,"-",MID($BC$3,3,2),"-M_",A2756))</f>
        <v/>
      </c>
      <c r="T2756" s="65" t="str">
        <f aca="false">IF(ISBLANK(B2756),"",VLOOKUP(B2756,$BI$2:$BJ$5,2,FALSE()))</f>
        <v/>
      </c>
      <c r="U2756" s="66" t="str">
        <f aca="false">IF(ISBLANK(Q2756),"ES",Q2756)</f>
        <v>ES</v>
      </c>
      <c r="V2756" s="64" t="str">
        <f aca="false">IF(ISBLANK(K2756),"2",VLOOKUP(K2756,$BG$2:$BH$3,2,FALSE()))</f>
        <v>2</v>
      </c>
      <c r="W2756" s="66" t="str">
        <f aca="false">IF(ISBLANK(R2756),"Sin observaciones",R2756)</f>
        <v>Sin observaciones</v>
      </c>
      <c r="X2756" s="64" t="str">
        <f aca="false">IF(ISERROR(VLOOKUP(J2756,$BG$2:$BH$3,2,FALSE())),"",VLOOKUP(J2756,$BG$2:$BH$3,2,FALSE()))</f>
        <v/>
      </c>
      <c r="Z2756" s="67"/>
    </row>
    <row r="2757" customFormat="false" ht="14.4" hidden="false" customHeight="false" outlineLevel="0" collapsed="false">
      <c r="A2757" s="63"/>
      <c r="B2757" s="83"/>
      <c r="C2757" s="63"/>
      <c r="D2757" s="84"/>
      <c r="E2757" s="85"/>
      <c r="F2757" s="85"/>
      <c r="G2757" s="85"/>
      <c r="H2757" s="85"/>
      <c r="I2757" s="61"/>
      <c r="J2757" s="83"/>
      <c r="K2757" s="83"/>
      <c r="L2757" s="61"/>
      <c r="M2757" s="61"/>
      <c r="N2757" s="61"/>
      <c r="O2757" s="63"/>
      <c r="P2757" s="63"/>
      <c r="Q2757" s="63"/>
      <c r="R2757" s="63"/>
      <c r="S2757" s="64" t="str">
        <f aca="false">IF(ISBLANK(A2757),"",CONCATENATE($BC$5,"-",MID($BC$3,3,2),"-M_",A2757))</f>
        <v/>
      </c>
      <c r="T2757" s="65" t="str">
        <f aca="false">IF(ISBLANK(B2757),"",VLOOKUP(B2757,$BI$2:$BJ$5,2,FALSE()))</f>
        <v/>
      </c>
      <c r="U2757" s="66" t="str">
        <f aca="false">IF(ISBLANK(Q2757),"ES",Q2757)</f>
        <v>ES</v>
      </c>
      <c r="V2757" s="64" t="str">
        <f aca="false">IF(ISBLANK(K2757),"2",VLOOKUP(K2757,$BG$2:$BH$3,2,FALSE()))</f>
        <v>2</v>
      </c>
      <c r="W2757" s="66" t="str">
        <f aca="false">IF(ISBLANK(R2757),"Sin observaciones",R2757)</f>
        <v>Sin observaciones</v>
      </c>
      <c r="X2757" s="64" t="str">
        <f aca="false">IF(ISERROR(VLOOKUP(J2757,$BG$2:$BH$3,2,FALSE())),"",VLOOKUP(J2757,$BG$2:$BH$3,2,FALSE()))</f>
        <v/>
      </c>
      <c r="Z2757" s="67"/>
    </row>
    <row r="2758" customFormat="false" ht="14.4" hidden="false" customHeight="false" outlineLevel="0" collapsed="false">
      <c r="A2758" s="63"/>
      <c r="B2758" s="83"/>
      <c r="C2758" s="63"/>
      <c r="D2758" s="84"/>
      <c r="E2758" s="85"/>
      <c r="F2758" s="85"/>
      <c r="G2758" s="85"/>
      <c r="H2758" s="85"/>
      <c r="I2758" s="61"/>
      <c r="J2758" s="83"/>
      <c r="K2758" s="83"/>
      <c r="L2758" s="61"/>
      <c r="M2758" s="61"/>
      <c r="N2758" s="61"/>
      <c r="O2758" s="63"/>
      <c r="P2758" s="63"/>
      <c r="Q2758" s="63"/>
      <c r="R2758" s="63"/>
      <c r="S2758" s="64" t="str">
        <f aca="false">IF(ISBLANK(A2758),"",CONCATENATE($BC$5,"-",MID($BC$3,3,2),"-M_",A2758))</f>
        <v/>
      </c>
      <c r="T2758" s="65" t="str">
        <f aca="false">IF(ISBLANK(B2758),"",VLOOKUP(B2758,$BI$2:$BJ$5,2,FALSE()))</f>
        <v/>
      </c>
      <c r="U2758" s="66" t="str">
        <f aca="false">IF(ISBLANK(Q2758),"ES",Q2758)</f>
        <v>ES</v>
      </c>
      <c r="V2758" s="64" t="str">
        <f aca="false">IF(ISBLANK(K2758),"2",VLOOKUP(K2758,$BG$2:$BH$3,2,FALSE()))</f>
        <v>2</v>
      </c>
      <c r="W2758" s="66" t="str">
        <f aca="false">IF(ISBLANK(R2758),"Sin observaciones",R2758)</f>
        <v>Sin observaciones</v>
      </c>
      <c r="X2758" s="64" t="str">
        <f aca="false">IF(ISERROR(VLOOKUP(J2758,$BG$2:$BH$3,2,FALSE())),"",VLOOKUP(J2758,$BG$2:$BH$3,2,FALSE()))</f>
        <v/>
      </c>
      <c r="Z2758" s="67"/>
    </row>
    <row r="2759" customFormat="false" ht="14.4" hidden="false" customHeight="false" outlineLevel="0" collapsed="false">
      <c r="A2759" s="63"/>
      <c r="B2759" s="83"/>
      <c r="C2759" s="63"/>
      <c r="D2759" s="84"/>
      <c r="E2759" s="85"/>
      <c r="F2759" s="85"/>
      <c r="G2759" s="85"/>
      <c r="H2759" s="85"/>
      <c r="I2759" s="61"/>
      <c r="J2759" s="83"/>
      <c r="K2759" s="83"/>
      <c r="L2759" s="61"/>
      <c r="M2759" s="61"/>
      <c r="N2759" s="61"/>
      <c r="O2759" s="63"/>
      <c r="P2759" s="63"/>
      <c r="Q2759" s="63"/>
      <c r="R2759" s="63"/>
      <c r="S2759" s="64" t="str">
        <f aca="false">IF(ISBLANK(A2759),"",CONCATENATE($BC$5,"-",MID($BC$3,3,2),"-M_",A2759))</f>
        <v/>
      </c>
      <c r="T2759" s="65" t="str">
        <f aca="false">IF(ISBLANK(B2759),"",VLOOKUP(B2759,$BI$2:$BJ$5,2,FALSE()))</f>
        <v/>
      </c>
      <c r="U2759" s="66" t="str">
        <f aca="false">IF(ISBLANK(Q2759),"ES",Q2759)</f>
        <v>ES</v>
      </c>
      <c r="V2759" s="64" t="str">
        <f aca="false">IF(ISBLANK(K2759),"2",VLOOKUP(K2759,$BG$2:$BH$3,2,FALSE()))</f>
        <v>2</v>
      </c>
      <c r="W2759" s="66" t="str">
        <f aca="false">IF(ISBLANK(R2759),"Sin observaciones",R2759)</f>
        <v>Sin observaciones</v>
      </c>
      <c r="X2759" s="64" t="str">
        <f aca="false">IF(ISERROR(VLOOKUP(J2759,$BG$2:$BH$3,2,FALSE())),"",VLOOKUP(J2759,$BG$2:$BH$3,2,FALSE()))</f>
        <v/>
      </c>
      <c r="Z2759" s="67"/>
    </row>
    <row r="2760" customFormat="false" ht="14.4" hidden="false" customHeight="false" outlineLevel="0" collapsed="false">
      <c r="A2760" s="63"/>
      <c r="B2760" s="83"/>
      <c r="C2760" s="63"/>
      <c r="D2760" s="84"/>
      <c r="E2760" s="85"/>
      <c r="F2760" s="85"/>
      <c r="G2760" s="85"/>
      <c r="H2760" s="85"/>
      <c r="I2760" s="61"/>
      <c r="J2760" s="83"/>
      <c r="K2760" s="83"/>
      <c r="L2760" s="61"/>
      <c r="M2760" s="61"/>
      <c r="N2760" s="61"/>
      <c r="O2760" s="63"/>
      <c r="P2760" s="63"/>
      <c r="Q2760" s="63"/>
      <c r="R2760" s="63"/>
      <c r="S2760" s="64" t="str">
        <f aca="false">IF(ISBLANK(A2760),"",CONCATENATE($BC$5,"-",MID($BC$3,3,2),"-M_",A2760))</f>
        <v/>
      </c>
      <c r="T2760" s="65" t="str">
        <f aca="false">IF(ISBLANK(B2760),"",VLOOKUP(B2760,$BI$2:$BJ$5,2,FALSE()))</f>
        <v/>
      </c>
      <c r="U2760" s="66" t="str">
        <f aca="false">IF(ISBLANK(Q2760),"ES",Q2760)</f>
        <v>ES</v>
      </c>
      <c r="V2760" s="64" t="str">
        <f aca="false">IF(ISBLANK(K2760),"2",VLOOKUP(K2760,$BG$2:$BH$3,2,FALSE()))</f>
        <v>2</v>
      </c>
      <c r="W2760" s="66" t="str">
        <f aca="false">IF(ISBLANK(R2760),"Sin observaciones",R2760)</f>
        <v>Sin observaciones</v>
      </c>
      <c r="X2760" s="64" t="str">
        <f aca="false">IF(ISERROR(VLOOKUP(J2760,$BG$2:$BH$3,2,FALSE())),"",VLOOKUP(J2760,$BG$2:$BH$3,2,FALSE()))</f>
        <v/>
      </c>
      <c r="Z2760" s="67"/>
    </row>
    <row r="2761" customFormat="false" ht="14.4" hidden="false" customHeight="false" outlineLevel="0" collapsed="false">
      <c r="A2761" s="63"/>
      <c r="B2761" s="83"/>
      <c r="C2761" s="63"/>
      <c r="D2761" s="84"/>
      <c r="E2761" s="85"/>
      <c r="F2761" s="85"/>
      <c r="G2761" s="85"/>
      <c r="H2761" s="85"/>
      <c r="I2761" s="61"/>
      <c r="J2761" s="83"/>
      <c r="K2761" s="83"/>
      <c r="L2761" s="61"/>
      <c r="M2761" s="61"/>
      <c r="N2761" s="61"/>
      <c r="O2761" s="63"/>
      <c r="P2761" s="63"/>
      <c r="Q2761" s="63"/>
      <c r="R2761" s="63"/>
      <c r="S2761" s="64" t="str">
        <f aca="false">IF(ISBLANK(A2761),"",CONCATENATE($BC$5,"-",MID($BC$3,3,2),"-M_",A2761))</f>
        <v/>
      </c>
      <c r="T2761" s="65" t="str">
        <f aca="false">IF(ISBLANK(B2761),"",VLOOKUP(B2761,$BI$2:$BJ$5,2,FALSE()))</f>
        <v/>
      </c>
      <c r="U2761" s="66" t="str">
        <f aca="false">IF(ISBLANK(Q2761),"ES",Q2761)</f>
        <v>ES</v>
      </c>
      <c r="V2761" s="64" t="str">
        <f aca="false">IF(ISBLANK(K2761),"2",VLOOKUP(K2761,$BG$2:$BH$3,2,FALSE()))</f>
        <v>2</v>
      </c>
      <c r="W2761" s="66" t="str">
        <f aca="false">IF(ISBLANK(R2761),"Sin observaciones",R2761)</f>
        <v>Sin observaciones</v>
      </c>
      <c r="X2761" s="64" t="str">
        <f aca="false">IF(ISERROR(VLOOKUP(J2761,$BG$2:$BH$3,2,FALSE())),"",VLOOKUP(J2761,$BG$2:$BH$3,2,FALSE()))</f>
        <v/>
      </c>
      <c r="Z2761" s="67"/>
    </row>
    <row r="2762" customFormat="false" ht="14.4" hidden="false" customHeight="false" outlineLevel="0" collapsed="false">
      <c r="A2762" s="63"/>
      <c r="B2762" s="83"/>
      <c r="C2762" s="63"/>
      <c r="D2762" s="84"/>
      <c r="E2762" s="85"/>
      <c r="F2762" s="85"/>
      <c r="G2762" s="85"/>
      <c r="H2762" s="85"/>
      <c r="I2762" s="61"/>
      <c r="J2762" s="83"/>
      <c r="K2762" s="83"/>
      <c r="L2762" s="61"/>
      <c r="M2762" s="61"/>
      <c r="N2762" s="61"/>
      <c r="O2762" s="63"/>
      <c r="P2762" s="63"/>
      <c r="Q2762" s="63"/>
      <c r="R2762" s="63"/>
      <c r="S2762" s="64" t="str">
        <f aca="false">IF(ISBLANK(A2762),"",CONCATENATE($BC$5,"-",MID($BC$3,3,2),"-M_",A2762))</f>
        <v/>
      </c>
      <c r="T2762" s="65" t="str">
        <f aca="false">IF(ISBLANK(B2762),"",VLOOKUP(B2762,$BI$2:$BJ$5,2,FALSE()))</f>
        <v/>
      </c>
      <c r="U2762" s="66" t="str">
        <f aca="false">IF(ISBLANK(Q2762),"ES",Q2762)</f>
        <v>ES</v>
      </c>
      <c r="V2762" s="64" t="str">
        <f aca="false">IF(ISBLANK(K2762),"2",VLOOKUP(K2762,$BG$2:$BH$3,2,FALSE()))</f>
        <v>2</v>
      </c>
      <c r="W2762" s="66" t="str">
        <f aca="false">IF(ISBLANK(R2762),"Sin observaciones",R2762)</f>
        <v>Sin observaciones</v>
      </c>
      <c r="X2762" s="64" t="str">
        <f aca="false">IF(ISERROR(VLOOKUP(J2762,$BG$2:$BH$3,2,FALSE())),"",VLOOKUP(J2762,$BG$2:$BH$3,2,FALSE()))</f>
        <v/>
      </c>
      <c r="Z2762" s="67"/>
    </row>
    <row r="2763" customFormat="false" ht="14.4" hidden="false" customHeight="false" outlineLevel="0" collapsed="false">
      <c r="A2763" s="63"/>
      <c r="B2763" s="83"/>
      <c r="C2763" s="63"/>
      <c r="D2763" s="84"/>
      <c r="E2763" s="85"/>
      <c r="F2763" s="85"/>
      <c r="G2763" s="85"/>
      <c r="H2763" s="85"/>
      <c r="I2763" s="61"/>
      <c r="J2763" s="83"/>
      <c r="K2763" s="83"/>
      <c r="L2763" s="61"/>
      <c r="M2763" s="61"/>
      <c r="N2763" s="61"/>
      <c r="O2763" s="63"/>
      <c r="P2763" s="63"/>
      <c r="Q2763" s="63"/>
      <c r="R2763" s="63"/>
      <c r="S2763" s="64" t="str">
        <f aca="false">IF(ISBLANK(A2763),"",CONCATENATE($BC$5,"-",MID($BC$3,3,2),"-M_",A2763))</f>
        <v/>
      </c>
      <c r="T2763" s="65" t="str">
        <f aca="false">IF(ISBLANK(B2763),"",VLOOKUP(B2763,$BI$2:$BJ$5,2,FALSE()))</f>
        <v/>
      </c>
      <c r="U2763" s="66" t="str">
        <f aca="false">IF(ISBLANK(Q2763),"ES",Q2763)</f>
        <v>ES</v>
      </c>
      <c r="V2763" s="64" t="str">
        <f aca="false">IF(ISBLANK(K2763),"2",VLOOKUP(K2763,$BG$2:$BH$3,2,FALSE()))</f>
        <v>2</v>
      </c>
      <c r="W2763" s="66" t="str">
        <f aca="false">IF(ISBLANK(R2763),"Sin observaciones",R2763)</f>
        <v>Sin observaciones</v>
      </c>
      <c r="X2763" s="64" t="str">
        <f aca="false">IF(ISERROR(VLOOKUP(J2763,$BG$2:$BH$3,2,FALSE())),"",VLOOKUP(J2763,$BG$2:$BH$3,2,FALSE()))</f>
        <v/>
      </c>
      <c r="Z2763" s="67"/>
    </row>
    <row r="2764" customFormat="false" ht="14.4" hidden="false" customHeight="false" outlineLevel="0" collapsed="false">
      <c r="A2764" s="63"/>
      <c r="B2764" s="83"/>
      <c r="C2764" s="63"/>
      <c r="D2764" s="84"/>
      <c r="E2764" s="85"/>
      <c r="F2764" s="85"/>
      <c r="G2764" s="85"/>
      <c r="H2764" s="85"/>
      <c r="I2764" s="61"/>
      <c r="J2764" s="83"/>
      <c r="K2764" s="83"/>
      <c r="L2764" s="61"/>
      <c r="M2764" s="61"/>
      <c r="N2764" s="61"/>
      <c r="O2764" s="63"/>
      <c r="P2764" s="63"/>
      <c r="Q2764" s="63"/>
      <c r="R2764" s="63"/>
      <c r="S2764" s="64" t="str">
        <f aca="false">IF(ISBLANK(A2764),"",CONCATENATE($BC$5,"-",MID($BC$3,3,2),"-M_",A2764))</f>
        <v/>
      </c>
      <c r="T2764" s="65" t="str">
        <f aca="false">IF(ISBLANK(B2764),"",VLOOKUP(B2764,$BI$2:$BJ$5,2,FALSE()))</f>
        <v/>
      </c>
      <c r="U2764" s="66" t="str">
        <f aca="false">IF(ISBLANK(Q2764),"ES",Q2764)</f>
        <v>ES</v>
      </c>
      <c r="V2764" s="64" t="str">
        <f aca="false">IF(ISBLANK(K2764),"2",VLOOKUP(K2764,$BG$2:$BH$3,2,FALSE()))</f>
        <v>2</v>
      </c>
      <c r="W2764" s="66" t="str">
        <f aca="false">IF(ISBLANK(R2764),"Sin observaciones",R2764)</f>
        <v>Sin observaciones</v>
      </c>
      <c r="X2764" s="64" t="str">
        <f aca="false">IF(ISERROR(VLOOKUP(J2764,$BG$2:$BH$3,2,FALSE())),"",VLOOKUP(J2764,$BG$2:$BH$3,2,FALSE()))</f>
        <v/>
      </c>
      <c r="Z2764" s="67"/>
    </row>
    <row r="2765" customFormat="false" ht="14.4" hidden="false" customHeight="false" outlineLevel="0" collapsed="false">
      <c r="A2765" s="63"/>
      <c r="B2765" s="83"/>
      <c r="C2765" s="63"/>
      <c r="D2765" s="84"/>
      <c r="E2765" s="85"/>
      <c r="F2765" s="85"/>
      <c r="G2765" s="85"/>
      <c r="H2765" s="85"/>
      <c r="I2765" s="61"/>
      <c r="J2765" s="83"/>
      <c r="K2765" s="83"/>
      <c r="L2765" s="61"/>
      <c r="M2765" s="61"/>
      <c r="N2765" s="61"/>
      <c r="O2765" s="63"/>
      <c r="P2765" s="63"/>
      <c r="Q2765" s="63"/>
      <c r="R2765" s="63"/>
      <c r="S2765" s="64" t="str">
        <f aca="false">IF(ISBLANK(A2765),"",CONCATENATE($BC$5,"-",MID($BC$3,3,2),"-M_",A2765))</f>
        <v/>
      </c>
      <c r="T2765" s="65" t="str">
        <f aca="false">IF(ISBLANK(B2765),"",VLOOKUP(B2765,$BI$2:$BJ$5,2,FALSE()))</f>
        <v/>
      </c>
      <c r="U2765" s="66" t="str">
        <f aca="false">IF(ISBLANK(Q2765),"ES",Q2765)</f>
        <v>ES</v>
      </c>
      <c r="V2765" s="64" t="str">
        <f aca="false">IF(ISBLANK(K2765),"2",VLOOKUP(K2765,$BG$2:$BH$3,2,FALSE()))</f>
        <v>2</v>
      </c>
      <c r="W2765" s="66" t="str">
        <f aca="false">IF(ISBLANK(R2765),"Sin observaciones",R2765)</f>
        <v>Sin observaciones</v>
      </c>
      <c r="X2765" s="64" t="str">
        <f aca="false">IF(ISERROR(VLOOKUP(J2765,$BG$2:$BH$3,2,FALSE())),"",VLOOKUP(J2765,$BG$2:$BH$3,2,FALSE()))</f>
        <v/>
      </c>
      <c r="Z2765" s="67"/>
    </row>
    <row r="2766" customFormat="false" ht="14.4" hidden="false" customHeight="false" outlineLevel="0" collapsed="false">
      <c r="A2766" s="63"/>
      <c r="B2766" s="83"/>
      <c r="C2766" s="63"/>
      <c r="D2766" s="84"/>
      <c r="E2766" s="85"/>
      <c r="F2766" s="85"/>
      <c r="G2766" s="85"/>
      <c r="H2766" s="85"/>
      <c r="I2766" s="61"/>
      <c r="J2766" s="83"/>
      <c r="K2766" s="83"/>
      <c r="L2766" s="61"/>
      <c r="M2766" s="61"/>
      <c r="N2766" s="61"/>
      <c r="O2766" s="63"/>
      <c r="P2766" s="63"/>
      <c r="Q2766" s="63"/>
      <c r="R2766" s="63"/>
      <c r="S2766" s="64" t="str">
        <f aca="false">IF(ISBLANK(A2766),"",CONCATENATE($BC$5,"-",MID($BC$3,3,2),"-M_",A2766))</f>
        <v/>
      </c>
      <c r="T2766" s="65" t="str">
        <f aca="false">IF(ISBLANK(B2766),"",VLOOKUP(B2766,$BI$2:$BJ$5,2,FALSE()))</f>
        <v/>
      </c>
      <c r="U2766" s="66" t="str">
        <f aca="false">IF(ISBLANK(Q2766),"ES",Q2766)</f>
        <v>ES</v>
      </c>
      <c r="V2766" s="64" t="str">
        <f aca="false">IF(ISBLANK(K2766),"2",VLOOKUP(K2766,$BG$2:$BH$3,2,FALSE()))</f>
        <v>2</v>
      </c>
      <c r="W2766" s="66" t="str">
        <f aca="false">IF(ISBLANK(R2766),"Sin observaciones",R2766)</f>
        <v>Sin observaciones</v>
      </c>
      <c r="X2766" s="64" t="str">
        <f aca="false">IF(ISERROR(VLOOKUP(J2766,$BG$2:$BH$3,2,FALSE())),"",VLOOKUP(J2766,$BG$2:$BH$3,2,FALSE()))</f>
        <v/>
      </c>
      <c r="Z2766" s="67"/>
    </row>
    <row r="2767" customFormat="false" ht="14.4" hidden="false" customHeight="false" outlineLevel="0" collapsed="false">
      <c r="A2767" s="63"/>
      <c r="B2767" s="83"/>
      <c r="C2767" s="63"/>
      <c r="D2767" s="84"/>
      <c r="E2767" s="85"/>
      <c r="F2767" s="85"/>
      <c r="G2767" s="85"/>
      <c r="H2767" s="85"/>
      <c r="I2767" s="61"/>
      <c r="J2767" s="83"/>
      <c r="K2767" s="83"/>
      <c r="L2767" s="61"/>
      <c r="M2767" s="61"/>
      <c r="N2767" s="61"/>
      <c r="O2767" s="63"/>
      <c r="P2767" s="63"/>
      <c r="Q2767" s="63"/>
      <c r="R2767" s="63"/>
      <c r="S2767" s="64" t="str">
        <f aca="false">IF(ISBLANK(A2767),"",CONCATENATE($BC$5,"-",MID($BC$3,3,2),"-M_",A2767))</f>
        <v/>
      </c>
      <c r="T2767" s="65" t="str">
        <f aca="false">IF(ISBLANK(B2767),"",VLOOKUP(B2767,$BI$2:$BJ$5,2,FALSE()))</f>
        <v/>
      </c>
      <c r="U2767" s="66" t="str">
        <f aca="false">IF(ISBLANK(Q2767),"ES",Q2767)</f>
        <v>ES</v>
      </c>
      <c r="V2767" s="64" t="str">
        <f aca="false">IF(ISBLANK(K2767),"2",VLOOKUP(K2767,$BG$2:$BH$3,2,FALSE()))</f>
        <v>2</v>
      </c>
      <c r="W2767" s="66" t="str">
        <f aca="false">IF(ISBLANK(R2767),"Sin observaciones",R2767)</f>
        <v>Sin observaciones</v>
      </c>
      <c r="X2767" s="64" t="str">
        <f aca="false">IF(ISERROR(VLOOKUP(J2767,$BG$2:$BH$3,2,FALSE())),"",VLOOKUP(J2767,$BG$2:$BH$3,2,FALSE()))</f>
        <v/>
      </c>
      <c r="Z2767" s="67"/>
    </row>
    <row r="2768" customFormat="false" ht="14.4" hidden="false" customHeight="false" outlineLevel="0" collapsed="false">
      <c r="A2768" s="63"/>
      <c r="B2768" s="83"/>
      <c r="C2768" s="63"/>
      <c r="D2768" s="84"/>
      <c r="E2768" s="85"/>
      <c r="F2768" s="85"/>
      <c r="G2768" s="85"/>
      <c r="H2768" s="85"/>
      <c r="I2768" s="61"/>
      <c r="J2768" s="83"/>
      <c r="K2768" s="83"/>
      <c r="L2768" s="61"/>
      <c r="M2768" s="61"/>
      <c r="N2768" s="61"/>
      <c r="O2768" s="63"/>
      <c r="P2768" s="63"/>
      <c r="Q2768" s="63"/>
      <c r="R2768" s="63"/>
      <c r="S2768" s="64" t="str">
        <f aca="false">IF(ISBLANK(A2768),"",CONCATENATE($BC$5,"-",MID($BC$3,3,2),"-M_",A2768))</f>
        <v/>
      </c>
      <c r="T2768" s="65" t="str">
        <f aca="false">IF(ISBLANK(B2768),"",VLOOKUP(B2768,$BI$2:$BJ$5,2,FALSE()))</f>
        <v/>
      </c>
      <c r="U2768" s="66" t="str">
        <f aca="false">IF(ISBLANK(Q2768),"ES",Q2768)</f>
        <v>ES</v>
      </c>
      <c r="V2768" s="64" t="str">
        <f aca="false">IF(ISBLANK(K2768),"2",VLOOKUP(K2768,$BG$2:$BH$3,2,FALSE()))</f>
        <v>2</v>
      </c>
      <c r="W2768" s="66" t="str">
        <f aca="false">IF(ISBLANK(R2768),"Sin observaciones",R2768)</f>
        <v>Sin observaciones</v>
      </c>
      <c r="X2768" s="64" t="str">
        <f aca="false">IF(ISERROR(VLOOKUP(J2768,$BG$2:$BH$3,2,FALSE())),"",VLOOKUP(J2768,$BG$2:$BH$3,2,FALSE()))</f>
        <v/>
      </c>
      <c r="Z2768" s="67"/>
    </row>
    <row r="2769" customFormat="false" ht="14.4" hidden="false" customHeight="false" outlineLevel="0" collapsed="false">
      <c r="A2769" s="63"/>
      <c r="B2769" s="83"/>
      <c r="C2769" s="63"/>
      <c r="D2769" s="84"/>
      <c r="E2769" s="85"/>
      <c r="F2769" s="85"/>
      <c r="G2769" s="85"/>
      <c r="H2769" s="85"/>
      <c r="I2769" s="61"/>
      <c r="J2769" s="83"/>
      <c r="K2769" s="83"/>
      <c r="L2769" s="61"/>
      <c r="M2769" s="61"/>
      <c r="N2769" s="61"/>
      <c r="O2769" s="63"/>
      <c r="P2769" s="63"/>
      <c r="Q2769" s="63"/>
      <c r="R2769" s="63"/>
      <c r="S2769" s="64" t="str">
        <f aca="false">IF(ISBLANK(A2769),"",CONCATENATE($BC$5,"-",MID($BC$3,3,2),"-M_",A2769))</f>
        <v/>
      </c>
      <c r="T2769" s="65" t="str">
        <f aca="false">IF(ISBLANK(B2769),"",VLOOKUP(B2769,$BI$2:$BJ$5,2,FALSE()))</f>
        <v/>
      </c>
      <c r="U2769" s="66" t="str">
        <f aca="false">IF(ISBLANK(Q2769),"ES",Q2769)</f>
        <v>ES</v>
      </c>
      <c r="V2769" s="64" t="str">
        <f aca="false">IF(ISBLANK(K2769),"2",VLOOKUP(K2769,$BG$2:$BH$3,2,FALSE()))</f>
        <v>2</v>
      </c>
      <c r="W2769" s="66" t="str">
        <f aca="false">IF(ISBLANK(R2769),"Sin observaciones",R2769)</f>
        <v>Sin observaciones</v>
      </c>
      <c r="X2769" s="64" t="str">
        <f aca="false">IF(ISERROR(VLOOKUP(J2769,$BG$2:$BH$3,2,FALSE())),"",VLOOKUP(J2769,$BG$2:$BH$3,2,FALSE()))</f>
        <v/>
      </c>
      <c r="Z2769" s="67"/>
    </row>
    <row r="2770" customFormat="false" ht="14.4" hidden="false" customHeight="false" outlineLevel="0" collapsed="false">
      <c r="A2770" s="63"/>
      <c r="B2770" s="83"/>
      <c r="C2770" s="63"/>
      <c r="D2770" s="84"/>
      <c r="E2770" s="85"/>
      <c r="F2770" s="85"/>
      <c r="G2770" s="85"/>
      <c r="H2770" s="85"/>
      <c r="I2770" s="61"/>
      <c r="J2770" s="83"/>
      <c r="K2770" s="83"/>
      <c r="L2770" s="61"/>
      <c r="M2770" s="61"/>
      <c r="N2770" s="61"/>
      <c r="O2770" s="63"/>
      <c r="P2770" s="63"/>
      <c r="Q2770" s="63"/>
      <c r="R2770" s="63"/>
      <c r="S2770" s="64" t="str">
        <f aca="false">IF(ISBLANK(A2770),"",CONCATENATE($BC$5,"-",MID($BC$3,3,2),"-M_",A2770))</f>
        <v/>
      </c>
      <c r="T2770" s="65" t="str">
        <f aca="false">IF(ISBLANK(B2770),"",VLOOKUP(B2770,$BI$2:$BJ$5,2,FALSE()))</f>
        <v/>
      </c>
      <c r="U2770" s="66" t="str">
        <f aca="false">IF(ISBLANK(Q2770),"ES",Q2770)</f>
        <v>ES</v>
      </c>
      <c r="V2770" s="64" t="str">
        <f aca="false">IF(ISBLANK(K2770),"2",VLOOKUP(K2770,$BG$2:$BH$3,2,FALSE()))</f>
        <v>2</v>
      </c>
      <c r="W2770" s="66" t="str">
        <f aca="false">IF(ISBLANK(R2770),"Sin observaciones",R2770)</f>
        <v>Sin observaciones</v>
      </c>
      <c r="X2770" s="64" t="str">
        <f aca="false">IF(ISERROR(VLOOKUP(J2770,$BG$2:$BH$3,2,FALSE())),"",VLOOKUP(J2770,$BG$2:$BH$3,2,FALSE()))</f>
        <v/>
      </c>
      <c r="Z2770" s="67"/>
    </row>
    <row r="2771" customFormat="false" ht="14.4" hidden="false" customHeight="false" outlineLevel="0" collapsed="false">
      <c r="A2771" s="63"/>
      <c r="B2771" s="83"/>
      <c r="C2771" s="63"/>
      <c r="D2771" s="84"/>
      <c r="E2771" s="85"/>
      <c r="F2771" s="85"/>
      <c r="G2771" s="85"/>
      <c r="H2771" s="85"/>
      <c r="I2771" s="61"/>
      <c r="J2771" s="83"/>
      <c r="K2771" s="83"/>
      <c r="L2771" s="61"/>
      <c r="M2771" s="61"/>
      <c r="N2771" s="61"/>
      <c r="O2771" s="63"/>
      <c r="P2771" s="63"/>
      <c r="Q2771" s="63"/>
      <c r="R2771" s="63"/>
      <c r="S2771" s="64" t="str">
        <f aca="false">IF(ISBLANK(A2771),"",CONCATENATE($BC$5,"-",MID($BC$3,3,2),"-M_",A2771))</f>
        <v/>
      </c>
      <c r="T2771" s="65" t="str">
        <f aca="false">IF(ISBLANK(B2771),"",VLOOKUP(B2771,$BI$2:$BJ$5,2,FALSE()))</f>
        <v/>
      </c>
      <c r="U2771" s="66" t="str">
        <f aca="false">IF(ISBLANK(Q2771),"ES",Q2771)</f>
        <v>ES</v>
      </c>
      <c r="V2771" s="64" t="str">
        <f aca="false">IF(ISBLANK(K2771),"2",VLOOKUP(K2771,$BG$2:$BH$3,2,FALSE()))</f>
        <v>2</v>
      </c>
      <c r="W2771" s="66" t="str">
        <f aca="false">IF(ISBLANK(R2771),"Sin observaciones",R2771)</f>
        <v>Sin observaciones</v>
      </c>
      <c r="X2771" s="64" t="str">
        <f aca="false">IF(ISERROR(VLOOKUP(J2771,$BG$2:$BH$3,2,FALSE())),"",VLOOKUP(J2771,$BG$2:$BH$3,2,FALSE()))</f>
        <v/>
      </c>
      <c r="Z2771" s="67"/>
    </row>
    <row r="2772" customFormat="false" ht="14.4" hidden="false" customHeight="false" outlineLevel="0" collapsed="false">
      <c r="A2772" s="63"/>
      <c r="B2772" s="83"/>
      <c r="C2772" s="63"/>
      <c r="D2772" s="84"/>
      <c r="E2772" s="85"/>
      <c r="F2772" s="85"/>
      <c r="G2772" s="85"/>
      <c r="H2772" s="85"/>
      <c r="I2772" s="61"/>
      <c r="J2772" s="83"/>
      <c r="K2772" s="83"/>
      <c r="L2772" s="61"/>
      <c r="M2772" s="61"/>
      <c r="N2772" s="61"/>
      <c r="O2772" s="63"/>
      <c r="P2772" s="63"/>
      <c r="Q2772" s="63"/>
      <c r="R2772" s="63"/>
      <c r="S2772" s="64" t="str">
        <f aca="false">IF(ISBLANK(A2772),"",CONCATENATE($BC$5,"-",MID($BC$3,3,2),"-M_",A2772))</f>
        <v/>
      </c>
      <c r="T2772" s="65" t="str">
        <f aca="false">IF(ISBLANK(B2772),"",VLOOKUP(B2772,$BI$2:$BJ$5,2,FALSE()))</f>
        <v/>
      </c>
      <c r="U2772" s="66" t="str">
        <f aca="false">IF(ISBLANK(Q2772),"ES",Q2772)</f>
        <v>ES</v>
      </c>
      <c r="V2772" s="64" t="str">
        <f aca="false">IF(ISBLANK(K2772),"2",VLOOKUP(K2772,$BG$2:$BH$3,2,FALSE()))</f>
        <v>2</v>
      </c>
      <c r="W2772" s="66" t="str">
        <f aca="false">IF(ISBLANK(R2772),"Sin observaciones",R2772)</f>
        <v>Sin observaciones</v>
      </c>
      <c r="X2772" s="64" t="str">
        <f aca="false">IF(ISERROR(VLOOKUP(J2772,$BG$2:$BH$3,2,FALSE())),"",VLOOKUP(J2772,$BG$2:$BH$3,2,FALSE()))</f>
        <v/>
      </c>
      <c r="Z2772" s="67"/>
    </row>
    <row r="2773" customFormat="false" ht="14.4" hidden="false" customHeight="false" outlineLevel="0" collapsed="false">
      <c r="A2773" s="63"/>
      <c r="B2773" s="83"/>
      <c r="C2773" s="63"/>
      <c r="D2773" s="84"/>
      <c r="E2773" s="85"/>
      <c r="F2773" s="85"/>
      <c r="G2773" s="85"/>
      <c r="H2773" s="85"/>
      <c r="I2773" s="61"/>
      <c r="J2773" s="83"/>
      <c r="K2773" s="83"/>
      <c r="L2773" s="61"/>
      <c r="M2773" s="61"/>
      <c r="N2773" s="61"/>
      <c r="O2773" s="63"/>
      <c r="P2773" s="63"/>
      <c r="Q2773" s="63"/>
      <c r="R2773" s="63"/>
      <c r="S2773" s="64" t="str">
        <f aca="false">IF(ISBLANK(A2773),"",CONCATENATE($BC$5,"-",MID($BC$3,3,2),"-M_",A2773))</f>
        <v/>
      </c>
      <c r="T2773" s="65" t="str">
        <f aca="false">IF(ISBLANK(B2773),"",VLOOKUP(B2773,$BI$2:$BJ$5,2,FALSE()))</f>
        <v/>
      </c>
      <c r="U2773" s="66" t="str">
        <f aca="false">IF(ISBLANK(Q2773),"ES",Q2773)</f>
        <v>ES</v>
      </c>
      <c r="V2773" s="64" t="str">
        <f aca="false">IF(ISBLANK(K2773),"2",VLOOKUP(K2773,$BG$2:$BH$3,2,FALSE()))</f>
        <v>2</v>
      </c>
      <c r="W2773" s="66" t="str">
        <f aca="false">IF(ISBLANK(R2773),"Sin observaciones",R2773)</f>
        <v>Sin observaciones</v>
      </c>
      <c r="X2773" s="64" t="str">
        <f aca="false">IF(ISERROR(VLOOKUP(J2773,$BG$2:$BH$3,2,FALSE())),"",VLOOKUP(J2773,$BG$2:$BH$3,2,FALSE()))</f>
        <v/>
      </c>
      <c r="Z2773" s="67"/>
    </row>
    <row r="2774" customFormat="false" ht="14.4" hidden="false" customHeight="false" outlineLevel="0" collapsed="false">
      <c r="A2774" s="63"/>
      <c r="B2774" s="83"/>
      <c r="C2774" s="63"/>
      <c r="D2774" s="84"/>
      <c r="E2774" s="85"/>
      <c r="F2774" s="85"/>
      <c r="G2774" s="85"/>
      <c r="H2774" s="85"/>
      <c r="I2774" s="61"/>
      <c r="J2774" s="83"/>
      <c r="K2774" s="83"/>
      <c r="L2774" s="61"/>
      <c r="M2774" s="61"/>
      <c r="N2774" s="61"/>
      <c r="O2774" s="63"/>
      <c r="P2774" s="63"/>
      <c r="Q2774" s="63"/>
      <c r="R2774" s="63"/>
      <c r="S2774" s="64" t="str">
        <f aca="false">IF(ISBLANK(A2774),"",CONCATENATE($BC$5,"-",MID($BC$3,3,2),"-M_",A2774))</f>
        <v/>
      </c>
      <c r="T2774" s="65" t="str">
        <f aca="false">IF(ISBLANK(B2774),"",VLOOKUP(B2774,$BI$2:$BJ$5,2,FALSE()))</f>
        <v/>
      </c>
      <c r="U2774" s="66" t="str">
        <f aca="false">IF(ISBLANK(Q2774),"ES",Q2774)</f>
        <v>ES</v>
      </c>
      <c r="V2774" s="64" t="str">
        <f aca="false">IF(ISBLANK(K2774),"2",VLOOKUP(K2774,$BG$2:$BH$3,2,FALSE()))</f>
        <v>2</v>
      </c>
      <c r="W2774" s="66" t="str">
        <f aca="false">IF(ISBLANK(R2774),"Sin observaciones",R2774)</f>
        <v>Sin observaciones</v>
      </c>
      <c r="X2774" s="64" t="str">
        <f aca="false">IF(ISERROR(VLOOKUP(J2774,$BG$2:$BH$3,2,FALSE())),"",VLOOKUP(J2774,$BG$2:$BH$3,2,FALSE()))</f>
        <v/>
      </c>
      <c r="Z2774" s="67"/>
    </row>
    <row r="2775" customFormat="false" ht="14.4" hidden="false" customHeight="false" outlineLevel="0" collapsed="false">
      <c r="A2775" s="63"/>
      <c r="B2775" s="83"/>
      <c r="C2775" s="63"/>
      <c r="D2775" s="84"/>
      <c r="E2775" s="85"/>
      <c r="F2775" s="85"/>
      <c r="G2775" s="85"/>
      <c r="H2775" s="85"/>
      <c r="I2775" s="61"/>
      <c r="J2775" s="83"/>
      <c r="K2775" s="83"/>
      <c r="L2775" s="61"/>
      <c r="M2775" s="61"/>
      <c r="N2775" s="61"/>
      <c r="O2775" s="63"/>
      <c r="P2775" s="63"/>
      <c r="Q2775" s="63"/>
      <c r="R2775" s="63"/>
      <c r="S2775" s="64" t="str">
        <f aca="false">IF(ISBLANK(A2775),"",CONCATENATE($BC$5,"-",MID($BC$3,3,2),"-M_",A2775))</f>
        <v/>
      </c>
      <c r="T2775" s="65" t="str">
        <f aca="false">IF(ISBLANK(B2775),"",VLOOKUP(B2775,$BI$2:$BJ$5,2,FALSE()))</f>
        <v/>
      </c>
      <c r="U2775" s="66" t="str">
        <f aca="false">IF(ISBLANK(Q2775),"ES",Q2775)</f>
        <v>ES</v>
      </c>
      <c r="V2775" s="64" t="str">
        <f aca="false">IF(ISBLANK(K2775),"2",VLOOKUP(K2775,$BG$2:$BH$3,2,FALSE()))</f>
        <v>2</v>
      </c>
      <c r="W2775" s="66" t="str">
        <f aca="false">IF(ISBLANK(R2775),"Sin observaciones",R2775)</f>
        <v>Sin observaciones</v>
      </c>
      <c r="X2775" s="64" t="str">
        <f aca="false">IF(ISERROR(VLOOKUP(J2775,$BG$2:$BH$3,2,FALSE())),"",VLOOKUP(J2775,$BG$2:$BH$3,2,FALSE()))</f>
        <v/>
      </c>
      <c r="Z2775" s="67"/>
    </row>
    <row r="2776" customFormat="false" ht="14.4" hidden="false" customHeight="false" outlineLevel="0" collapsed="false">
      <c r="A2776" s="63"/>
      <c r="B2776" s="83"/>
      <c r="C2776" s="63"/>
      <c r="D2776" s="84"/>
      <c r="E2776" s="85"/>
      <c r="F2776" s="85"/>
      <c r="G2776" s="85"/>
      <c r="H2776" s="85"/>
      <c r="I2776" s="61"/>
      <c r="J2776" s="83"/>
      <c r="K2776" s="83"/>
      <c r="L2776" s="61"/>
      <c r="M2776" s="61"/>
      <c r="N2776" s="61"/>
      <c r="O2776" s="63"/>
      <c r="P2776" s="63"/>
      <c r="Q2776" s="63"/>
      <c r="R2776" s="63"/>
      <c r="S2776" s="64" t="str">
        <f aca="false">IF(ISBLANK(A2776),"",CONCATENATE($BC$5,"-",MID($BC$3,3,2),"-M_",A2776))</f>
        <v/>
      </c>
      <c r="T2776" s="65" t="str">
        <f aca="false">IF(ISBLANK(B2776),"",VLOOKUP(B2776,$BI$2:$BJ$5,2,FALSE()))</f>
        <v/>
      </c>
      <c r="U2776" s="66" t="str">
        <f aca="false">IF(ISBLANK(Q2776),"ES",Q2776)</f>
        <v>ES</v>
      </c>
      <c r="V2776" s="64" t="str">
        <f aca="false">IF(ISBLANK(K2776),"2",VLOOKUP(K2776,$BG$2:$BH$3,2,FALSE()))</f>
        <v>2</v>
      </c>
      <c r="W2776" s="66" t="str">
        <f aca="false">IF(ISBLANK(R2776),"Sin observaciones",R2776)</f>
        <v>Sin observaciones</v>
      </c>
      <c r="X2776" s="64" t="str">
        <f aca="false">IF(ISERROR(VLOOKUP(J2776,$BG$2:$BH$3,2,FALSE())),"",VLOOKUP(J2776,$BG$2:$BH$3,2,FALSE()))</f>
        <v/>
      </c>
      <c r="Z2776" s="67"/>
    </row>
    <row r="2777" customFormat="false" ht="14.4" hidden="false" customHeight="false" outlineLevel="0" collapsed="false">
      <c r="A2777" s="63"/>
      <c r="B2777" s="83"/>
      <c r="C2777" s="63"/>
      <c r="D2777" s="84"/>
      <c r="E2777" s="85"/>
      <c r="F2777" s="85"/>
      <c r="G2777" s="85"/>
      <c r="H2777" s="85"/>
      <c r="I2777" s="61"/>
      <c r="J2777" s="83"/>
      <c r="K2777" s="83"/>
      <c r="L2777" s="61"/>
      <c r="M2777" s="61"/>
      <c r="N2777" s="61"/>
      <c r="O2777" s="63"/>
      <c r="P2777" s="63"/>
      <c r="Q2777" s="63"/>
      <c r="R2777" s="63"/>
      <c r="S2777" s="64" t="str">
        <f aca="false">IF(ISBLANK(A2777),"",CONCATENATE($BC$5,"-",MID($BC$3,3,2),"-M_",A2777))</f>
        <v/>
      </c>
      <c r="T2777" s="65" t="str">
        <f aca="false">IF(ISBLANK(B2777),"",VLOOKUP(B2777,$BI$2:$BJ$5,2,FALSE()))</f>
        <v/>
      </c>
      <c r="U2777" s="66" t="str">
        <f aca="false">IF(ISBLANK(Q2777),"ES",Q2777)</f>
        <v>ES</v>
      </c>
      <c r="V2777" s="64" t="str">
        <f aca="false">IF(ISBLANK(K2777),"2",VLOOKUP(K2777,$BG$2:$BH$3,2,FALSE()))</f>
        <v>2</v>
      </c>
      <c r="W2777" s="66" t="str">
        <f aca="false">IF(ISBLANK(R2777),"Sin observaciones",R2777)</f>
        <v>Sin observaciones</v>
      </c>
      <c r="X2777" s="64" t="str">
        <f aca="false">IF(ISERROR(VLOOKUP(J2777,$BG$2:$BH$3,2,FALSE())),"",VLOOKUP(J2777,$BG$2:$BH$3,2,FALSE()))</f>
        <v/>
      </c>
      <c r="Z2777" s="67"/>
    </row>
    <row r="2778" customFormat="false" ht="14.4" hidden="false" customHeight="false" outlineLevel="0" collapsed="false">
      <c r="A2778" s="63"/>
      <c r="B2778" s="83"/>
      <c r="C2778" s="63"/>
      <c r="D2778" s="84"/>
      <c r="E2778" s="85"/>
      <c r="F2778" s="85"/>
      <c r="G2778" s="85"/>
      <c r="H2778" s="85"/>
      <c r="I2778" s="61"/>
      <c r="J2778" s="83"/>
      <c r="K2778" s="83"/>
      <c r="L2778" s="61"/>
      <c r="M2778" s="61"/>
      <c r="N2778" s="61"/>
      <c r="O2778" s="63"/>
      <c r="P2778" s="63"/>
      <c r="Q2778" s="63"/>
      <c r="R2778" s="63"/>
      <c r="S2778" s="64" t="str">
        <f aca="false">IF(ISBLANK(A2778),"",CONCATENATE($BC$5,"-",MID($BC$3,3,2),"-M_",A2778))</f>
        <v/>
      </c>
      <c r="T2778" s="65" t="str">
        <f aca="false">IF(ISBLANK(B2778),"",VLOOKUP(B2778,$BI$2:$BJ$5,2,FALSE()))</f>
        <v/>
      </c>
      <c r="U2778" s="66" t="str">
        <f aca="false">IF(ISBLANK(Q2778),"ES",Q2778)</f>
        <v>ES</v>
      </c>
      <c r="V2778" s="64" t="str">
        <f aca="false">IF(ISBLANK(K2778),"2",VLOOKUP(K2778,$BG$2:$BH$3,2,FALSE()))</f>
        <v>2</v>
      </c>
      <c r="W2778" s="66" t="str">
        <f aca="false">IF(ISBLANK(R2778),"Sin observaciones",R2778)</f>
        <v>Sin observaciones</v>
      </c>
      <c r="X2778" s="64" t="str">
        <f aca="false">IF(ISERROR(VLOOKUP(J2778,$BG$2:$BH$3,2,FALSE())),"",VLOOKUP(J2778,$BG$2:$BH$3,2,FALSE()))</f>
        <v/>
      </c>
      <c r="Z2778" s="67"/>
    </row>
    <row r="2779" customFormat="false" ht="14.4" hidden="false" customHeight="false" outlineLevel="0" collapsed="false">
      <c r="A2779" s="63"/>
      <c r="B2779" s="83"/>
      <c r="C2779" s="63"/>
      <c r="D2779" s="84"/>
      <c r="E2779" s="85"/>
      <c r="F2779" s="85"/>
      <c r="G2779" s="85"/>
      <c r="H2779" s="85"/>
      <c r="I2779" s="61"/>
      <c r="J2779" s="83"/>
      <c r="K2779" s="83"/>
      <c r="L2779" s="61"/>
      <c r="M2779" s="61"/>
      <c r="N2779" s="61"/>
      <c r="O2779" s="63"/>
      <c r="P2779" s="63"/>
      <c r="Q2779" s="63"/>
      <c r="R2779" s="63"/>
      <c r="S2779" s="64" t="str">
        <f aca="false">IF(ISBLANK(A2779),"",CONCATENATE($BC$5,"-",MID($BC$3,3,2),"-M_",A2779))</f>
        <v/>
      </c>
      <c r="T2779" s="65" t="str">
        <f aca="false">IF(ISBLANK(B2779),"",VLOOKUP(B2779,$BI$2:$BJ$5,2,FALSE()))</f>
        <v/>
      </c>
      <c r="U2779" s="66" t="str">
        <f aca="false">IF(ISBLANK(Q2779),"ES",Q2779)</f>
        <v>ES</v>
      </c>
      <c r="V2779" s="64" t="str">
        <f aca="false">IF(ISBLANK(K2779),"2",VLOOKUP(K2779,$BG$2:$BH$3,2,FALSE()))</f>
        <v>2</v>
      </c>
      <c r="W2779" s="66" t="str">
        <f aca="false">IF(ISBLANK(R2779),"Sin observaciones",R2779)</f>
        <v>Sin observaciones</v>
      </c>
      <c r="X2779" s="64" t="str">
        <f aca="false">IF(ISERROR(VLOOKUP(J2779,$BG$2:$BH$3,2,FALSE())),"",VLOOKUP(J2779,$BG$2:$BH$3,2,FALSE()))</f>
        <v/>
      </c>
      <c r="Z2779" s="67"/>
    </row>
    <row r="2780" customFormat="false" ht="14.4" hidden="false" customHeight="false" outlineLevel="0" collapsed="false">
      <c r="A2780" s="63"/>
      <c r="B2780" s="83"/>
      <c r="C2780" s="63"/>
      <c r="D2780" s="84"/>
      <c r="E2780" s="85"/>
      <c r="F2780" s="85"/>
      <c r="G2780" s="85"/>
      <c r="H2780" s="85"/>
      <c r="I2780" s="61"/>
      <c r="J2780" s="83"/>
      <c r="K2780" s="83"/>
      <c r="L2780" s="61"/>
      <c r="M2780" s="61"/>
      <c r="N2780" s="61"/>
      <c r="O2780" s="63"/>
      <c r="P2780" s="63"/>
      <c r="Q2780" s="63"/>
      <c r="R2780" s="63"/>
      <c r="S2780" s="64" t="str">
        <f aca="false">IF(ISBLANK(A2780),"",CONCATENATE($BC$5,"-",MID($BC$3,3,2),"-M_",A2780))</f>
        <v/>
      </c>
      <c r="T2780" s="65" t="str">
        <f aca="false">IF(ISBLANK(B2780),"",VLOOKUP(B2780,$BI$2:$BJ$5,2,FALSE()))</f>
        <v/>
      </c>
      <c r="U2780" s="66" t="str">
        <f aca="false">IF(ISBLANK(Q2780),"ES",Q2780)</f>
        <v>ES</v>
      </c>
      <c r="V2780" s="64" t="str">
        <f aca="false">IF(ISBLANK(K2780),"2",VLOOKUP(K2780,$BG$2:$BH$3,2,FALSE()))</f>
        <v>2</v>
      </c>
      <c r="W2780" s="66" t="str">
        <f aca="false">IF(ISBLANK(R2780),"Sin observaciones",R2780)</f>
        <v>Sin observaciones</v>
      </c>
      <c r="X2780" s="64" t="str">
        <f aca="false">IF(ISERROR(VLOOKUP(J2780,$BG$2:$BH$3,2,FALSE())),"",VLOOKUP(J2780,$BG$2:$BH$3,2,FALSE()))</f>
        <v/>
      </c>
      <c r="Z2780" s="67"/>
    </row>
    <row r="2781" customFormat="false" ht="14.4" hidden="false" customHeight="false" outlineLevel="0" collapsed="false">
      <c r="A2781" s="63"/>
      <c r="B2781" s="83"/>
      <c r="C2781" s="63"/>
      <c r="D2781" s="84"/>
      <c r="E2781" s="85"/>
      <c r="F2781" s="85"/>
      <c r="G2781" s="85"/>
      <c r="H2781" s="85"/>
      <c r="I2781" s="61"/>
      <c r="J2781" s="83"/>
      <c r="K2781" s="83"/>
      <c r="L2781" s="61"/>
      <c r="M2781" s="61"/>
      <c r="N2781" s="61"/>
      <c r="O2781" s="63"/>
      <c r="P2781" s="63"/>
      <c r="Q2781" s="63"/>
      <c r="R2781" s="63"/>
      <c r="S2781" s="64" t="str">
        <f aca="false">IF(ISBLANK(A2781),"",CONCATENATE($BC$5,"-",MID($BC$3,3,2),"-M_",A2781))</f>
        <v/>
      </c>
      <c r="T2781" s="65" t="str">
        <f aca="false">IF(ISBLANK(B2781),"",VLOOKUP(B2781,$BI$2:$BJ$5,2,FALSE()))</f>
        <v/>
      </c>
      <c r="U2781" s="66" t="str">
        <f aca="false">IF(ISBLANK(Q2781),"ES",Q2781)</f>
        <v>ES</v>
      </c>
      <c r="V2781" s="64" t="str">
        <f aca="false">IF(ISBLANK(K2781),"2",VLOOKUP(K2781,$BG$2:$BH$3,2,FALSE()))</f>
        <v>2</v>
      </c>
      <c r="W2781" s="66" t="str">
        <f aca="false">IF(ISBLANK(R2781),"Sin observaciones",R2781)</f>
        <v>Sin observaciones</v>
      </c>
      <c r="X2781" s="64" t="str">
        <f aca="false">IF(ISERROR(VLOOKUP(J2781,$BG$2:$BH$3,2,FALSE())),"",VLOOKUP(J2781,$BG$2:$BH$3,2,FALSE()))</f>
        <v/>
      </c>
      <c r="Z2781" s="67"/>
    </row>
    <row r="2782" customFormat="false" ht="14.4" hidden="false" customHeight="false" outlineLevel="0" collapsed="false">
      <c r="A2782" s="63"/>
      <c r="B2782" s="83"/>
      <c r="C2782" s="63"/>
      <c r="D2782" s="84"/>
      <c r="E2782" s="85"/>
      <c r="F2782" s="85"/>
      <c r="G2782" s="85"/>
      <c r="H2782" s="85"/>
      <c r="I2782" s="61"/>
      <c r="J2782" s="83"/>
      <c r="K2782" s="83"/>
      <c r="L2782" s="61"/>
      <c r="M2782" s="61"/>
      <c r="N2782" s="61"/>
      <c r="O2782" s="63"/>
      <c r="P2782" s="63"/>
      <c r="Q2782" s="63"/>
      <c r="R2782" s="63"/>
      <c r="S2782" s="64" t="str">
        <f aca="false">IF(ISBLANK(A2782),"",CONCATENATE($BC$5,"-",MID($BC$3,3,2),"-M_",A2782))</f>
        <v/>
      </c>
      <c r="T2782" s="65" t="str">
        <f aca="false">IF(ISBLANK(B2782),"",VLOOKUP(B2782,$BI$2:$BJ$5,2,FALSE()))</f>
        <v/>
      </c>
      <c r="U2782" s="66" t="str">
        <f aca="false">IF(ISBLANK(Q2782),"ES",Q2782)</f>
        <v>ES</v>
      </c>
      <c r="V2782" s="64" t="str">
        <f aca="false">IF(ISBLANK(K2782),"2",VLOOKUP(K2782,$BG$2:$BH$3,2,FALSE()))</f>
        <v>2</v>
      </c>
      <c r="W2782" s="66" t="str">
        <f aca="false">IF(ISBLANK(R2782),"Sin observaciones",R2782)</f>
        <v>Sin observaciones</v>
      </c>
      <c r="X2782" s="64" t="str">
        <f aca="false">IF(ISERROR(VLOOKUP(J2782,$BG$2:$BH$3,2,FALSE())),"",VLOOKUP(J2782,$BG$2:$BH$3,2,FALSE()))</f>
        <v/>
      </c>
      <c r="Z2782" s="67"/>
    </row>
    <row r="2783" customFormat="false" ht="14.4" hidden="false" customHeight="false" outlineLevel="0" collapsed="false">
      <c r="A2783" s="63"/>
      <c r="B2783" s="83"/>
      <c r="C2783" s="63"/>
      <c r="D2783" s="84"/>
      <c r="E2783" s="85"/>
      <c r="F2783" s="85"/>
      <c r="G2783" s="85"/>
      <c r="H2783" s="85"/>
      <c r="I2783" s="61"/>
      <c r="J2783" s="83"/>
      <c r="K2783" s="83"/>
      <c r="L2783" s="61"/>
      <c r="M2783" s="61"/>
      <c r="N2783" s="61"/>
      <c r="O2783" s="63"/>
      <c r="P2783" s="63"/>
      <c r="Q2783" s="63"/>
      <c r="R2783" s="63"/>
      <c r="S2783" s="64" t="str">
        <f aca="false">IF(ISBLANK(A2783),"",CONCATENATE($BC$5,"-",MID($BC$3,3,2),"-M_",A2783))</f>
        <v/>
      </c>
      <c r="T2783" s="65" t="str">
        <f aca="false">IF(ISBLANK(B2783),"",VLOOKUP(B2783,$BI$2:$BJ$5,2,FALSE()))</f>
        <v/>
      </c>
      <c r="U2783" s="66" t="str">
        <f aca="false">IF(ISBLANK(Q2783),"ES",Q2783)</f>
        <v>ES</v>
      </c>
      <c r="V2783" s="64" t="str">
        <f aca="false">IF(ISBLANK(K2783),"2",VLOOKUP(K2783,$BG$2:$BH$3,2,FALSE()))</f>
        <v>2</v>
      </c>
      <c r="W2783" s="66" t="str">
        <f aca="false">IF(ISBLANK(R2783),"Sin observaciones",R2783)</f>
        <v>Sin observaciones</v>
      </c>
      <c r="X2783" s="64" t="str">
        <f aca="false">IF(ISERROR(VLOOKUP(J2783,$BG$2:$BH$3,2,FALSE())),"",VLOOKUP(J2783,$BG$2:$BH$3,2,FALSE()))</f>
        <v/>
      </c>
      <c r="Z2783" s="67"/>
    </row>
    <row r="2784" customFormat="false" ht="14.4" hidden="false" customHeight="false" outlineLevel="0" collapsed="false">
      <c r="A2784" s="63"/>
      <c r="B2784" s="83"/>
      <c r="C2784" s="63"/>
      <c r="D2784" s="84"/>
      <c r="E2784" s="85"/>
      <c r="F2784" s="85"/>
      <c r="G2784" s="85"/>
      <c r="H2784" s="85"/>
      <c r="I2784" s="61"/>
      <c r="J2784" s="83"/>
      <c r="K2784" s="83"/>
      <c r="L2784" s="61"/>
      <c r="M2784" s="61"/>
      <c r="N2784" s="61"/>
      <c r="O2784" s="63"/>
      <c r="P2784" s="63"/>
      <c r="Q2784" s="63"/>
      <c r="R2784" s="63"/>
      <c r="S2784" s="64" t="str">
        <f aca="false">IF(ISBLANK(A2784),"",CONCATENATE($BC$5,"-",MID($BC$3,3,2),"-M_",A2784))</f>
        <v/>
      </c>
      <c r="T2784" s="65" t="str">
        <f aca="false">IF(ISBLANK(B2784),"",VLOOKUP(B2784,$BI$2:$BJ$5,2,FALSE()))</f>
        <v/>
      </c>
      <c r="U2784" s="66" t="str">
        <f aca="false">IF(ISBLANK(Q2784),"ES",Q2784)</f>
        <v>ES</v>
      </c>
      <c r="V2784" s="64" t="str">
        <f aca="false">IF(ISBLANK(K2784),"2",VLOOKUP(K2784,$BG$2:$BH$3,2,FALSE()))</f>
        <v>2</v>
      </c>
      <c r="W2784" s="66" t="str">
        <f aca="false">IF(ISBLANK(R2784),"Sin observaciones",R2784)</f>
        <v>Sin observaciones</v>
      </c>
      <c r="X2784" s="64" t="str">
        <f aca="false">IF(ISERROR(VLOOKUP(J2784,$BG$2:$BH$3,2,FALSE())),"",VLOOKUP(J2784,$BG$2:$BH$3,2,FALSE()))</f>
        <v/>
      </c>
      <c r="Z2784" s="67"/>
    </row>
    <row r="2785" customFormat="false" ht="14.4" hidden="false" customHeight="false" outlineLevel="0" collapsed="false">
      <c r="A2785" s="63"/>
      <c r="B2785" s="83"/>
      <c r="C2785" s="63"/>
      <c r="D2785" s="84"/>
      <c r="E2785" s="85"/>
      <c r="F2785" s="85"/>
      <c r="G2785" s="85"/>
      <c r="H2785" s="85"/>
      <c r="I2785" s="61"/>
      <c r="J2785" s="83"/>
      <c r="K2785" s="83"/>
      <c r="L2785" s="61"/>
      <c r="M2785" s="61"/>
      <c r="N2785" s="61"/>
      <c r="O2785" s="63"/>
      <c r="P2785" s="63"/>
      <c r="Q2785" s="63"/>
      <c r="R2785" s="63"/>
      <c r="S2785" s="64" t="str">
        <f aca="false">IF(ISBLANK(A2785),"",CONCATENATE($BC$5,"-",MID($BC$3,3,2),"-M_",A2785))</f>
        <v/>
      </c>
      <c r="T2785" s="65" t="str">
        <f aca="false">IF(ISBLANK(B2785),"",VLOOKUP(B2785,$BI$2:$BJ$5,2,FALSE()))</f>
        <v/>
      </c>
      <c r="U2785" s="66" t="str">
        <f aca="false">IF(ISBLANK(Q2785),"ES",Q2785)</f>
        <v>ES</v>
      </c>
      <c r="V2785" s="64" t="str">
        <f aca="false">IF(ISBLANK(K2785),"2",VLOOKUP(K2785,$BG$2:$BH$3,2,FALSE()))</f>
        <v>2</v>
      </c>
      <c r="W2785" s="66" t="str">
        <f aca="false">IF(ISBLANK(R2785),"Sin observaciones",R2785)</f>
        <v>Sin observaciones</v>
      </c>
      <c r="X2785" s="64" t="str">
        <f aca="false">IF(ISERROR(VLOOKUP(J2785,$BG$2:$BH$3,2,FALSE())),"",VLOOKUP(J2785,$BG$2:$BH$3,2,FALSE()))</f>
        <v/>
      </c>
      <c r="Z2785" s="67"/>
    </row>
    <row r="2786" customFormat="false" ht="14.4" hidden="false" customHeight="false" outlineLevel="0" collapsed="false">
      <c r="A2786" s="63"/>
      <c r="B2786" s="83"/>
      <c r="C2786" s="63"/>
      <c r="D2786" s="84"/>
      <c r="E2786" s="85"/>
      <c r="F2786" s="85"/>
      <c r="G2786" s="85"/>
      <c r="H2786" s="85"/>
      <c r="I2786" s="61"/>
      <c r="J2786" s="83"/>
      <c r="K2786" s="83"/>
      <c r="L2786" s="61"/>
      <c r="M2786" s="61"/>
      <c r="N2786" s="61"/>
      <c r="O2786" s="63"/>
      <c r="P2786" s="63"/>
      <c r="Q2786" s="63"/>
      <c r="R2786" s="63"/>
      <c r="S2786" s="64" t="str">
        <f aca="false">IF(ISBLANK(A2786),"",CONCATENATE($BC$5,"-",MID($BC$3,3,2),"-M_",A2786))</f>
        <v/>
      </c>
      <c r="T2786" s="65" t="str">
        <f aca="false">IF(ISBLANK(B2786),"",VLOOKUP(B2786,$BI$2:$BJ$5,2,FALSE()))</f>
        <v/>
      </c>
      <c r="U2786" s="66" t="str">
        <f aca="false">IF(ISBLANK(Q2786),"ES",Q2786)</f>
        <v>ES</v>
      </c>
      <c r="V2786" s="64" t="str">
        <f aca="false">IF(ISBLANK(K2786),"2",VLOOKUP(K2786,$BG$2:$BH$3,2,FALSE()))</f>
        <v>2</v>
      </c>
      <c r="W2786" s="66" t="str">
        <f aca="false">IF(ISBLANK(R2786),"Sin observaciones",R2786)</f>
        <v>Sin observaciones</v>
      </c>
      <c r="X2786" s="64" t="str">
        <f aca="false">IF(ISERROR(VLOOKUP(J2786,$BG$2:$BH$3,2,FALSE())),"",VLOOKUP(J2786,$BG$2:$BH$3,2,FALSE()))</f>
        <v/>
      </c>
      <c r="Z2786" s="67"/>
    </row>
    <row r="2787" customFormat="false" ht="14.4" hidden="false" customHeight="false" outlineLevel="0" collapsed="false">
      <c r="A2787" s="63"/>
      <c r="B2787" s="83"/>
      <c r="C2787" s="63"/>
      <c r="D2787" s="84"/>
      <c r="E2787" s="85"/>
      <c r="F2787" s="85"/>
      <c r="G2787" s="85"/>
      <c r="H2787" s="85"/>
      <c r="I2787" s="61"/>
      <c r="J2787" s="83"/>
      <c r="K2787" s="83"/>
      <c r="L2787" s="61"/>
      <c r="M2787" s="61"/>
      <c r="N2787" s="61"/>
      <c r="O2787" s="63"/>
      <c r="P2787" s="63"/>
      <c r="Q2787" s="63"/>
      <c r="R2787" s="63"/>
      <c r="S2787" s="64" t="str">
        <f aca="false">IF(ISBLANK(A2787),"",CONCATENATE($BC$5,"-",MID($BC$3,3,2),"-M_",A2787))</f>
        <v/>
      </c>
      <c r="T2787" s="65" t="str">
        <f aca="false">IF(ISBLANK(B2787),"",VLOOKUP(B2787,$BI$2:$BJ$5,2,FALSE()))</f>
        <v/>
      </c>
      <c r="U2787" s="66" t="str">
        <f aca="false">IF(ISBLANK(Q2787),"ES",Q2787)</f>
        <v>ES</v>
      </c>
      <c r="V2787" s="64" t="str">
        <f aca="false">IF(ISBLANK(K2787),"2",VLOOKUP(K2787,$BG$2:$BH$3,2,FALSE()))</f>
        <v>2</v>
      </c>
      <c r="W2787" s="66" t="str">
        <f aca="false">IF(ISBLANK(R2787),"Sin observaciones",R2787)</f>
        <v>Sin observaciones</v>
      </c>
      <c r="X2787" s="64" t="str">
        <f aca="false">IF(ISERROR(VLOOKUP(J2787,$BG$2:$BH$3,2,FALSE())),"",VLOOKUP(J2787,$BG$2:$BH$3,2,FALSE()))</f>
        <v/>
      </c>
      <c r="Z2787" s="67"/>
    </row>
    <row r="2788" customFormat="false" ht="14.4" hidden="false" customHeight="false" outlineLevel="0" collapsed="false">
      <c r="A2788" s="63"/>
      <c r="B2788" s="83"/>
      <c r="C2788" s="63"/>
      <c r="D2788" s="84"/>
      <c r="E2788" s="85"/>
      <c r="F2788" s="85"/>
      <c r="G2788" s="85"/>
      <c r="H2788" s="85"/>
      <c r="I2788" s="61"/>
      <c r="J2788" s="83"/>
      <c r="K2788" s="83"/>
      <c r="L2788" s="61"/>
      <c r="M2788" s="61"/>
      <c r="N2788" s="61"/>
      <c r="O2788" s="63"/>
      <c r="P2788" s="63"/>
      <c r="Q2788" s="63"/>
      <c r="R2788" s="63"/>
      <c r="S2788" s="64" t="str">
        <f aca="false">IF(ISBLANK(A2788),"",CONCATENATE($BC$5,"-",MID($BC$3,3,2),"-M_",A2788))</f>
        <v/>
      </c>
      <c r="T2788" s="65" t="str">
        <f aca="false">IF(ISBLANK(B2788),"",VLOOKUP(B2788,$BI$2:$BJ$5,2,FALSE()))</f>
        <v/>
      </c>
      <c r="U2788" s="66" t="str">
        <f aca="false">IF(ISBLANK(Q2788),"ES",Q2788)</f>
        <v>ES</v>
      </c>
      <c r="V2788" s="64" t="str">
        <f aca="false">IF(ISBLANK(K2788),"2",VLOOKUP(K2788,$BG$2:$BH$3,2,FALSE()))</f>
        <v>2</v>
      </c>
      <c r="W2788" s="66" t="str">
        <f aca="false">IF(ISBLANK(R2788),"Sin observaciones",R2788)</f>
        <v>Sin observaciones</v>
      </c>
      <c r="X2788" s="64" t="str">
        <f aca="false">IF(ISERROR(VLOOKUP(J2788,$BG$2:$BH$3,2,FALSE())),"",VLOOKUP(J2788,$BG$2:$BH$3,2,FALSE()))</f>
        <v/>
      </c>
      <c r="Z2788" s="67"/>
    </row>
    <row r="2789" customFormat="false" ht="14.4" hidden="false" customHeight="false" outlineLevel="0" collapsed="false">
      <c r="A2789" s="63"/>
      <c r="B2789" s="83"/>
      <c r="C2789" s="63"/>
      <c r="D2789" s="84"/>
      <c r="E2789" s="85"/>
      <c r="F2789" s="85"/>
      <c r="G2789" s="85"/>
      <c r="H2789" s="85"/>
      <c r="I2789" s="61"/>
      <c r="J2789" s="83"/>
      <c r="K2789" s="83"/>
      <c r="L2789" s="61"/>
      <c r="M2789" s="61"/>
      <c r="N2789" s="61"/>
      <c r="O2789" s="63"/>
      <c r="P2789" s="63"/>
      <c r="Q2789" s="63"/>
      <c r="R2789" s="63"/>
      <c r="S2789" s="64" t="str">
        <f aca="false">IF(ISBLANK(A2789),"",CONCATENATE($BC$5,"-",MID($BC$3,3,2),"-M_",A2789))</f>
        <v/>
      </c>
      <c r="T2789" s="65" t="str">
        <f aca="false">IF(ISBLANK(B2789),"",VLOOKUP(B2789,$BI$2:$BJ$5,2,FALSE()))</f>
        <v/>
      </c>
      <c r="U2789" s="66" t="str">
        <f aca="false">IF(ISBLANK(Q2789),"ES",Q2789)</f>
        <v>ES</v>
      </c>
      <c r="V2789" s="64" t="str">
        <f aca="false">IF(ISBLANK(K2789),"2",VLOOKUP(K2789,$BG$2:$BH$3,2,FALSE()))</f>
        <v>2</v>
      </c>
      <c r="W2789" s="66" t="str">
        <f aca="false">IF(ISBLANK(R2789),"Sin observaciones",R2789)</f>
        <v>Sin observaciones</v>
      </c>
      <c r="X2789" s="64" t="str">
        <f aca="false">IF(ISERROR(VLOOKUP(J2789,$BG$2:$BH$3,2,FALSE())),"",VLOOKUP(J2789,$BG$2:$BH$3,2,FALSE()))</f>
        <v/>
      </c>
      <c r="Z2789" s="67"/>
    </row>
    <row r="2790" customFormat="false" ht="14.4" hidden="false" customHeight="false" outlineLevel="0" collapsed="false">
      <c r="A2790" s="63"/>
      <c r="B2790" s="83"/>
      <c r="C2790" s="63"/>
      <c r="D2790" s="84"/>
      <c r="E2790" s="85"/>
      <c r="F2790" s="85"/>
      <c r="G2790" s="85"/>
      <c r="H2790" s="85"/>
      <c r="I2790" s="61"/>
      <c r="J2790" s="83"/>
      <c r="K2790" s="83"/>
      <c r="L2790" s="61"/>
      <c r="M2790" s="61"/>
      <c r="N2790" s="61"/>
      <c r="O2790" s="63"/>
      <c r="P2790" s="63"/>
      <c r="Q2790" s="63"/>
      <c r="R2790" s="63"/>
      <c r="S2790" s="64" t="str">
        <f aca="false">IF(ISBLANK(A2790),"",CONCATENATE($BC$5,"-",MID($BC$3,3,2),"-M_",A2790))</f>
        <v/>
      </c>
      <c r="T2790" s="65" t="str">
        <f aca="false">IF(ISBLANK(B2790),"",VLOOKUP(B2790,$BI$2:$BJ$5,2,FALSE()))</f>
        <v/>
      </c>
      <c r="U2790" s="66" t="str">
        <f aca="false">IF(ISBLANK(Q2790),"ES",Q2790)</f>
        <v>ES</v>
      </c>
      <c r="V2790" s="64" t="str">
        <f aca="false">IF(ISBLANK(K2790),"2",VLOOKUP(K2790,$BG$2:$BH$3,2,FALSE()))</f>
        <v>2</v>
      </c>
      <c r="W2790" s="66" t="str">
        <f aca="false">IF(ISBLANK(R2790),"Sin observaciones",R2790)</f>
        <v>Sin observaciones</v>
      </c>
      <c r="X2790" s="64" t="str">
        <f aca="false">IF(ISERROR(VLOOKUP(J2790,$BG$2:$BH$3,2,FALSE())),"",VLOOKUP(J2790,$BG$2:$BH$3,2,FALSE()))</f>
        <v/>
      </c>
      <c r="Z2790" s="67"/>
    </row>
    <row r="2791" customFormat="false" ht="14.4" hidden="false" customHeight="false" outlineLevel="0" collapsed="false">
      <c r="A2791" s="63"/>
      <c r="B2791" s="83"/>
      <c r="C2791" s="63"/>
      <c r="D2791" s="84"/>
      <c r="E2791" s="85"/>
      <c r="F2791" s="85"/>
      <c r="G2791" s="85"/>
      <c r="H2791" s="85"/>
      <c r="I2791" s="61"/>
      <c r="J2791" s="83"/>
      <c r="K2791" s="83"/>
      <c r="L2791" s="61"/>
      <c r="M2791" s="61"/>
      <c r="N2791" s="61"/>
      <c r="O2791" s="63"/>
      <c r="P2791" s="63"/>
      <c r="Q2791" s="63"/>
      <c r="R2791" s="63"/>
      <c r="S2791" s="64" t="str">
        <f aca="false">IF(ISBLANK(A2791),"",CONCATENATE($BC$5,"-",MID($BC$3,3,2),"-M_",A2791))</f>
        <v/>
      </c>
      <c r="T2791" s="65" t="str">
        <f aca="false">IF(ISBLANK(B2791),"",VLOOKUP(B2791,$BI$2:$BJ$5,2,FALSE()))</f>
        <v/>
      </c>
      <c r="U2791" s="66" t="str">
        <f aca="false">IF(ISBLANK(Q2791),"ES",Q2791)</f>
        <v>ES</v>
      </c>
      <c r="V2791" s="64" t="str">
        <f aca="false">IF(ISBLANK(K2791),"2",VLOOKUP(K2791,$BG$2:$BH$3,2,FALSE()))</f>
        <v>2</v>
      </c>
      <c r="W2791" s="66" t="str">
        <f aca="false">IF(ISBLANK(R2791),"Sin observaciones",R2791)</f>
        <v>Sin observaciones</v>
      </c>
      <c r="X2791" s="64" t="str">
        <f aca="false">IF(ISERROR(VLOOKUP(J2791,$BG$2:$BH$3,2,FALSE())),"",VLOOKUP(J2791,$BG$2:$BH$3,2,FALSE()))</f>
        <v/>
      </c>
      <c r="Z2791" s="67"/>
    </row>
    <row r="2792" customFormat="false" ht="14.4" hidden="false" customHeight="false" outlineLevel="0" collapsed="false">
      <c r="A2792" s="63"/>
      <c r="B2792" s="83"/>
      <c r="C2792" s="63"/>
      <c r="D2792" s="84"/>
      <c r="E2792" s="85"/>
      <c r="F2792" s="85"/>
      <c r="G2792" s="85"/>
      <c r="H2792" s="85"/>
      <c r="I2792" s="61"/>
      <c r="J2792" s="83"/>
      <c r="K2792" s="83"/>
      <c r="L2792" s="61"/>
      <c r="M2792" s="61"/>
      <c r="N2792" s="61"/>
      <c r="O2792" s="63"/>
      <c r="P2792" s="63"/>
      <c r="Q2792" s="63"/>
      <c r="R2792" s="63"/>
      <c r="S2792" s="64" t="str">
        <f aca="false">IF(ISBLANK(A2792),"",CONCATENATE($BC$5,"-",MID($BC$3,3,2),"-M_",A2792))</f>
        <v/>
      </c>
      <c r="T2792" s="65" t="str">
        <f aca="false">IF(ISBLANK(B2792),"",VLOOKUP(B2792,$BI$2:$BJ$5,2,FALSE()))</f>
        <v/>
      </c>
      <c r="U2792" s="66" t="str">
        <f aca="false">IF(ISBLANK(Q2792),"ES",Q2792)</f>
        <v>ES</v>
      </c>
      <c r="V2792" s="64" t="str">
        <f aca="false">IF(ISBLANK(K2792),"2",VLOOKUP(K2792,$BG$2:$BH$3,2,FALSE()))</f>
        <v>2</v>
      </c>
      <c r="W2792" s="66" t="str">
        <f aca="false">IF(ISBLANK(R2792),"Sin observaciones",R2792)</f>
        <v>Sin observaciones</v>
      </c>
      <c r="X2792" s="64" t="str">
        <f aca="false">IF(ISERROR(VLOOKUP(J2792,$BG$2:$BH$3,2,FALSE())),"",VLOOKUP(J2792,$BG$2:$BH$3,2,FALSE()))</f>
        <v/>
      </c>
      <c r="Z2792" s="67"/>
    </row>
    <row r="2793" customFormat="false" ht="14.4" hidden="false" customHeight="false" outlineLevel="0" collapsed="false">
      <c r="A2793" s="63"/>
      <c r="B2793" s="83"/>
      <c r="C2793" s="63"/>
      <c r="D2793" s="84"/>
      <c r="E2793" s="85"/>
      <c r="F2793" s="85"/>
      <c r="G2793" s="85"/>
      <c r="H2793" s="85"/>
      <c r="I2793" s="61"/>
      <c r="J2793" s="83"/>
      <c r="K2793" s="83"/>
      <c r="L2793" s="61"/>
      <c r="M2793" s="61"/>
      <c r="N2793" s="61"/>
      <c r="O2793" s="63"/>
      <c r="P2793" s="63"/>
      <c r="Q2793" s="63"/>
      <c r="R2793" s="63"/>
      <c r="S2793" s="64" t="str">
        <f aca="false">IF(ISBLANK(A2793),"",CONCATENATE($BC$5,"-",MID($BC$3,3,2),"-M_",A2793))</f>
        <v/>
      </c>
      <c r="T2793" s="65" t="str">
        <f aca="false">IF(ISBLANK(B2793),"",VLOOKUP(B2793,$BI$2:$BJ$5,2,FALSE()))</f>
        <v/>
      </c>
      <c r="U2793" s="66" t="str">
        <f aca="false">IF(ISBLANK(Q2793),"ES",Q2793)</f>
        <v>ES</v>
      </c>
      <c r="V2793" s="64" t="str">
        <f aca="false">IF(ISBLANK(K2793),"2",VLOOKUP(K2793,$BG$2:$BH$3,2,FALSE()))</f>
        <v>2</v>
      </c>
      <c r="W2793" s="66" t="str">
        <f aca="false">IF(ISBLANK(R2793),"Sin observaciones",R2793)</f>
        <v>Sin observaciones</v>
      </c>
      <c r="X2793" s="64" t="str">
        <f aca="false">IF(ISERROR(VLOOKUP(J2793,$BG$2:$BH$3,2,FALSE())),"",VLOOKUP(J2793,$BG$2:$BH$3,2,FALSE()))</f>
        <v/>
      </c>
      <c r="Z2793" s="67"/>
    </row>
    <row r="2794" customFormat="false" ht="14.4" hidden="false" customHeight="false" outlineLevel="0" collapsed="false">
      <c r="A2794" s="63"/>
      <c r="B2794" s="83"/>
      <c r="C2794" s="63"/>
      <c r="D2794" s="84"/>
      <c r="E2794" s="85"/>
      <c r="F2794" s="85"/>
      <c r="G2794" s="85"/>
      <c r="H2794" s="85"/>
      <c r="I2794" s="61"/>
      <c r="J2794" s="83"/>
      <c r="K2794" s="83"/>
      <c r="L2794" s="61"/>
      <c r="M2794" s="61"/>
      <c r="N2794" s="61"/>
      <c r="O2794" s="63"/>
      <c r="P2794" s="63"/>
      <c r="Q2794" s="63"/>
      <c r="R2794" s="63"/>
      <c r="S2794" s="64" t="str">
        <f aca="false">IF(ISBLANK(A2794),"",CONCATENATE($BC$5,"-",MID($BC$3,3,2),"-M_",A2794))</f>
        <v/>
      </c>
      <c r="T2794" s="65" t="str">
        <f aca="false">IF(ISBLANK(B2794),"",VLOOKUP(B2794,$BI$2:$BJ$5,2,FALSE()))</f>
        <v/>
      </c>
      <c r="U2794" s="66" t="str">
        <f aca="false">IF(ISBLANK(Q2794),"ES",Q2794)</f>
        <v>ES</v>
      </c>
      <c r="V2794" s="64" t="str">
        <f aca="false">IF(ISBLANK(K2794),"2",VLOOKUP(K2794,$BG$2:$BH$3,2,FALSE()))</f>
        <v>2</v>
      </c>
      <c r="W2794" s="66" t="str">
        <f aca="false">IF(ISBLANK(R2794),"Sin observaciones",R2794)</f>
        <v>Sin observaciones</v>
      </c>
      <c r="X2794" s="64" t="str">
        <f aca="false">IF(ISERROR(VLOOKUP(J2794,$BG$2:$BH$3,2,FALSE())),"",VLOOKUP(J2794,$BG$2:$BH$3,2,FALSE()))</f>
        <v/>
      </c>
      <c r="Z2794" s="67"/>
    </row>
    <row r="2795" customFormat="false" ht="14.4" hidden="false" customHeight="false" outlineLevel="0" collapsed="false">
      <c r="A2795" s="63"/>
      <c r="B2795" s="83"/>
      <c r="C2795" s="63"/>
      <c r="D2795" s="84"/>
      <c r="E2795" s="85"/>
      <c r="F2795" s="85"/>
      <c r="G2795" s="85"/>
      <c r="H2795" s="85"/>
      <c r="I2795" s="61"/>
      <c r="J2795" s="83"/>
      <c r="K2795" s="83"/>
      <c r="L2795" s="61"/>
      <c r="M2795" s="61"/>
      <c r="N2795" s="61"/>
      <c r="O2795" s="63"/>
      <c r="P2795" s="63"/>
      <c r="Q2795" s="63"/>
      <c r="R2795" s="63"/>
      <c r="S2795" s="64" t="str">
        <f aca="false">IF(ISBLANK(A2795),"",CONCATENATE($BC$5,"-",MID($BC$3,3,2),"-M_",A2795))</f>
        <v/>
      </c>
      <c r="T2795" s="65" t="str">
        <f aca="false">IF(ISBLANK(B2795),"",VLOOKUP(B2795,$BI$2:$BJ$5,2,FALSE()))</f>
        <v/>
      </c>
      <c r="U2795" s="66" t="str">
        <f aca="false">IF(ISBLANK(Q2795),"ES",Q2795)</f>
        <v>ES</v>
      </c>
      <c r="V2795" s="64" t="str">
        <f aca="false">IF(ISBLANK(K2795),"2",VLOOKUP(K2795,$BG$2:$BH$3,2,FALSE()))</f>
        <v>2</v>
      </c>
      <c r="W2795" s="66" t="str">
        <f aca="false">IF(ISBLANK(R2795),"Sin observaciones",R2795)</f>
        <v>Sin observaciones</v>
      </c>
      <c r="X2795" s="64" t="str">
        <f aca="false">IF(ISERROR(VLOOKUP(J2795,$BG$2:$BH$3,2,FALSE())),"",VLOOKUP(J2795,$BG$2:$BH$3,2,FALSE()))</f>
        <v/>
      </c>
      <c r="Z2795" s="67"/>
    </row>
    <row r="2796" customFormat="false" ht="14.4" hidden="false" customHeight="false" outlineLevel="0" collapsed="false">
      <c r="A2796" s="63"/>
      <c r="B2796" s="83"/>
      <c r="C2796" s="63"/>
      <c r="D2796" s="84"/>
      <c r="E2796" s="85"/>
      <c r="F2796" s="85"/>
      <c r="G2796" s="85"/>
      <c r="H2796" s="85"/>
      <c r="I2796" s="61"/>
      <c r="J2796" s="83"/>
      <c r="K2796" s="83"/>
      <c r="L2796" s="61"/>
      <c r="M2796" s="61"/>
      <c r="N2796" s="61"/>
      <c r="O2796" s="63"/>
      <c r="P2796" s="63"/>
      <c r="Q2796" s="63"/>
      <c r="R2796" s="63"/>
      <c r="S2796" s="64" t="str">
        <f aca="false">IF(ISBLANK(A2796),"",CONCATENATE($BC$5,"-",MID($BC$3,3,2),"-M_",A2796))</f>
        <v/>
      </c>
      <c r="T2796" s="65" t="str">
        <f aca="false">IF(ISBLANK(B2796),"",VLOOKUP(B2796,$BI$2:$BJ$5,2,FALSE()))</f>
        <v/>
      </c>
      <c r="U2796" s="66" t="str">
        <f aca="false">IF(ISBLANK(Q2796),"ES",Q2796)</f>
        <v>ES</v>
      </c>
      <c r="V2796" s="64" t="str">
        <f aca="false">IF(ISBLANK(K2796),"2",VLOOKUP(K2796,$BG$2:$BH$3,2,FALSE()))</f>
        <v>2</v>
      </c>
      <c r="W2796" s="66" t="str">
        <f aca="false">IF(ISBLANK(R2796),"Sin observaciones",R2796)</f>
        <v>Sin observaciones</v>
      </c>
      <c r="X2796" s="64" t="str">
        <f aca="false">IF(ISERROR(VLOOKUP(J2796,$BG$2:$BH$3,2,FALSE())),"",VLOOKUP(J2796,$BG$2:$BH$3,2,FALSE()))</f>
        <v/>
      </c>
      <c r="Z2796" s="67"/>
    </row>
    <row r="2797" customFormat="false" ht="14.4" hidden="false" customHeight="false" outlineLevel="0" collapsed="false">
      <c r="A2797" s="63"/>
      <c r="B2797" s="83"/>
      <c r="C2797" s="63"/>
      <c r="D2797" s="84"/>
      <c r="E2797" s="85"/>
      <c r="F2797" s="85"/>
      <c r="G2797" s="85"/>
      <c r="H2797" s="85"/>
      <c r="I2797" s="61"/>
      <c r="J2797" s="83"/>
      <c r="K2797" s="83"/>
      <c r="L2797" s="61"/>
      <c r="M2797" s="61"/>
      <c r="N2797" s="61"/>
      <c r="O2797" s="63"/>
      <c r="P2797" s="63"/>
      <c r="Q2797" s="63"/>
      <c r="R2797" s="63"/>
      <c r="S2797" s="64" t="str">
        <f aca="false">IF(ISBLANK(A2797),"",CONCATENATE($BC$5,"-",MID($BC$3,3,2),"-M_",A2797))</f>
        <v/>
      </c>
      <c r="T2797" s="65" t="str">
        <f aca="false">IF(ISBLANK(B2797),"",VLOOKUP(B2797,$BI$2:$BJ$5,2,FALSE()))</f>
        <v/>
      </c>
      <c r="U2797" s="66" t="str">
        <f aca="false">IF(ISBLANK(Q2797),"ES",Q2797)</f>
        <v>ES</v>
      </c>
      <c r="V2797" s="64" t="str">
        <f aca="false">IF(ISBLANK(K2797),"2",VLOOKUP(K2797,$BG$2:$BH$3,2,FALSE()))</f>
        <v>2</v>
      </c>
      <c r="W2797" s="66" t="str">
        <f aca="false">IF(ISBLANK(R2797),"Sin observaciones",R2797)</f>
        <v>Sin observaciones</v>
      </c>
      <c r="X2797" s="64" t="str">
        <f aca="false">IF(ISERROR(VLOOKUP(J2797,$BG$2:$BH$3,2,FALSE())),"",VLOOKUP(J2797,$BG$2:$BH$3,2,FALSE()))</f>
        <v/>
      </c>
      <c r="Z2797" s="67"/>
    </row>
    <row r="2798" customFormat="false" ht="14.4" hidden="false" customHeight="false" outlineLevel="0" collapsed="false">
      <c r="A2798" s="63"/>
      <c r="B2798" s="83"/>
      <c r="C2798" s="63"/>
      <c r="D2798" s="84"/>
      <c r="E2798" s="85"/>
      <c r="F2798" s="85"/>
      <c r="G2798" s="85"/>
      <c r="H2798" s="85"/>
      <c r="I2798" s="61"/>
      <c r="J2798" s="83"/>
      <c r="K2798" s="83"/>
      <c r="L2798" s="61"/>
      <c r="M2798" s="61"/>
      <c r="N2798" s="61"/>
      <c r="O2798" s="63"/>
      <c r="P2798" s="63"/>
      <c r="Q2798" s="63"/>
      <c r="R2798" s="63"/>
      <c r="S2798" s="64" t="str">
        <f aca="false">IF(ISBLANK(A2798),"",CONCATENATE($BC$5,"-",MID($BC$3,3,2),"-M_",A2798))</f>
        <v/>
      </c>
      <c r="T2798" s="65" t="str">
        <f aca="false">IF(ISBLANK(B2798),"",VLOOKUP(B2798,$BI$2:$BJ$5,2,FALSE()))</f>
        <v/>
      </c>
      <c r="U2798" s="66" t="str">
        <f aca="false">IF(ISBLANK(Q2798),"ES",Q2798)</f>
        <v>ES</v>
      </c>
      <c r="V2798" s="64" t="str">
        <f aca="false">IF(ISBLANK(K2798),"2",VLOOKUP(K2798,$BG$2:$BH$3,2,FALSE()))</f>
        <v>2</v>
      </c>
      <c r="W2798" s="66" t="str">
        <f aca="false">IF(ISBLANK(R2798),"Sin observaciones",R2798)</f>
        <v>Sin observaciones</v>
      </c>
      <c r="X2798" s="64" t="str">
        <f aca="false">IF(ISERROR(VLOOKUP(J2798,$BG$2:$BH$3,2,FALSE())),"",VLOOKUP(J2798,$BG$2:$BH$3,2,FALSE()))</f>
        <v/>
      </c>
      <c r="Z2798" s="67"/>
    </row>
    <row r="2799" customFormat="false" ht="14.4" hidden="false" customHeight="false" outlineLevel="0" collapsed="false">
      <c r="A2799" s="63"/>
      <c r="B2799" s="83"/>
      <c r="C2799" s="63"/>
      <c r="D2799" s="84"/>
      <c r="E2799" s="85"/>
      <c r="F2799" s="85"/>
      <c r="G2799" s="85"/>
      <c r="H2799" s="85"/>
      <c r="I2799" s="61"/>
      <c r="J2799" s="83"/>
      <c r="K2799" s="83"/>
      <c r="L2799" s="61"/>
      <c r="M2799" s="61"/>
      <c r="N2799" s="61"/>
      <c r="O2799" s="63"/>
      <c r="P2799" s="63"/>
      <c r="Q2799" s="63"/>
      <c r="R2799" s="63"/>
      <c r="S2799" s="64" t="str">
        <f aca="false">IF(ISBLANK(A2799),"",CONCATENATE($BC$5,"-",MID($BC$3,3,2),"-M_",A2799))</f>
        <v/>
      </c>
      <c r="T2799" s="65" t="str">
        <f aca="false">IF(ISBLANK(B2799),"",VLOOKUP(B2799,$BI$2:$BJ$5,2,FALSE()))</f>
        <v/>
      </c>
      <c r="U2799" s="66" t="str">
        <f aca="false">IF(ISBLANK(Q2799),"ES",Q2799)</f>
        <v>ES</v>
      </c>
      <c r="V2799" s="64" t="str">
        <f aca="false">IF(ISBLANK(K2799),"2",VLOOKUP(K2799,$BG$2:$BH$3,2,FALSE()))</f>
        <v>2</v>
      </c>
      <c r="W2799" s="66" t="str">
        <f aca="false">IF(ISBLANK(R2799),"Sin observaciones",R2799)</f>
        <v>Sin observaciones</v>
      </c>
      <c r="X2799" s="64" t="str">
        <f aca="false">IF(ISERROR(VLOOKUP(J2799,$BG$2:$BH$3,2,FALSE())),"",VLOOKUP(J2799,$BG$2:$BH$3,2,FALSE()))</f>
        <v/>
      </c>
      <c r="Z2799" s="67"/>
    </row>
    <row r="2800" customFormat="false" ht="14.4" hidden="false" customHeight="false" outlineLevel="0" collapsed="false">
      <c r="A2800" s="63"/>
      <c r="B2800" s="83"/>
      <c r="C2800" s="63"/>
      <c r="D2800" s="84"/>
      <c r="E2800" s="85"/>
      <c r="F2800" s="85"/>
      <c r="G2800" s="85"/>
      <c r="H2800" s="85"/>
      <c r="I2800" s="61"/>
      <c r="J2800" s="83"/>
      <c r="K2800" s="83"/>
      <c r="L2800" s="61"/>
      <c r="M2800" s="61"/>
      <c r="N2800" s="61"/>
      <c r="O2800" s="63"/>
      <c r="P2800" s="63"/>
      <c r="Q2800" s="63"/>
      <c r="R2800" s="63"/>
      <c r="S2800" s="64" t="str">
        <f aca="false">IF(ISBLANK(A2800),"",CONCATENATE($BC$5,"-",MID($BC$3,3,2),"-M_",A2800))</f>
        <v/>
      </c>
      <c r="T2800" s="65" t="str">
        <f aca="false">IF(ISBLANK(B2800),"",VLOOKUP(B2800,$BI$2:$BJ$5,2,FALSE()))</f>
        <v/>
      </c>
      <c r="U2800" s="66" t="str">
        <f aca="false">IF(ISBLANK(Q2800),"ES",Q2800)</f>
        <v>ES</v>
      </c>
      <c r="V2800" s="64" t="str">
        <f aca="false">IF(ISBLANK(K2800),"2",VLOOKUP(K2800,$BG$2:$BH$3,2,FALSE()))</f>
        <v>2</v>
      </c>
      <c r="W2800" s="66" t="str">
        <f aca="false">IF(ISBLANK(R2800),"Sin observaciones",R2800)</f>
        <v>Sin observaciones</v>
      </c>
      <c r="X2800" s="64" t="str">
        <f aca="false">IF(ISERROR(VLOOKUP(J2800,$BG$2:$BH$3,2,FALSE())),"",VLOOKUP(J2800,$BG$2:$BH$3,2,FALSE()))</f>
        <v/>
      </c>
      <c r="Z2800" s="67"/>
    </row>
    <row r="2801" customFormat="false" ht="14.4" hidden="false" customHeight="false" outlineLevel="0" collapsed="false">
      <c r="A2801" s="63"/>
      <c r="B2801" s="83"/>
      <c r="C2801" s="63"/>
      <c r="D2801" s="84"/>
      <c r="E2801" s="85"/>
      <c r="F2801" s="85"/>
      <c r="G2801" s="85"/>
      <c r="H2801" s="85"/>
      <c r="I2801" s="61"/>
      <c r="J2801" s="83"/>
      <c r="K2801" s="83"/>
      <c r="L2801" s="61"/>
      <c r="M2801" s="61"/>
      <c r="N2801" s="61"/>
      <c r="O2801" s="63"/>
      <c r="P2801" s="63"/>
      <c r="Q2801" s="63"/>
      <c r="R2801" s="63"/>
      <c r="S2801" s="64" t="str">
        <f aca="false">IF(ISBLANK(A2801),"",CONCATENATE($BC$5,"-",MID($BC$3,3,2),"-M_",A2801))</f>
        <v/>
      </c>
      <c r="T2801" s="65" t="str">
        <f aca="false">IF(ISBLANK(B2801),"",VLOOKUP(B2801,$BI$2:$BJ$5,2,FALSE()))</f>
        <v/>
      </c>
      <c r="U2801" s="66" t="str">
        <f aca="false">IF(ISBLANK(Q2801),"ES",Q2801)</f>
        <v>ES</v>
      </c>
      <c r="V2801" s="64" t="str">
        <f aca="false">IF(ISBLANK(K2801),"2",VLOOKUP(K2801,$BG$2:$BH$3,2,FALSE()))</f>
        <v>2</v>
      </c>
      <c r="W2801" s="66" t="str">
        <f aca="false">IF(ISBLANK(R2801),"Sin observaciones",R2801)</f>
        <v>Sin observaciones</v>
      </c>
      <c r="X2801" s="64" t="str">
        <f aca="false">IF(ISERROR(VLOOKUP(J2801,$BG$2:$BH$3,2,FALSE())),"",VLOOKUP(J2801,$BG$2:$BH$3,2,FALSE()))</f>
        <v/>
      </c>
      <c r="Z2801" s="67"/>
    </row>
    <row r="2802" customFormat="false" ht="14.4" hidden="false" customHeight="false" outlineLevel="0" collapsed="false">
      <c r="A2802" s="63"/>
      <c r="B2802" s="83"/>
      <c r="C2802" s="63"/>
      <c r="D2802" s="84"/>
      <c r="E2802" s="85"/>
      <c r="F2802" s="85"/>
      <c r="G2802" s="85"/>
      <c r="H2802" s="85"/>
      <c r="I2802" s="61"/>
      <c r="J2802" s="83"/>
      <c r="K2802" s="83"/>
      <c r="L2802" s="61"/>
      <c r="M2802" s="61"/>
      <c r="N2802" s="61"/>
      <c r="O2802" s="63"/>
      <c r="P2802" s="63"/>
      <c r="Q2802" s="63"/>
      <c r="R2802" s="63"/>
      <c r="S2802" s="64" t="str">
        <f aca="false">IF(ISBLANK(A2802),"",CONCATENATE($BC$5,"-",MID($BC$3,3,2),"-M_",A2802))</f>
        <v/>
      </c>
      <c r="T2802" s="65" t="str">
        <f aca="false">IF(ISBLANK(B2802),"",VLOOKUP(B2802,$BI$2:$BJ$5,2,FALSE()))</f>
        <v/>
      </c>
      <c r="U2802" s="66" t="str">
        <f aca="false">IF(ISBLANK(Q2802),"ES",Q2802)</f>
        <v>ES</v>
      </c>
      <c r="V2802" s="64" t="str">
        <f aca="false">IF(ISBLANK(K2802),"2",VLOOKUP(K2802,$BG$2:$BH$3,2,FALSE()))</f>
        <v>2</v>
      </c>
      <c r="W2802" s="66" t="str">
        <f aca="false">IF(ISBLANK(R2802),"Sin observaciones",R2802)</f>
        <v>Sin observaciones</v>
      </c>
      <c r="X2802" s="64" t="str">
        <f aca="false">IF(ISERROR(VLOOKUP(J2802,$BG$2:$BH$3,2,FALSE())),"",VLOOKUP(J2802,$BG$2:$BH$3,2,FALSE()))</f>
        <v/>
      </c>
      <c r="Z2802" s="67"/>
    </row>
    <row r="2803" customFormat="false" ht="14.4" hidden="false" customHeight="false" outlineLevel="0" collapsed="false">
      <c r="A2803" s="63"/>
      <c r="B2803" s="83"/>
      <c r="C2803" s="63"/>
      <c r="D2803" s="84"/>
      <c r="E2803" s="85"/>
      <c r="F2803" s="85"/>
      <c r="G2803" s="85"/>
      <c r="H2803" s="85"/>
      <c r="I2803" s="61"/>
      <c r="J2803" s="83"/>
      <c r="K2803" s="83"/>
      <c r="L2803" s="61"/>
      <c r="M2803" s="61"/>
      <c r="N2803" s="61"/>
      <c r="O2803" s="63"/>
      <c r="P2803" s="63"/>
      <c r="Q2803" s="63"/>
      <c r="R2803" s="63"/>
      <c r="S2803" s="64" t="str">
        <f aca="false">IF(ISBLANK(A2803),"",CONCATENATE($BC$5,"-",MID($BC$3,3,2),"-M_",A2803))</f>
        <v/>
      </c>
      <c r="T2803" s="65" t="str">
        <f aca="false">IF(ISBLANK(B2803),"",VLOOKUP(B2803,$BI$2:$BJ$5,2,FALSE()))</f>
        <v/>
      </c>
      <c r="U2803" s="66" t="str">
        <f aca="false">IF(ISBLANK(Q2803),"ES",Q2803)</f>
        <v>ES</v>
      </c>
      <c r="V2803" s="64" t="str">
        <f aca="false">IF(ISBLANK(K2803),"2",VLOOKUP(K2803,$BG$2:$BH$3,2,FALSE()))</f>
        <v>2</v>
      </c>
      <c r="W2803" s="66" t="str">
        <f aca="false">IF(ISBLANK(R2803),"Sin observaciones",R2803)</f>
        <v>Sin observaciones</v>
      </c>
      <c r="X2803" s="64" t="str">
        <f aca="false">IF(ISERROR(VLOOKUP(J2803,$BG$2:$BH$3,2,FALSE())),"",VLOOKUP(J2803,$BG$2:$BH$3,2,FALSE()))</f>
        <v/>
      </c>
      <c r="Z2803" s="67"/>
    </row>
    <row r="2804" customFormat="false" ht="14.4" hidden="false" customHeight="false" outlineLevel="0" collapsed="false">
      <c r="A2804" s="63"/>
      <c r="B2804" s="83"/>
      <c r="C2804" s="63"/>
      <c r="D2804" s="84"/>
      <c r="E2804" s="85"/>
      <c r="F2804" s="85"/>
      <c r="G2804" s="85"/>
      <c r="H2804" s="85"/>
      <c r="I2804" s="61"/>
      <c r="J2804" s="83"/>
      <c r="K2804" s="83"/>
      <c r="L2804" s="61"/>
      <c r="M2804" s="61"/>
      <c r="N2804" s="61"/>
      <c r="O2804" s="63"/>
      <c r="P2804" s="63"/>
      <c r="Q2804" s="63"/>
      <c r="R2804" s="63"/>
      <c r="S2804" s="64" t="str">
        <f aca="false">IF(ISBLANK(A2804),"",CONCATENATE($BC$5,"-",MID($BC$3,3,2),"-M_",A2804))</f>
        <v/>
      </c>
      <c r="T2804" s="65" t="str">
        <f aca="false">IF(ISBLANK(B2804),"",VLOOKUP(B2804,$BI$2:$BJ$5,2,FALSE()))</f>
        <v/>
      </c>
      <c r="U2804" s="66" t="str">
        <f aca="false">IF(ISBLANK(Q2804),"ES",Q2804)</f>
        <v>ES</v>
      </c>
      <c r="V2804" s="64" t="str">
        <f aca="false">IF(ISBLANK(K2804),"2",VLOOKUP(K2804,$BG$2:$BH$3,2,FALSE()))</f>
        <v>2</v>
      </c>
      <c r="W2804" s="66" t="str">
        <f aca="false">IF(ISBLANK(R2804),"Sin observaciones",R2804)</f>
        <v>Sin observaciones</v>
      </c>
      <c r="X2804" s="64" t="str">
        <f aca="false">IF(ISERROR(VLOOKUP(J2804,$BG$2:$BH$3,2,FALSE())),"",VLOOKUP(J2804,$BG$2:$BH$3,2,FALSE()))</f>
        <v/>
      </c>
      <c r="Z2804" s="67"/>
    </row>
    <row r="2805" customFormat="false" ht="14.4" hidden="false" customHeight="false" outlineLevel="0" collapsed="false">
      <c r="A2805" s="63"/>
      <c r="B2805" s="83"/>
      <c r="C2805" s="63"/>
      <c r="D2805" s="84"/>
      <c r="E2805" s="85"/>
      <c r="F2805" s="85"/>
      <c r="G2805" s="85"/>
      <c r="H2805" s="85"/>
      <c r="I2805" s="61"/>
      <c r="J2805" s="83"/>
      <c r="K2805" s="83"/>
      <c r="L2805" s="61"/>
      <c r="M2805" s="61"/>
      <c r="N2805" s="61"/>
      <c r="O2805" s="63"/>
      <c r="P2805" s="63"/>
      <c r="Q2805" s="63"/>
      <c r="R2805" s="63"/>
      <c r="S2805" s="64" t="str">
        <f aca="false">IF(ISBLANK(A2805),"",CONCATENATE($BC$5,"-",MID($BC$3,3,2),"-M_",A2805))</f>
        <v/>
      </c>
      <c r="T2805" s="65" t="str">
        <f aca="false">IF(ISBLANK(B2805),"",VLOOKUP(B2805,$BI$2:$BJ$5,2,FALSE()))</f>
        <v/>
      </c>
      <c r="U2805" s="66" t="str">
        <f aca="false">IF(ISBLANK(Q2805),"ES",Q2805)</f>
        <v>ES</v>
      </c>
      <c r="V2805" s="64" t="str">
        <f aca="false">IF(ISBLANK(K2805),"2",VLOOKUP(K2805,$BG$2:$BH$3,2,FALSE()))</f>
        <v>2</v>
      </c>
      <c r="W2805" s="66" t="str">
        <f aca="false">IF(ISBLANK(R2805),"Sin observaciones",R2805)</f>
        <v>Sin observaciones</v>
      </c>
      <c r="X2805" s="64" t="str">
        <f aca="false">IF(ISERROR(VLOOKUP(J2805,$BG$2:$BH$3,2,FALSE())),"",VLOOKUP(J2805,$BG$2:$BH$3,2,FALSE()))</f>
        <v/>
      </c>
      <c r="Z2805" s="67"/>
    </row>
    <row r="2806" customFormat="false" ht="14.4" hidden="false" customHeight="false" outlineLevel="0" collapsed="false">
      <c r="A2806" s="63"/>
      <c r="B2806" s="83"/>
      <c r="C2806" s="63"/>
      <c r="D2806" s="84"/>
      <c r="E2806" s="85"/>
      <c r="F2806" s="85"/>
      <c r="G2806" s="85"/>
      <c r="H2806" s="85"/>
      <c r="I2806" s="61"/>
      <c r="J2806" s="83"/>
      <c r="K2806" s="83"/>
      <c r="L2806" s="61"/>
      <c r="M2806" s="61"/>
      <c r="N2806" s="61"/>
      <c r="O2806" s="63"/>
      <c r="P2806" s="63"/>
      <c r="Q2806" s="63"/>
      <c r="R2806" s="63"/>
      <c r="S2806" s="64" t="str">
        <f aca="false">IF(ISBLANK(A2806),"",CONCATENATE($BC$5,"-",MID($BC$3,3,2),"-M_",A2806))</f>
        <v/>
      </c>
      <c r="T2806" s="65" t="str">
        <f aca="false">IF(ISBLANK(B2806),"",VLOOKUP(B2806,$BI$2:$BJ$5,2,FALSE()))</f>
        <v/>
      </c>
      <c r="U2806" s="66" t="str">
        <f aca="false">IF(ISBLANK(Q2806),"ES",Q2806)</f>
        <v>ES</v>
      </c>
      <c r="V2806" s="64" t="str">
        <f aca="false">IF(ISBLANK(K2806),"2",VLOOKUP(K2806,$BG$2:$BH$3,2,FALSE()))</f>
        <v>2</v>
      </c>
      <c r="W2806" s="66" t="str">
        <f aca="false">IF(ISBLANK(R2806),"Sin observaciones",R2806)</f>
        <v>Sin observaciones</v>
      </c>
      <c r="X2806" s="64" t="str">
        <f aca="false">IF(ISERROR(VLOOKUP(J2806,$BG$2:$BH$3,2,FALSE())),"",VLOOKUP(J2806,$BG$2:$BH$3,2,FALSE()))</f>
        <v/>
      </c>
      <c r="Z2806" s="67"/>
    </row>
    <row r="2807" customFormat="false" ht="14.4" hidden="false" customHeight="false" outlineLevel="0" collapsed="false">
      <c r="A2807" s="63"/>
      <c r="B2807" s="83"/>
      <c r="C2807" s="63"/>
      <c r="D2807" s="84"/>
      <c r="E2807" s="85"/>
      <c r="F2807" s="85"/>
      <c r="G2807" s="85"/>
      <c r="H2807" s="85"/>
      <c r="I2807" s="61"/>
      <c r="J2807" s="83"/>
      <c r="K2807" s="83"/>
      <c r="L2807" s="61"/>
      <c r="M2807" s="61"/>
      <c r="N2807" s="61"/>
      <c r="O2807" s="63"/>
      <c r="P2807" s="63"/>
      <c r="Q2807" s="63"/>
      <c r="R2807" s="63"/>
      <c r="S2807" s="64" t="str">
        <f aca="false">IF(ISBLANK(A2807),"",CONCATENATE($BC$5,"-",MID($BC$3,3,2),"-M_",A2807))</f>
        <v/>
      </c>
      <c r="T2807" s="65" t="str">
        <f aca="false">IF(ISBLANK(B2807),"",VLOOKUP(B2807,$BI$2:$BJ$5,2,FALSE()))</f>
        <v/>
      </c>
      <c r="U2807" s="66" t="str">
        <f aca="false">IF(ISBLANK(Q2807),"ES",Q2807)</f>
        <v>ES</v>
      </c>
      <c r="V2807" s="64" t="str">
        <f aca="false">IF(ISBLANK(K2807),"2",VLOOKUP(K2807,$BG$2:$BH$3,2,FALSE()))</f>
        <v>2</v>
      </c>
      <c r="W2807" s="66" t="str">
        <f aca="false">IF(ISBLANK(R2807),"Sin observaciones",R2807)</f>
        <v>Sin observaciones</v>
      </c>
      <c r="X2807" s="64" t="str">
        <f aca="false">IF(ISERROR(VLOOKUP(J2807,$BG$2:$BH$3,2,FALSE())),"",VLOOKUP(J2807,$BG$2:$BH$3,2,FALSE()))</f>
        <v/>
      </c>
      <c r="Z2807" s="67"/>
    </row>
    <row r="2808" customFormat="false" ht="14.4" hidden="false" customHeight="false" outlineLevel="0" collapsed="false">
      <c r="A2808" s="63"/>
      <c r="B2808" s="83"/>
      <c r="C2808" s="63"/>
      <c r="D2808" s="84"/>
      <c r="E2808" s="85"/>
      <c r="F2808" s="85"/>
      <c r="G2808" s="85"/>
      <c r="H2808" s="85"/>
      <c r="I2808" s="61"/>
      <c r="J2808" s="83"/>
      <c r="K2808" s="83"/>
      <c r="L2808" s="61"/>
      <c r="M2808" s="61"/>
      <c r="N2808" s="61"/>
      <c r="O2808" s="63"/>
      <c r="P2808" s="63"/>
      <c r="Q2808" s="63"/>
      <c r="R2808" s="63"/>
      <c r="S2808" s="64" t="str">
        <f aca="false">IF(ISBLANK(A2808),"",CONCATENATE($BC$5,"-",MID($BC$3,3,2),"-M_",A2808))</f>
        <v/>
      </c>
      <c r="T2808" s="65" t="str">
        <f aca="false">IF(ISBLANK(B2808),"",VLOOKUP(B2808,$BI$2:$BJ$5,2,FALSE()))</f>
        <v/>
      </c>
      <c r="U2808" s="66" t="str">
        <f aca="false">IF(ISBLANK(Q2808),"ES",Q2808)</f>
        <v>ES</v>
      </c>
      <c r="V2808" s="64" t="str">
        <f aca="false">IF(ISBLANK(K2808),"2",VLOOKUP(K2808,$BG$2:$BH$3,2,FALSE()))</f>
        <v>2</v>
      </c>
      <c r="W2808" s="66" t="str">
        <f aca="false">IF(ISBLANK(R2808),"Sin observaciones",R2808)</f>
        <v>Sin observaciones</v>
      </c>
      <c r="X2808" s="64" t="str">
        <f aca="false">IF(ISERROR(VLOOKUP(J2808,$BG$2:$BH$3,2,FALSE())),"",VLOOKUP(J2808,$BG$2:$BH$3,2,FALSE()))</f>
        <v/>
      </c>
      <c r="Z2808" s="67"/>
    </row>
    <row r="2809" customFormat="false" ht="14.4" hidden="false" customHeight="false" outlineLevel="0" collapsed="false">
      <c r="A2809" s="63"/>
      <c r="B2809" s="83"/>
      <c r="C2809" s="63"/>
      <c r="D2809" s="84"/>
      <c r="E2809" s="85"/>
      <c r="F2809" s="85"/>
      <c r="G2809" s="85"/>
      <c r="H2809" s="85"/>
      <c r="I2809" s="61"/>
      <c r="J2809" s="83"/>
      <c r="K2809" s="83"/>
      <c r="L2809" s="61"/>
      <c r="M2809" s="61"/>
      <c r="N2809" s="61"/>
      <c r="O2809" s="63"/>
      <c r="P2809" s="63"/>
      <c r="Q2809" s="63"/>
      <c r="R2809" s="63"/>
      <c r="S2809" s="64" t="str">
        <f aca="false">IF(ISBLANK(A2809),"",CONCATENATE($BC$5,"-",MID($BC$3,3,2),"-M_",A2809))</f>
        <v/>
      </c>
      <c r="T2809" s="65" t="str">
        <f aca="false">IF(ISBLANK(B2809),"",VLOOKUP(B2809,$BI$2:$BJ$5,2,FALSE()))</f>
        <v/>
      </c>
      <c r="U2809" s="66" t="str">
        <f aca="false">IF(ISBLANK(Q2809),"ES",Q2809)</f>
        <v>ES</v>
      </c>
      <c r="V2809" s="64" t="str">
        <f aca="false">IF(ISBLANK(K2809),"2",VLOOKUP(K2809,$BG$2:$BH$3,2,FALSE()))</f>
        <v>2</v>
      </c>
      <c r="W2809" s="66" t="str">
        <f aca="false">IF(ISBLANK(R2809),"Sin observaciones",R2809)</f>
        <v>Sin observaciones</v>
      </c>
      <c r="X2809" s="64" t="str">
        <f aca="false">IF(ISERROR(VLOOKUP(J2809,$BG$2:$BH$3,2,FALSE())),"",VLOOKUP(J2809,$BG$2:$BH$3,2,FALSE()))</f>
        <v/>
      </c>
      <c r="Z2809" s="67"/>
    </row>
    <row r="2810" customFormat="false" ht="14.4" hidden="false" customHeight="false" outlineLevel="0" collapsed="false">
      <c r="A2810" s="63"/>
      <c r="B2810" s="83"/>
      <c r="C2810" s="63"/>
      <c r="D2810" s="84"/>
      <c r="E2810" s="85"/>
      <c r="F2810" s="85"/>
      <c r="G2810" s="85"/>
      <c r="H2810" s="85"/>
      <c r="I2810" s="61"/>
      <c r="J2810" s="83"/>
      <c r="K2810" s="83"/>
      <c r="L2810" s="61"/>
      <c r="M2810" s="61"/>
      <c r="N2810" s="61"/>
      <c r="O2810" s="63"/>
      <c r="P2810" s="63"/>
      <c r="Q2810" s="63"/>
      <c r="R2810" s="63"/>
      <c r="S2810" s="64" t="str">
        <f aca="false">IF(ISBLANK(A2810),"",CONCATENATE($BC$5,"-",MID($BC$3,3,2),"-M_",A2810))</f>
        <v/>
      </c>
      <c r="T2810" s="65" t="str">
        <f aca="false">IF(ISBLANK(B2810),"",VLOOKUP(B2810,$BI$2:$BJ$5,2,FALSE()))</f>
        <v/>
      </c>
      <c r="U2810" s="66" t="str">
        <f aca="false">IF(ISBLANK(Q2810),"ES",Q2810)</f>
        <v>ES</v>
      </c>
      <c r="V2810" s="64" t="str">
        <f aca="false">IF(ISBLANK(K2810),"2",VLOOKUP(K2810,$BG$2:$BH$3,2,FALSE()))</f>
        <v>2</v>
      </c>
      <c r="W2810" s="66" t="str">
        <f aca="false">IF(ISBLANK(R2810),"Sin observaciones",R2810)</f>
        <v>Sin observaciones</v>
      </c>
      <c r="X2810" s="64" t="str">
        <f aca="false">IF(ISERROR(VLOOKUP(J2810,$BG$2:$BH$3,2,FALSE())),"",VLOOKUP(J2810,$BG$2:$BH$3,2,FALSE()))</f>
        <v/>
      </c>
      <c r="Z2810" s="67"/>
    </row>
    <row r="2811" customFormat="false" ht="14.4" hidden="false" customHeight="false" outlineLevel="0" collapsed="false">
      <c r="A2811" s="63"/>
      <c r="B2811" s="83"/>
      <c r="C2811" s="63"/>
      <c r="D2811" s="84"/>
      <c r="E2811" s="85"/>
      <c r="F2811" s="85"/>
      <c r="G2811" s="85"/>
      <c r="H2811" s="85"/>
      <c r="I2811" s="61"/>
      <c r="J2811" s="83"/>
      <c r="K2811" s="83"/>
      <c r="L2811" s="61"/>
      <c r="M2811" s="61"/>
      <c r="N2811" s="61"/>
      <c r="O2811" s="63"/>
      <c r="P2811" s="63"/>
      <c r="Q2811" s="63"/>
      <c r="R2811" s="63"/>
      <c r="S2811" s="64" t="str">
        <f aca="false">IF(ISBLANK(A2811),"",CONCATENATE($BC$5,"-",MID($BC$3,3,2),"-M_",A2811))</f>
        <v/>
      </c>
      <c r="T2811" s="65" t="str">
        <f aca="false">IF(ISBLANK(B2811),"",VLOOKUP(B2811,$BI$2:$BJ$5,2,FALSE()))</f>
        <v/>
      </c>
      <c r="U2811" s="66" t="str">
        <f aca="false">IF(ISBLANK(Q2811),"ES",Q2811)</f>
        <v>ES</v>
      </c>
      <c r="V2811" s="64" t="str">
        <f aca="false">IF(ISBLANK(K2811),"2",VLOOKUP(K2811,$BG$2:$BH$3,2,FALSE()))</f>
        <v>2</v>
      </c>
      <c r="W2811" s="66" t="str">
        <f aca="false">IF(ISBLANK(R2811),"Sin observaciones",R2811)</f>
        <v>Sin observaciones</v>
      </c>
      <c r="X2811" s="64" t="str">
        <f aca="false">IF(ISERROR(VLOOKUP(J2811,$BG$2:$BH$3,2,FALSE())),"",VLOOKUP(J2811,$BG$2:$BH$3,2,FALSE()))</f>
        <v/>
      </c>
      <c r="Z2811" s="67"/>
    </row>
    <row r="2812" customFormat="false" ht="14.4" hidden="false" customHeight="false" outlineLevel="0" collapsed="false">
      <c r="A2812" s="63"/>
      <c r="B2812" s="83"/>
      <c r="C2812" s="63"/>
      <c r="D2812" s="84"/>
      <c r="E2812" s="85"/>
      <c r="F2812" s="85"/>
      <c r="G2812" s="85"/>
      <c r="H2812" s="85"/>
      <c r="I2812" s="61"/>
      <c r="J2812" s="83"/>
      <c r="K2812" s="83"/>
      <c r="L2812" s="61"/>
      <c r="M2812" s="61"/>
      <c r="N2812" s="61"/>
      <c r="O2812" s="63"/>
      <c r="P2812" s="63"/>
      <c r="Q2812" s="63"/>
      <c r="R2812" s="63"/>
      <c r="S2812" s="64" t="str">
        <f aca="false">IF(ISBLANK(A2812),"",CONCATENATE($BC$5,"-",MID($BC$3,3,2),"-M_",A2812))</f>
        <v/>
      </c>
      <c r="T2812" s="65" t="str">
        <f aca="false">IF(ISBLANK(B2812),"",VLOOKUP(B2812,$BI$2:$BJ$5,2,FALSE()))</f>
        <v/>
      </c>
      <c r="U2812" s="66" t="str">
        <f aca="false">IF(ISBLANK(Q2812),"ES",Q2812)</f>
        <v>ES</v>
      </c>
      <c r="V2812" s="64" t="str">
        <f aca="false">IF(ISBLANK(K2812),"2",VLOOKUP(K2812,$BG$2:$BH$3,2,FALSE()))</f>
        <v>2</v>
      </c>
      <c r="W2812" s="66" t="str">
        <f aca="false">IF(ISBLANK(R2812),"Sin observaciones",R2812)</f>
        <v>Sin observaciones</v>
      </c>
      <c r="X2812" s="64" t="str">
        <f aca="false">IF(ISERROR(VLOOKUP(J2812,$BG$2:$BH$3,2,FALSE())),"",VLOOKUP(J2812,$BG$2:$BH$3,2,FALSE()))</f>
        <v/>
      </c>
      <c r="Z2812" s="67"/>
    </row>
    <row r="2813" customFormat="false" ht="14.4" hidden="false" customHeight="false" outlineLevel="0" collapsed="false">
      <c r="A2813" s="63"/>
      <c r="B2813" s="83"/>
      <c r="C2813" s="63"/>
      <c r="D2813" s="84"/>
      <c r="E2813" s="85"/>
      <c r="F2813" s="85"/>
      <c r="G2813" s="85"/>
      <c r="H2813" s="85"/>
      <c r="I2813" s="61"/>
      <c r="J2813" s="83"/>
      <c r="K2813" s="83"/>
      <c r="L2813" s="61"/>
      <c r="M2813" s="61"/>
      <c r="N2813" s="61"/>
      <c r="O2813" s="63"/>
      <c r="P2813" s="63"/>
      <c r="Q2813" s="63"/>
      <c r="R2813" s="63"/>
      <c r="S2813" s="64" t="str">
        <f aca="false">IF(ISBLANK(A2813),"",CONCATENATE($BC$5,"-",MID($BC$3,3,2),"-M_",A2813))</f>
        <v/>
      </c>
      <c r="T2813" s="65" t="str">
        <f aca="false">IF(ISBLANK(B2813),"",VLOOKUP(B2813,$BI$2:$BJ$5,2,FALSE()))</f>
        <v/>
      </c>
      <c r="U2813" s="66" t="str">
        <f aca="false">IF(ISBLANK(Q2813),"ES",Q2813)</f>
        <v>ES</v>
      </c>
      <c r="V2813" s="64" t="str">
        <f aca="false">IF(ISBLANK(K2813),"2",VLOOKUP(K2813,$BG$2:$BH$3,2,FALSE()))</f>
        <v>2</v>
      </c>
      <c r="W2813" s="66" t="str">
        <f aca="false">IF(ISBLANK(R2813),"Sin observaciones",R2813)</f>
        <v>Sin observaciones</v>
      </c>
      <c r="X2813" s="64" t="str">
        <f aca="false">IF(ISERROR(VLOOKUP(J2813,$BG$2:$BH$3,2,FALSE())),"",VLOOKUP(J2813,$BG$2:$BH$3,2,FALSE()))</f>
        <v/>
      </c>
      <c r="Z2813" s="67"/>
    </row>
    <row r="2814" customFormat="false" ht="14.4" hidden="false" customHeight="false" outlineLevel="0" collapsed="false">
      <c r="A2814" s="63"/>
      <c r="B2814" s="83"/>
      <c r="C2814" s="63"/>
      <c r="D2814" s="84"/>
      <c r="E2814" s="85"/>
      <c r="F2814" s="85"/>
      <c r="G2814" s="85"/>
      <c r="H2814" s="85"/>
      <c r="I2814" s="61"/>
      <c r="J2814" s="83"/>
      <c r="K2814" s="83"/>
      <c r="L2814" s="61"/>
      <c r="M2814" s="61"/>
      <c r="N2814" s="61"/>
      <c r="O2814" s="63"/>
      <c r="P2814" s="63"/>
      <c r="Q2814" s="63"/>
      <c r="R2814" s="63"/>
      <c r="S2814" s="64" t="str">
        <f aca="false">IF(ISBLANK(A2814),"",CONCATENATE($BC$5,"-",MID($BC$3,3,2),"-M_",A2814))</f>
        <v/>
      </c>
      <c r="T2814" s="65" t="str">
        <f aca="false">IF(ISBLANK(B2814),"",VLOOKUP(B2814,$BI$2:$BJ$5,2,FALSE()))</f>
        <v/>
      </c>
      <c r="U2814" s="66" t="str">
        <f aca="false">IF(ISBLANK(Q2814),"ES",Q2814)</f>
        <v>ES</v>
      </c>
      <c r="V2814" s="64" t="str">
        <f aca="false">IF(ISBLANK(K2814),"2",VLOOKUP(K2814,$BG$2:$BH$3,2,FALSE()))</f>
        <v>2</v>
      </c>
      <c r="W2814" s="66" t="str">
        <f aca="false">IF(ISBLANK(R2814),"Sin observaciones",R2814)</f>
        <v>Sin observaciones</v>
      </c>
      <c r="X2814" s="64" t="str">
        <f aca="false">IF(ISERROR(VLOOKUP(J2814,$BG$2:$BH$3,2,FALSE())),"",VLOOKUP(J2814,$BG$2:$BH$3,2,FALSE()))</f>
        <v/>
      </c>
      <c r="Z2814" s="67"/>
    </row>
    <row r="2815" customFormat="false" ht="14.4" hidden="false" customHeight="false" outlineLevel="0" collapsed="false">
      <c r="A2815" s="63"/>
      <c r="B2815" s="83"/>
      <c r="C2815" s="63"/>
      <c r="D2815" s="84"/>
      <c r="E2815" s="85"/>
      <c r="F2815" s="85"/>
      <c r="G2815" s="85"/>
      <c r="H2815" s="85"/>
      <c r="I2815" s="61"/>
      <c r="J2815" s="83"/>
      <c r="K2815" s="83"/>
      <c r="L2815" s="61"/>
      <c r="M2815" s="61"/>
      <c r="N2815" s="61"/>
      <c r="O2815" s="63"/>
      <c r="P2815" s="63"/>
      <c r="Q2815" s="63"/>
      <c r="R2815" s="63"/>
      <c r="S2815" s="64" t="str">
        <f aca="false">IF(ISBLANK(A2815),"",CONCATENATE($BC$5,"-",MID($BC$3,3,2),"-M_",A2815))</f>
        <v/>
      </c>
      <c r="T2815" s="65" t="str">
        <f aca="false">IF(ISBLANK(B2815),"",VLOOKUP(B2815,$BI$2:$BJ$5,2,FALSE()))</f>
        <v/>
      </c>
      <c r="U2815" s="66" t="str">
        <f aca="false">IF(ISBLANK(Q2815),"ES",Q2815)</f>
        <v>ES</v>
      </c>
      <c r="V2815" s="64" t="str">
        <f aca="false">IF(ISBLANK(K2815),"2",VLOOKUP(K2815,$BG$2:$BH$3,2,FALSE()))</f>
        <v>2</v>
      </c>
      <c r="W2815" s="66" t="str">
        <f aca="false">IF(ISBLANK(R2815),"Sin observaciones",R2815)</f>
        <v>Sin observaciones</v>
      </c>
      <c r="X2815" s="64" t="str">
        <f aca="false">IF(ISERROR(VLOOKUP(J2815,$BG$2:$BH$3,2,FALSE())),"",VLOOKUP(J2815,$BG$2:$BH$3,2,FALSE()))</f>
        <v/>
      </c>
      <c r="Z2815" s="67"/>
    </row>
    <row r="2816" customFormat="false" ht="14.4" hidden="false" customHeight="false" outlineLevel="0" collapsed="false">
      <c r="A2816" s="63"/>
      <c r="B2816" s="83"/>
      <c r="C2816" s="63"/>
      <c r="D2816" s="84"/>
      <c r="E2816" s="85"/>
      <c r="F2816" s="85"/>
      <c r="G2816" s="85"/>
      <c r="H2816" s="85"/>
      <c r="I2816" s="61"/>
      <c r="J2816" s="83"/>
      <c r="K2816" s="83"/>
      <c r="L2816" s="61"/>
      <c r="M2816" s="61"/>
      <c r="N2816" s="61"/>
      <c r="O2816" s="63"/>
      <c r="P2816" s="63"/>
      <c r="Q2816" s="63"/>
      <c r="R2816" s="63"/>
      <c r="S2816" s="64" t="str">
        <f aca="false">IF(ISBLANK(A2816),"",CONCATENATE($BC$5,"-",MID($BC$3,3,2),"-M_",A2816))</f>
        <v/>
      </c>
      <c r="T2816" s="65" t="str">
        <f aca="false">IF(ISBLANK(B2816),"",VLOOKUP(B2816,$BI$2:$BJ$5,2,FALSE()))</f>
        <v/>
      </c>
      <c r="U2816" s="66" t="str">
        <f aca="false">IF(ISBLANK(Q2816),"ES",Q2816)</f>
        <v>ES</v>
      </c>
      <c r="V2816" s="64" t="str">
        <f aca="false">IF(ISBLANK(K2816),"2",VLOOKUP(K2816,$BG$2:$BH$3,2,FALSE()))</f>
        <v>2</v>
      </c>
      <c r="W2816" s="66" t="str">
        <f aca="false">IF(ISBLANK(R2816),"Sin observaciones",R2816)</f>
        <v>Sin observaciones</v>
      </c>
      <c r="X2816" s="64" t="str">
        <f aca="false">IF(ISERROR(VLOOKUP(J2816,$BG$2:$BH$3,2,FALSE())),"",VLOOKUP(J2816,$BG$2:$BH$3,2,FALSE()))</f>
        <v/>
      </c>
      <c r="Z2816" s="67"/>
    </row>
    <row r="2817" customFormat="false" ht="14.4" hidden="false" customHeight="false" outlineLevel="0" collapsed="false">
      <c r="A2817" s="63"/>
      <c r="B2817" s="83"/>
      <c r="C2817" s="63"/>
      <c r="D2817" s="84"/>
      <c r="E2817" s="85"/>
      <c r="F2817" s="85"/>
      <c r="G2817" s="85"/>
      <c r="H2817" s="85"/>
      <c r="I2817" s="61"/>
      <c r="J2817" s="83"/>
      <c r="K2817" s="83"/>
      <c r="L2817" s="61"/>
      <c r="M2817" s="61"/>
      <c r="N2817" s="61"/>
      <c r="O2817" s="63"/>
      <c r="P2817" s="63"/>
      <c r="Q2817" s="63"/>
      <c r="R2817" s="63"/>
      <c r="S2817" s="64" t="str">
        <f aca="false">IF(ISBLANK(A2817),"",CONCATENATE($BC$5,"-",MID($BC$3,3,2),"-M_",A2817))</f>
        <v/>
      </c>
      <c r="T2817" s="65" t="str">
        <f aca="false">IF(ISBLANK(B2817),"",VLOOKUP(B2817,$BI$2:$BJ$5,2,FALSE()))</f>
        <v/>
      </c>
      <c r="U2817" s="66" t="str">
        <f aca="false">IF(ISBLANK(Q2817),"ES",Q2817)</f>
        <v>ES</v>
      </c>
      <c r="V2817" s="64" t="str">
        <f aca="false">IF(ISBLANK(K2817),"2",VLOOKUP(K2817,$BG$2:$BH$3,2,FALSE()))</f>
        <v>2</v>
      </c>
      <c r="W2817" s="66" t="str">
        <f aca="false">IF(ISBLANK(R2817),"Sin observaciones",R2817)</f>
        <v>Sin observaciones</v>
      </c>
      <c r="X2817" s="64" t="str">
        <f aca="false">IF(ISERROR(VLOOKUP(J2817,$BG$2:$BH$3,2,FALSE())),"",VLOOKUP(J2817,$BG$2:$BH$3,2,FALSE()))</f>
        <v/>
      </c>
      <c r="Z2817" s="67"/>
    </row>
    <row r="2818" customFormat="false" ht="14.4" hidden="false" customHeight="false" outlineLevel="0" collapsed="false">
      <c r="A2818" s="63"/>
      <c r="B2818" s="83"/>
      <c r="C2818" s="63"/>
      <c r="D2818" s="84"/>
      <c r="E2818" s="85"/>
      <c r="F2818" s="85"/>
      <c r="G2818" s="85"/>
      <c r="H2818" s="85"/>
      <c r="I2818" s="61"/>
      <c r="J2818" s="83"/>
      <c r="K2818" s="83"/>
      <c r="L2818" s="61"/>
      <c r="M2818" s="61"/>
      <c r="N2818" s="61"/>
      <c r="O2818" s="63"/>
      <c r="P2818" s="63"/>
      <c r="Q2818" s="63"/>
      <c r="R2818" s="63"/>
      <c r="S2818" s="64" t="str">
        <f aca="false">IF(ISBLANK(A2818),"",CONCATENATE($BC$5,"-",MID($BC$3,3,2),"-M_",A2818))</f>
        <v/>
      </c>
      <c r="T2818" s="65" t="str">
        <f aca="false">IF(ISBLANK(B2818),"",VLOOKUP(B2818,$BI$2:$BJ$5,2,FALSE()))</f>
        <v/>
      </c>
      <c r="U2818" s="66" t="str">
        <f aca="false">IF(ISBLANK(Q2818),"ES",Q2818)</f>
        <v>ES</v>
      </c>
      <c r="V2818" s="64" t="str">
        <f aca="false">IF(ISBLANK(K2818),"2",VLOOKUP(K2818,$BG$2:$BH$3,2,FALSE()))</f>
        <v>2</v>
      </c>
      <c r="W2818" s="66" t="str">
        <f aca="false">IF(ISBLANK(R2818),"Sin observaciones",R2818)</f>
        <v>Sin observaciones</v>
      </c>
      <c r="X2818" s="64" t="str">
        <f aca="false">IF(ISERROR(VLOOKUP(J2818,$BG$2:$BH$3,2,FALSE())),"",VLOOKUP(J2818,$BG$2:$BH$3,2,FALSE()))</f>
        <v/>
      </c>
      <c r="Z2818" s="67"/>
    </row>
    <row r="2819" customFormat="false" ht="14.4" hidden="false" customHeight="false" outlineLevel="0" collapsed="false">
      <c r="A2819" s="63"/>
      <c r="B2819" s="83"/>
      <c r="C2819" s="63"/>
      <c r="D2819" s="84"/>
      <c r="E2819" s="85"/>
      <c r="F2819" s="85"/>
      <c r="G2819" s="85"/>
      <c r="H2819" s="85"/>
      <c r="I2819" s="61"/>
      <c r="J2819" s="83"/>
      <c r="K2819" s="83"/>
      <c r="L2819" s="61"/>
      <c r="M2819" s="61"/>
      <c r="N2819" s="61"/>
      <c r="O2819" s="63"/>
      <c r="P2819" s="63"/>
      <c r="Q2819" s="63"/>
      <c r="R2819" s="63"/>
      <c r="S2819" s="64" t="str">
        <f aca="false">IF(ISBLANK(A2819),"",CONCATENATE($BC$5,"-",MID($BC$3,3,2),"-M_",A2819))</f>
        <v/>
      </c>
      <c r="T2819" s="65" t="str">
        <f aca="false">IF(ISBLANK(B2819),"",VLOOKUP(B2819,$BI$2:$BJ$5,2,FALSE()))</f>
        <v/>
      </c>
      <c r="U2819" s="66" t="str">
        <f aca="false">IF(ISBLANK(Q2819),"ES",Q2819)</f>
        <v>ES</v>
      </c>
      <c r="V2819" s="64" t="str">
        <f aca="false">IF(ISBLANK(K2819),"2",VLOOKUP(K2819,$BG$2:$BH$3,2,FALSE()))</f>
        <v>2</v>
      </c>
      <c r="W2819" s="66" t="str">
        <f aca="false">IF(ISBLANK(R2819),"Sin observaciones",R2819)</f>
        <v>Sin observaciones</v>
      </c>
      <c r="X2819" s="64" t="str">
        <f aca="false">IF(ISERROR(VLOOKUP(J2819,$BG$2:$BH$3,2,FALSE())),"",VLOOKUP(J2819,$BG$2:$BH$3,2,FALSE()))</f>
        <v/>
      </c>
      <c r="Z2819" s="67"/>
    </row>
    <row r="2820" customFormat="false" ht="14.4" hidden="false" customHeight="false" outlineLevel="0" collapsed="false">
      <c r="A2820" s="63"/>
      <c r="B2820" s="83"/>
      <c r="C2820" s="63"/>
      <c r="D2820" s="84"/>
      <c r="E2820" s="85"/>
      <c r="F2820" s="85"/>
      <c r="G2820" s="85"/>
      <c r="H2820" s="85"/>
      <c r="I2820" s="61"/>
      <c r="J2820" s="83"/>
      <c r="K2820" s="83"/>
      <c r="L2820" s="61"/>
      <c r="M2820" s="61"/>
      <c r="N2820" s="61"/>
      <c r="O2820" s="63"/>
      <c r="P2820" s="63"/>
      <c r="Q2820" s="63"/>
      <c r="R2820" s="63"/>
      <c r="S2820" s="64" t="str">
        <f aca="false">IF(ISBLANK(A2820),"",CONCATENATE($BC$5,"-",MID($BC$3,3,2),"-M_",A2820))</f>
        <v/>
      </c>
      <c r="T2820" s="65" t="str">
        <f aca="false">IF(ISBLANK(B2820),"",VLOOKUP(B2820,$BI$2:$BJ$5,2,FALSE()))</f>
        <v/>
      </c>
      <c r="U2820" s="66" t="str">
        <f aca="false">IF(ISBLANK(Q2820),"ES",Q2820)</f>
        <v>ES</v>
      </c>
      <c r="V2820" s="64" t="str">
        <f aca="false">IF(ISBLANK(K2820),"2",VLOOKUP(K2820,$BG$2:$BH$3,2,FALSE()))</f>
        <v>2</v>
      </c>
      <c r="W2820" s="66" t="str">
        <f aca="false">IF(ISBLANK(R2820),"Sin observaciones",R2820)</f>
        <v>Sin observaciones</v>
      </c>
      <c r="X2820" s="64" t="str">
        <f aca="false">IF(ISERROR(VLOOKUP(J2820,$BG$2:$BH$3,2,FALSE())),"",VLOOKUP(J2820,$BG$2:$BH$3,2,FALSE()))</f>
        <v/>
      </c>
      <c r="Z2820" s="67"/>
    </row>
    <row r="2821" customFormat="false" ht="14.4" hidden="false" customHeight="false" outlineLevel="0" collapsed="false">
      <c r="A2821" s="63"/>
      <c r="B2821" s="83"/>
      <c r="C2821" s="63"/>
      <c r="D2821" s="84"/>
      <c r="E2821" s="85"/>
      <c r="F2821" s="85"/>
      <c r="G2821" s="85"/>
      <c r="H2821" s="85"/>
      <c r="I2821" s="61"/>
      <c r="J2821" s="83"/>
      <c r="K2821" s="83"/>
      <c r="L2821" s="61"/>
      <c r="M2821" s="61"/>
      <c r="N2821" s="61"/>
      <c r="O2821" s="63"/>
      <c r="P2821" s="63"/>
      <c r="Q2821" s="63"/>
      <c r="R2821" s="63"/>
      <c r="S2821" s="64" t="str">
        <f aca="false">IF(ISBLANK(A2821),"",CONCATENATE($BC$5,"-",MID($BC$3,3,2),"-M_",A2821))</f>
        <v/>
      </c>
      <c r="T2821" s="65" t="str">
        <f aca="false">IF(ISBLANK(B2821),"",VLOOKUP(B2821,$BI$2:$BJ$5,2,FALSE()))</f>
        <v/>
      </c>
      <c r="U2821" s="66" t="str">
        <f aca="false">IF(ISBLANK(Q2821),"ES",Q2821)</f>
        <v>ES</v>
      </c>
      <c r="V2821" s="64" t="str">
        <f aca="false">IF(ISBLANK(K2821),"2",VLOOKUP(K2821,$BG$2:$BH$3,2,FALSE()))</f>
        <v>2</v>
      </c>
      <c r="W2821" s="66" t="str">
        <f aca="false">IF(ISBLANK(R2821),"Sin observaciones",R2821)</f>
        <v>Sin observaciones</v>
      </c>
      <c r="X2821" s="64" t="str">
        <f aca="false">IF(ISERROR(VLOOKUP(J2821,$BG$2:$BH$3,2,FALSE())),"",VLOOKUP(J2821,$BG$2:$BH$3,2,FALSE()))</f>
        <v/>
      </c>
      <c r="Z2821" s="67"/>
    </row>
    <row r="2822" customFormat="false" ht="14.4" hidden="false" customHeight="false" outlineLevel="0" collapsed="false">
      <c r="A2822" s="63"/>
      <c r="B2822" s="83"/>
      <c r="C2822" s="63"/>
      <c r="D2822" s="84"/>
      <c r="E2822" s="85"/>
      <c r="F2822" s="85"/>
      <c r="G2822" s="85"/>
      <c r="H2822" s="85"/>
      <c r="I2822" s="61"/>
      <c r="J2822" s="83"/>
      <c r="K2822" s="83"/>
      <c r="L2822" s="61"/>
      <c r="M2822" s="61"/>
      <c r="N2822" s="61"/>
      <c r="O2822" s="63"/>
      <c r="P2822" s="63"/>
      <c r="Q2822" s="63"/>
      <c r="R2822" s="63"/>
      <c r="S2822" s="64" t="str">
        <f aca="false">IF(ISBLANK(A2822),"",CONCATENATE($BC$5,"-",MID($BC$3,3,2),"-M_",A2822))</f>
        <v/>
      </c>
      <c r="T2822" s="65" t="str">
        <f aca="false">IF(ISBLANK(B2822),"",VLOOKUP(B2822,$BI$2:$BJ$5,2,FALSE()))</f>
        <v/>
      </c>
      <c r="U2822" s="66" t="str">
        <f aca="false">IF(ISBLANK(Q2822),"ES",Q2822)</f>
        <v>ES</v>
      </c>
      <c r="V2822" s="64" t="str">
        <f aca="false">IF(ISBLANK(K2822),"2",VLOOKUP(K2822,$BG$2:$BH$3,2,FALSE()))</f>
        <v>2</v>
      </c>
      <c r="W2822" s="66" t="str">
        <f aca="false">IF(ISBLANK(R2822),"Sin observaciones",R2822)</f>
        <v>Sin observaciones</v>
      </c>
      <c r="X2822" s="64" t="str">
        <f aca="false">IF(ISERROR(VLOOKUP(J2822,$BG$2:$BH$3,2,FALSE())),"",VLOOKUP(J2822,$BG$2:$BH$3,2,FALSE()))</f>
        <v/>
      </c>
      <c r="Z2822" s="67"/>
    </row>
    <row r="2823" customFormat="false" ht="14.4" hidden="false" customHeight="false" outlineLevel="0" collapsed="false">
      <c r="A2823" s="63"/>
      <c r="B2823" s="83"/>
      <c r="C2823" s="63"/>
      <c r="D2823" s="84"/>
      <c r="E2823" s="85"/>
      <c r="F2823" s="85"/>
      <c r="G2823" s="85"/>
      <c r="H2823" s="85"/>
      <c r="I2823" s="61"/>
      <c r="J2823" s="83"/>
      <c r="K2823" s="83"/>
      <c r="L2823" s="61"/>
      <c r="M2823" s="61"/>
      <c r="N2823" s="61"/>
      <c r="O2823" s="63"/>
      <c r="P2823" s="63"/>
      <c r="Q2823" s="63"/>
      <c r="R2823" s="63"/>
      <c r="S2823" s="64" t="str">
        <f aca="false">IF(ISBLANK(A2823),"",CONCATENATE($BC$5,"-",MID($BC$3,3,2),"-M_",A2823))</f>
        <v/>
      </c>
      <c r="T2823" s="65" t="str">
        <f aca="false">IF(ISBLANK(B2823),"",VLOOKUP(B2823,$BI$2:$BJ$5,2,FALSE()))</f>
        <v/>
      </c>
      <c r="U2823" s="66" t="str">
        <f aca="false">IF(ISBLANK(Q2823),"ES",Q2823)</f>
        <v>ES</v>
      </c>
      <c r="V2823" s="64" t="str">
        <f aca="false">IF(ISBLANK(K2823),"2",VLOOKUP(K2823,$BG$2:$BH$3,2,FALSE()))</f>
        <v>2</v>
      </c>
      <c r="W2823" s="66" t="str">
        <f aca="false">IF(ISBLANK(R2823),"Sin observaciones",R2823)</f>
        <v>Sin observaciones</v>
      </c>
      <c r="X2823" s="64" t="str">
        <f aca="false">IF(ISERROR(VLOOKUP(J2823,$BG$2:$BH$3,2,FALSE())),"",VLOOKUP(J2823,$BG$2:$BH$3,2,FALSE()))</f>
        <v/>
      </c>
      <c r="Z2823" s="67"/>
    </row>
    <row r="2824" customFormat="false" ht="14.4" hidden="false" customHeight="false" outlineLevel="0" collapsed="false">
      <c r="A2824" s="63"/>
      <c r="B2824" s="83"/>
      <c r="C2824" s="63"/>
      <c r="D2824" s="84"/>
      <c r="E2824" s="85"/>
      <c r="F2824" s="85"/>
      <c r="G2824" s="85"/>
      <c r="H2824" s="85"/>
      <c r="I2824" s="61"/>
      <c r="J2824" s="83"/>
      <c r="K2824" s="83"/>
      <c r="L2824" s="61"/>
      <c r="M2824" s="61"/>
      <c r="N2824" s="61"/>
      <c r="O2824" s="63"/>
      <c r="P2824" s="63"/>
      <c r="Q2824" s="63"/>
      <c r="R2824" s="63"/>
      <c r="S2824" s="64" t="str">
        <f aca="false">IF(ISBLANK(A2824),"",CONCATENATE($BC$5,"-",MID($BC$3,3,2),"-M_",A2824))</f>
        <v/>
      </c>
      <c r="T2824" s="65" t="str">
        <f aca="false">IF(ISBLANK(B2824),"",VLOOKUP(B2824,$BI$2:$BJ$5,2,FALSE()))</f>
        <v/>
      </c>
      <c r="U2824" s="66" t="str">
        <f aca="false">IF(ISBLANK(Q2824),"ES",Q2824)</f>
        <v>ES</v>
      </c>
      <c r="V2824" s="64" t="str">
        <f aca="false">IF(ISBLANK(K2824),"2",VLOOKUP(K2824,$BG$2:$BH$3,2,FALSE()))</f>
        <v>2</v>
      </c>
      <c r="W2824" s="66" t="str">
        <f aca="false">IF(ISBLANK(R2824),"Sin observaciones",R2824)</f>
        <v>Sin observaciones</v>
      </c>
      <c r="X2824" s="64" t="str">
        <f aca="false">IF(ISERROR(VLOOKUP(J2824,$BG$2:$BH$3,2,FALSE())),"",VLOOKUP(J2824,$BG$2:$BH$3,2,FALSE()))</f>
        <v/>
      </c>
      <c r="Z2824" s="67"/>
    </row>
    <row r="2825" customFormat="false" ht="14.4" hidden="false" customHeight="false" outlineLevel="0" collapsed="false">
      <c r="A2825" s="63"/>
      <c r="B2825" s="83"/>
      <c r="C2825" s="63"/>
      <c r="D2825" s="84"/>
      <c r="E2825" s="85"/>
      <c r="F2825" s="85"/>
      <c r="G2825" s="85"/>
      <c r="H2825" s="85"/>
      <c r="I2825" s="61"/>
      <c r="J2825" s="83"/>
      <c r="K2825" s="83"/>
      <c r="L2825" s="61"/>
      <c r="M2825" s="61"/>
      <c r="N2825" s="61"/>
      <c r="O2825" s="63"/>
      <c r="P2825" s="63"/>
      <c r="Q2825" s="63"/>
      <c r="R2825" s="63"/>
      <c r="S2825" s="64" t="str">
        <f aca="false">IF(ISBLANK(A2825),"",CONCATENATE($BC$5,"-",MID($BC$3,3,2),"-M_",A2825))</f>
        <v/>
      </c>
      <c r="T2825" s="65" t="str">
        <f aca="false">IF(ISBLANK(B2825),"",VLOOKUP(B2825,$BI$2:$BJ$5,2,FALSE()))</f>
        <v/>
      </c>
      <c r="U2825" s="66" t="str">
        <f aca="false">IF(ISBLANK(Q2825),"ES",Q2825)</f>
        <v>ES</v>
      </c>
      <c r="V2825" s="64" t="str">
        <f aca="false">IF(ISBLANK(K2825),"2",VLOOKUP(K2825,$BG$2:$BH$3,2,FALSE()))</f>
        <v>2</v>
      </c>
      <c r="W2825" s="66" t="str">
        <f aca="false">IF(ISBLANK(R2825),"Sin observaciones",R2825)</f>
        <v>Sin observaciones</v>
      </c>
      <c r="X2825" s="64" t="str">
        <f aca="false">IF(ISERROR(VLOOKUP(J2825,$BG$2:$BH$3,2,FALSE())),"",VLOOKUP(J2825,$BG$2:$BH$3,2,FALSE()))</f>
        <v/>
      </c>
      <c r="Z2825" s="67"/>
    </row>
    <row r="2826" customFormat="false" ht="14.4" hidden="false" customHeight="false" outlineLevel="0" collapsed="false">
      <c r="A2826" s="63"/>
      <c r="B2826" s="83"/>
      <c r="C2826" s="63"/>
      <c r="D2826" s="84"/>
      <c r="E2826" s="85"/>
      <c r="F2826" s="85"/>
      <c r="G2826" s="85"/>
      <c r="H2826" s="85"/>
      <c r="I2826" s="61"/>
      <c r="J2826" s="83"/>
      <c r="K2826" s="83"/>
      <c r="L2826" s="61"/>
      <c r="M2826" s="61"/>
      <c r="N2826" s="61"/>
      <c r="O2826" s="63"/>
      <c r="P2826" s="63"/>
      <c r="Q2826" s="63"/>
      <c r="R2826" s="63"/>
      <c r="S2826" s="64" t="str">
        <f aca="false">IF(ISBLANK(A2826),"",CONCATENATE($BC$5,"-",MID($BC$3,3,2),"-M_",A2826))</f>
        <v/>
      </c>
      <c r="T2826" s="65" t="str">
        <f aca="false">IF(ISBLANK(B2826),"",VLOOKUP(B2826,$BI$2:$BJ$5,2,FALSE()))</f>
        <v/>
      </c>
      <c r="U2826" s="66" t="str">
        <f aca="false">IF(ISBLANK(Q2826),"ES",Q2826)</f>
        <v>ES</v>
      </c>
      <c r="V2826" s="64" t="str">
        <f aca="false">IF(ISBLANK(K2826),"2",VLOOKUP(K2826,$BG$2:$BH$3,2,FALSE()))</f>
        <v>2</v>
      </c>
      <c r="W2826" s="66" t="str">
        <f aca="false">IF(ISBLANK(R2826),"Sin observaciones",R2826)</f>
        <v>Sin observaciones</v>
      </c>
      <c r="X2826" s="64" t="str">
        <f aca="false">IF(ISERROR(VLOOKUP(J2826,$BG$2:$BH$3,2,FALSE())),"",VLOOKUP(J2826,$BG$2:$BH$3,2,FALSE()))</f>
        <v/>
      </c>
      <c r="Z2826" s="67"/>
    </row>
    <row r="2827" customFormat="false" ht="14.4" hidden="false" customHeight="false" outlineLevel="0" collapsed="false">
      <c r="A2827" s="63"/>
      <c r="B2827" s="83"/>
      <c r="C2827" s="63"/>
      <c r="D2827" s="84"/>
      <c r="E2827" s="85"/>
      <c r="F2827" s="85"/>
      <c r="G2827" s="85"/>
      <c r="H2827" s="85"/>
      <c r="I2827" s="61"/>
      <c r="J2827" s="83"/>
      <c r="K2827" s="83"/>
      <c r="L2827" s="61"/>
      <c r="M2827" s="61"/>
      <c r="N2827" s="61"/>
      <c r="O2827" s="63"/>
      <c r="P2827" s="63"/>
      <c r="Q2827" s="63"/>
      <c r="R2827" s="63"/>
      <c r="S2827" s="64" t="str">
        <f aca="false">IF(ISBLANK(A2827),"",CONCATENATE($BC$5,"-",MID($BC$3,3,2),"-M_",A2827))</f>
        <v/>
      </c>
      <c r="T2827" s="65" t="str">
        <f aca="false">IF(ISBLANK(B2827),"",VLOOKUP(B2827,$BI$2:$BJ$5,2,FALSE()))</f>
        <v/>
      </c>
      <c r="U2827" s="66" t="str">
        <f aca="false">IF(ISBLANK(Q2827),"ES",Q2827)</f>
        <v>ES</v>
      </c>
      <c r="V2827" s="64" t="str">
        <f aca="false">IF(ISBLANK(K2827),"2",VLOOKUP(K2827,$BG$2:$BH$3,2,FALSE()))</f>
        <v>2</v>
      </c>
      <c r="W2827" s="66" t="str">
        <f aca="false">IF(ISBLANK(R2827),"Sin observaciones",R2827)</f>
        <v>Sin observaciones</v>
      </c>
      <c r="X2827" s="64" t="str">
        <f aca="false">IF(ISERROR(VLOOKUP(J2827,$BG$2:$BH$3,2,FALSE())),"",VLOOKUP(J2827,$BG$2:$BH$3,2,FALSE()))</f>
        <v/>
      </c>
      <c r="Z2827" s="67"/>
    </row>
    <row r="2828" customFormat="false" ht="14.4" hidden="false" customHeight="false" outlineLevel="0" collapsed="false">
      <c r="A2828" s="63"/>
      <c r="B2828" s="83"/>
      <c r="C2828" s="63"/>
      <c r="D2828" s="84"/>
      <c r="E2828" s="85"/>
      <c r="F2828" s="85"/>
      <c r="G2828" s="85"/>
      <c r="H2828" s="85"/>
      <c r="I2828" s="61"/>
      <c r="J2828" s="83"/>
      <c r="K2828" s="83"/>
      <c r="L2828" s="61"/>
      <c r="M2828" s="61"/>
      <c r="N2828" s="61"/>
      <c r="O2828" s="63"/>
      <c r="P2828" s="63"/>
      <c r="Q2828" s="63"/>
      <c r="R2828" s="63"/>
      <c r="S2828" s="64" t="str">
        <f aca="false">IF(ISBLANK(A2828),"",CONCATENATE($BC$5,"-",MID($BC$3,3,2),"-M_",A2828))</f>
        <v/>
      </c>
      <c r="T2828" s="65" t="str">
        <f aca="false">IF(ISBLANK(B2828),"",VLOOKUP(B2828,$BI$2:$BJ$5,2,FALSE()))</f>
        <v/>
      </c>
      <c r="U2828" s="66" t="str">
        <f aca="false">IF(ISBLANK(Q2828),"ES",Q2828)</f>
        <v>ES</v>
      </c>
      <c r="V2828" s="64" t="str">
        <f aca="false">IF(ISBLANK(K2828),"2",VLOOKUP(K2828,$BG$2:$BH$3,2,FALSE()))</f>
        <v>2</v>
      </c>
      <c r="W2828" s="66" t="str">
        <f aca="false">IF(ISBLANK(R2828),"Sin observaciones",R2828)</f>
        <v>Sin observaciones</v>
      </c>
      <c r="X2828" s="64" t="str">
        <f aca="false">IF(ISERROR(VLOOKUP(J2828,$BG$2:$BH$3,2,FALSE())),"",VLOOKUP(J2828,$BG$2:$BH$3,2,FALSE()))</f>
        <v/>
      </c>
      <c r="Z2828" s="67"/>
    </row>
    <row r="2829" customFormat="false" ht="14.4" hidden="false" customHeight="false" outlineLevel="0" collapsed="false">
      <c r="A2829" s="63"/>
      <c r="B2829" s="83"/>
      <c r="C2829" s="63"/>
      <c r="D2829" s="84"/>
      <c r="E2829" s="85"/>
      <c r="F2829" s="85"/>
      <c r="G2829" s="85"/>
      <c r="H2829" s="85"/>
      <c r="I2829" s="61"/>
      <c r="J2829" s="83"/>
      <c r="K2829" s="83"/>
      <c r="L2829" s="61"/>
      <c r="M2829" s="61"/>
      <c r="N2829" s="61"/>
      <c r="O2829" s="63"/>
      <c r="P2829" s="63"/>
      <c r="Q2829" s="63"/>
      <c r="R2829" s="63"/>
      <c r="S2829" s="64" t="str">
        <f aca="false">IF(ISBLANK(A2829),"",CONCATENATE($BC$5,"-",MID($BC$3,3,2),"-M_",A2829))</f>
        <v/>
      </c>
      <c r="T2829" s="65" t="str">
        <f aca="false">IF(ISBLANK(B2829),"",VLOOKUP(B2829,$BI$2:$BJ$5,2,FALSE()))</f>
        <v/>
      </c>
      <c r="U2829" s="66" t="str">
        <f aca="false">IF(ISBLANK(Q2829),"ES",Q2829)</f>
        <v>ES</v>
      </c>
      <c r="V2829" s="64" t="str">
        <f aca="false">IF(ISBLANK(K2829),"2",VLOOKUP(K2829,$BG$2:$BH$3,2,FALSE()))</f>
        <v>2</v>
      </c>
      <c r="W2829" s="66" t="str">
        <f aca="false">IF(ISBLANK(R2829),"Sin observaciones",R2829)</f>
        <v>Sin observaciones</v>
      </c>
      <c r="X2829" s="64" t="str">
        <f aca="false">IF(ISERROR(VLOOKUP(J2829,$BG$2:$BH$3,2,FALSE())),"",VLOOKUP(J2829,$BG$2:$BH$3,2,FALSE()))</f>
        <v/>
      </c>
      <c r="Z2829" s="67"/>
    </row>
    <row r="2830" customFormat="false" ht="14.4" hidden="false" customHeight="false" outlineLevel="0" collapsed="false">
      <c r="A2830" s="63"/>
      <c r="B2830" s="83"/>
      <c r="C2830" s="63"/>
      <c r="D2830" s="84"/>
      <c r="E2830" s="85"/>
      <c r="F2830" s="85"/>
      <c r="G2830" s="85"/>
      <c r="H2830" s="85"/>
      <c r="I2830" s="61"/>
      <c r="J2830" s="83"/>
      <c r="K2830" s="83"/>
      <c r="L2830" s="61"/>
      <c r="M2830" s="61"/>
      <c r="N2830" s="61"/>
      <c r="O2830" s="63"/>
      <c r="P2830" s="63"/>
      <c r="Q2830" s="63"/>
      <c r="R2830" s="63"/>
      <c r="S2830" s="64" t="str">
        <f aca="false">IF(ISBLANK(A2830),"",CONCATENATE($BC$5,"-",MID($BC$3,3,2),"-M_",A2830))</f>
        <v/>
      </c>
      <c r="T2830" s="65" t="str">
        <f aca="false">IF(ISBLANK(B2830),"",VLOOKUP(B2830,$BI$2:$BJ$5,2,FALSE()))</f>
        <v/>
      </c>
      <c r="U2830" s="66" t="str">
        <f aca="false">IF(ISBLANK(Q2830),"ES",Q2830)</f>
        <v>ES</v>
      </c>
      <c r="V2830" s="64" t="str">
        <f aca="false">IF(ISBLANK(K2830),"2",VLOOKUP(K2830,$BG$2:$BH$3,2,FALSE()))</f>
        <v>2</v>
      </c>
      <c r="W2830" s="66" t="str">
        <f aca="false">IF(ISBLANK(R2830),"Sin observaciones",R2830)</f>
        <v>Sin observaciones</v>
      </c>
      <c r="X2830" s="64" t="str">
        <f aca="false">IF(ISERROR(VLOOKUP(J2830,$BG$2:$BH$3,2,FALSE())),"",VLOOKUP(J2830,$BG$2:$BH$3,2,FALSE()))</f>
        <v/>
      </c>
      <c r="Z2830" s="67"/>
    </row>
    <row r="2831" customFormat="false" ht="14.4" hidden="false" customHeight="false" outlineLevel="0" collapsed="false">
      <c r="A2831" s="63"/>
      <c r="B2831" s="83"/>
      <c r="C2831" s="63"/>
      <c r="D2831" s="84"/>
      <c r="E2831" s="85"/>
      <c r="F2831" s="85"/>
      <c r="G2831" s="85"/>
      <c r="H2831" s="85"/>
      <c r="I2831" s="61"/>
      <c r="J2831" s="83"/>
      <c r="K2831" s="83"/>
      <c r="L2831" s="61"/>
      <c r="M2831" s="61"/>
      <c r="N2831" s="61"/>
      <c r="O2831" s="63"/>
      <c r="P2831" s="63"/>
      <c r="Q2831" s="63"/>
      <c r="R2831" s="63"/>
      <c r="S2831" s="64" t="str">
        <f aca="false">IF(ISBLANK(A2831),"",CONCATENATE($BC$5,"-",MID($BC$3,3,2),"-M_",A2831))</f>
        <v/>
      </c>
      <c r="T2831" s="65" t="str">
        <f aca="false">IF(ISBLANK(B2831),"",VLOOKUP(B2831,$BI$2:$BJ$5,2,FALSE()))</f>
        <v/>
      </c>
      <c r="U2831" s="66" t="str">
        <f aca="false">IF(ISBLANK(Q2831),"ES",Q2831)</f>
        <v>ES</v>
      </c>
      <c r="V2831" s="64" t="str">
        <f aca="false">IF(ISBLANK(K2831),"2",VLOOKUP(K2831,$BG$2:$BH$3,2,FALSE()))</f>
        <v>2</v>
      </c>
      <c r="W2831" s="66" t="str">
        <f aca="false">IF(ISBLANK(R2831),"Sin observaciones",R2831)</f>
        <v>Sin observaciones</v>
      </c>
      <c r="X2831" s="64" t="str">
        <f aca="false">IF(ISERROR(VLOOKUP(J2831,$BG$2:$BH$3,2,FALSE())),"",VLOOKUP(J2831,$BG$2:$BH$3,2,FALSE()))</f>
        <v/>
      </c>
      <c r="Z2831" s="67"/>
    </row>
    <row r="2832" customFormat="false" ht="14.4" hidden="false" customHeight="false" outlineLevel="0" collapsed="false">
      <c r="A2832" s="63"/>
      <c r="B2832" s="83"/>
      <c r="C2832" s="63"/>
      <c r="D2832" s="84"/>
      <c r="E2832" s="85"/>
      <c r="F2832" s="85"/>
      <c r="G2832" s="85"/>
      <c r="H2832" s="85"/>
      <c r="I2832" s="61"/>
      <c r="J2832" s="83"/>
      <c r="K2832" s="83"/>
      <c r="L2832" s="61"/>
      <c r="M2832" s="61"/>
      <c r="N2832" s="61"/>
      <c r="O2832" s="63"/>
      <c r="P2832" s="63"/>
      <c r="Q2832" s="63"/>
      <c r="R2832" s="63"/>
      <c r="S2832" s="64" t="str">
        <f aca="false">IF(ISBLANK(A2832),"",CONCATENATE($BC$5,"-",MID($BC$3,3,2),"-M_",A2832))</f>
        <v/>
      </c>
      <c r="T2832" s="65" t="str">
        <f aca="false">IF(ISBLANK(B2832),"",VLOOKUP(B2832,$BI$2:$BJ$5,2,FALSE()))</f>
        <v/>
      </c>
      <c r="U2832" s="66" t="str">
        <f aca="false">IF(ISBLANK(Q2832),"ES",Q2832)</f>
        <v>ES</v>
      </c>
      <c r="V2832" s="64" t="str">
        <f aca="false">IF(ISBLANK(K2832),"2",VLOOKUP(K2832,$BG$2:$BH$3,2,FALSE()))</f>
        <v>2</v>
      </c>
      <c r="W2832" s="66" t="str">
        <f aca="false">IF(ISBLANK(R2832),"Sin observaciones",R2832)</f>
        <v>Sin observaciones</v>
      </c>
      <c r="X2832" s="64" t="str">
        <f aca="false">IF(ISERROR(VLOOKUP(J2832,$BG$2:$BH$3,2,FALSE())),"",VLOOKUP(J2832,$BG$2:$BH$3,2,FALSE()))</f>
        <v/>
      </c>
      <c r="Z2832" s="67"/>
    </row>
    <row r="2833" customFormat="false" ht="14.4" hidden="false" customHeight="false" outlineLevel="0" collapsed="false">
      <c r="A2833" s="63"/>
      <c r="B2833" s="83"/>
      <c r="C2833" s="63"/>
      <c r="D2833" s="84"/>
      <c r="E2833" s="85"/>
      <c r="F2833" s="85"/>
      <c r="G2833" s="85"/>
      <c r="H2833" s="85"/>
      <c r="I2833" s="61"/>
      <c r="J2833" s="83"/>
      <c r="K2833" s="83"/>
      <c r="L2833" s="61"/>
      <c r="M2833" s="61"/>
      <c r="N2833" s="61"/>
      <c r="O2833" s="63"/>
      <c r="P2833" s="63"/>
      <c r="Q2833" s="63"/>
      <c r="R2833" s="63"/>
      <c r="S2833" s="64" t="str">
        <f aca="false">IF(ISBLANK(A2833),"",CONCATENATE($BC$5,"-",MID($BC$3,3,2),"-M_",A2833))</f>
        <v/>
      </c>
      <c r="T2833" s="65" t="str">
        <f aca="false">IF(ISBLANK(B2833),"",VLOOKUP(B2833,$BI$2:$BJ$5,2,FALSE()))</f>
        <v/>
      </c>
      <c r="U2833" s="66" t="str">
        <f aca="false">IF(ISBLANK(Q2833),"ES",Q2833)</f>
        <v>ES</v>
      </c>
      <c r="V2833" s="64" t="str">
        <f aca="false">IF(ISBLANK(K2833),"2",VLOOKUP(K2833,$BG$2:$BH$3,2,FALSE()))</f>
        <v>2</v>
      </c>
      <c r="W2833" s="66" t="str">
        <f aca="false">IF(ISBLANK(R2833),"Sin observaciones",R2833)</f>
        <v>Sin observaciones</v>
      </c>
      <c r="X2833" s="64" t="str">
        <f aca="false">IF(ISERROR(VLOOKUP(J2833,$BG$2:$BH$3,2,FALSE())),"",VLOOKUP(J2833,$BG$2:$BH$3,2,FALSE()))</f>
        <v/>
      </c>
      <c r="Z2833" s="67"/>
    </row>
    <row r="2834" customFormat="false" ht="14.4" hidden="false" customHeight="false" outlineLevel="0" collapsed="false">
      <c r="A2834" s="63"/>
      <c r="B2834" s="83"/>
      <c r="C2834" s="63"/>
      <c r="D2834" s="84"/>
      <c r="E2834" s="85"/>
      <c r="F2834" s="85"/>
      <c r="G2834" s="85"/>
      <c r="H2834" s="85"/>
      <c r="I2834" s="61"/>
      <c r="J2834" s="83"/>
      <c r="K2834" s="83"/>
      <c r="L2834" s="61"/>
      <c r="M2834" s="61"/>
      <c r="N2834" s="61"/>
      <c r="O2834" s="63"/>
      <c r="P2834" s="63"/>
      <c r="Q2834" s="63"/>
      <c r="R2834" s="63"/>
      <c r="S2834" s="64" t="str">
        <f aca="false">IF(ISBLANK(A2834),"",CONCATENATE($BC$5,"-",MID($BC$3,3,2),"-M_",A2834))</f>
        <v/>
      </c>
      <c r="T2834" s="65" t="str">
        <f aca="false">IF(ISBLANK(B2834),"",VLOOKUP(B2834,$BI$2:$BJ$5,2,FALSE()))</f>
        <v/>
      </c>
      <c r="U2834" s="66" t="str">
        <f aca="false">IF(ISBLANK(Q2834),"ES",Q2834)</f>
        <v>ES</v>
      </c>
      <c r="V2834" s="64" t="str">
        <f aca="false">IF(ISBLANK(K2834),"2",VLOOKUP(K2834,$BG$2:$BH$3,2,FALSE()))</f>
        <v>2</v>
      </c>
      <c r="W2834" s="66" t="str">
        <f aca="false">IF(ISBLANK(R2834),"Sin observaciones",R2834)</f>
        <v>Sin observaciones</v>
      </c>
      <c r="X2834" s="64" t="str">
        <f aca="false">IF(ISERROR(VLOOKUP(J2834,$BG$2:$BH$3,2,FALSE())),"",VLOOKUP(J2834,$BG$2:$BH$3,2,FALSE()))</f>
        <v/>
      </c>
      <c r="Z2834" s="67"/>
    </row>
    <row r="2835" customFormat="false" ht="14.4" hidden="false" customHeight="false" outlineLevel="0" collapsed="false">
      <c r="A2835" s="63"/>
      <c r="B2835" s="83"/>
      <c r="C2835" s="63"/>
      <c r="D2835" s="84"/>
      <c r="E2835" s="85"/>
      <c r="F2835" s="85"/>
      <c r="G2835" s="85"/>
      <c r="H2835" s="85"/>
      <c r="I2835" s="61"/>
      <c r="J2835" s="83"/>
      <c r="K2835" s="83"/>
      <c r="L2835" s="61"/>
      <c r="M2835" s="61"/>
      <c r="N2835" s="61"/>
      <c r="O2835" s="63"/>
      <c r="P2835" s="63"/>
      <c r="Q2835" s="63"/>
      <c r="R2835" s="63"/>
      <c r="S2835" s="64" t="str">
        <f aca="false">IF(ISBLANK(A2835),"",CONCATENATE($BC$5,"-",MID($BC$3,3,2),"-M_",A2835))</f>
        <v/>
      </c>
      <c r="T2835" s="65" t="str">
        <f aca="false">IF(ISBLANK(B2835),"",VLOOKUP(B2835,$BI$2:$BJ$5,2,FALSE()))</f>
        <v/>
      </c>
      <c r="U2835" s="66" t="str">
        <f aca="false">IF(ISBLANK(Q2835),"ES",Q2835)</f>
        <v>ES</v>
      </c>
      <c r="V2835" s="64" t="str">
        <f aca="false">IF(ISBLANK(K2835),"2",VLOOKUP(K2835,$BG$2:$BH$3,2,FALSE()))</f>
        <v>2</v>
      </c>
      <c r="W2835" s="66" t="str">
        <f aca="false">IF(ISBLANK(R2835),"Sin observaciones",R2835)</f>
        <v>Sin observaciones</v>
      </c>
      <c r="X2835" s="64" t="str">
        <f aca="false">IF(ISERROR(VLOOKUP(J2835,$BG$2:$BH$3,2,FALSE())),"",VLOOKUP(J2835,$BG$2:$BH$3,2,FALSE()))</f>
        <v/>
      </c>
      <c r="Z2835" s="67"/>
    </row>
    <row r="2836" customFormat="false" ht="14.4" hidden="false" customHeight="false" outlineLevel="0" collapsed="false">
      <c r="A2836" s="63"/>
      <c r="B2836" s="83"/>
      <c r="C2836" s="63"/>
      <c r="D2836" s="84"/>
      <c r="E2836" s="85"/>
      <c r="F2836" s="85"/>
      <c r="G2836" s="85"/>
      <c r="H2836" s="85"/>
      <c r="I2836" s="61"/>
      <c r="J2836" s="83"/>
      <c r="K2836" s="83"/>
      <c r="L2836" s="61"/>
      <c r="M2836" s="61"/>
      <c r="N2836" s="61"/>
      <c r="O2836" s="63"/>
      <c r="P2836" s="63"/>
      <c r="Q2836" s="63"/>
      <c r="R2836" s="63"/>
      <c r="S2836" s="64" t="str">
        <f aca="false">IF(ISBLANK(A2836),"",CONCATENATE($BC$5,"-",MID($BC$3,3,2),"-M_",A2836))</f>
        <v/>
      </c>
      <c r="T2836" s="65" t="str">
        <f aca="false">IF(ISBLANK(B2836),"",VLOOKUP(B2836,$BI$2:$BJ$5,2,FALSE()))</f>
        <v/>
      </c>
      <c r="U2836" s="66" t="str">
        <f aca="false">IF(ISBLANK(Q2836),"ES",Q2836)</f>
        <v>ES</v>
      </c>
      <c r="V2836" s="64" t="str">
        <f aca="false">IF(ISBLANK(K2836),"2",VLOOKUP(K2836,$BG$2:$BH$3,2,FALSE()))</f>
        <v>2</v>
      </c>
      <c r="W2836" s="66" t="str">
        <f aca="false">IF(ISBLANK(R2836),"Sin observaciones",R2836)</f>
        <v>Sin observaciones</v>
      </c>
      <c r="X2836" s="64" t="str">
        <f aca="false">IF(ISERROR(VLOOKUP(J2836,$BG$2:$BH$3,2,FALSE())),"",VLOOKUP(J2836,$BG$2:$BH$3,2,FALSE()))</f>
        <v/>
      </c>
      <c r="Z2836" s="67"/>
    </row>
    <row r="2837" customFormat="false" ht="14.4" hidden="false" customHeight="false" outlineLevel="0" collapsed="false">
      <c r="A2837" s="63"/>
      <c r="B2837" s="83"/>
      <c r="C2837" s="63"/>
      <c r="D2837" s="84"/>
      <c r="E2837" s="85"/>
      <c r="F2837" s="85"/>
      <c r="G2837" s="85"/>
      <c r="H2837" s="85"/>
      <c r="I2837" s="61"/>
      <c r="J2837" s="83"/>
      <c r="K2837" s="83"/>
      <c r="L2837" s="61"/>
      <c r="M2837" s="61"/>
      <c r="N2837" s="61"/>
      <c r="O2837" s="63"/>
      <c r="P2837" s="63"/>
      <c r="Q2837" s="63"/>
      <c r="R2837" s="63"/>
      <c r="S2837" s="64" t="str">
        <f aca="false">IF(ISBLANK(A2837),"",CONCATENATE($BC$5,"-",MID($BC$3,3,2),"-M_",A2837))</f>
        <v/>
      </c>
      <c r="T2837" s="65" t="str">
        <f aca="false">IF(ISBLANK(B2837),"",VLOOKUP(B2837,$BI$2:$BJ$5,2,FALSE()))</f>
        <v/>
      </c>
      <c r="U2837" s="66" t="str">
        <f aca="false">IF(ISBLANK(Q2837),"ES",Q2837)</f>
        <v>ES</v>
      </c>
      <c r="V2837" s="64" t="str">
        <f aca="false">IF(ISBLANK(K2837),"2",VLOOKUP(K2837,$BG$2:$BH$3,2,FALSE()))</f>
        <v>2</v>
      </c>
      <c r="W2837" s="66" t="str">
        <f aca="false">IF(ISBLANK(R2837),"Sin observaciones",R2837)</f>
        <v>Sin observaciones</v>
      </c>
      <c r="X2837" s="64" t="str">
        <f aca="false">IF(ISERROR(VLOOKUP(J2837,$BG$2:$BH$3,2,FALSE())),"",VLOOKUP(J2837,$BG$2:$BH$3,2,FALSE()))</f>
        <v/>
      </c>
      <c r="Z2837" s="67"/>
    </row>
    <row r="2838" customFormat="false" ht="14.4" hidden="false" customHeight="false" outlineLevel="0" collapsed="false">
      <c r="A2838" s="63"/>
      <c r="B2838" s="83"/>
      <c r="C2838" s="63"/>
      <c r="D2838" s="84"/>
      <c r="E2838" s="85"/>
      <c r="F2838" s="85"/>
      <c r="G2838" s="85"/>
      <c r="H2838" s="85"/>
      <c r="I2838" s="61"/>
      <c r="J2838" s="83"/>
      <c r="K2838" s="83"/>
      <c r="L2838" s="61"/>
      <c r="M2838" s="61"/>
      <c r="N2838" s="61"/>
      <c r="O2838" s="63"/>
      <c r="P2838" s="63"/>
      <c r="Q2838" s="63"/>
      <c r="R2838" s="63"/>
      <c r="S2838" s="64" t="str">
        <f aca="false">IF(ISBLANK(A2838),"",CONCATENATE($BC$5,"-",MID($BC$3,3,2),"-M_",A2838))</f>
        <v/>
      </c>
      <c r="T2838" s="65" t="str">
        <f aca="false">IF(ISBLANK(B2838),"",VLOOKUP(B2838,$BI$2:$BJ$5,2,FALSE()))</f>
        <v/>
      </c>
      <c r="U2838" s="66" t="str">
        <f aca="false">IF(ISBLANK(Q2838),"ES",Q2838)</f>
        <v>ES</v>
      </c>
      <c r="V2838" s="64" t="str">
        <f aca="false">IF(ISBLANK(K2838),"2",VLOOKUP(K2838,$BG$2:$BH$3,2,FALSE()))</f>
        <v>2</v>
      </c>
      <c r="W2838" s="66" t="str">
        <f aca="false">IF(ISBLANK(R2838),"Sin observaciones",R2838)</f>
        <v>Sin observaciones</v>
      </c>
      <c r="X2838" s="64" t="str">
        <f aca="false">IF(ISERROR(VLOOKUP(J2838,$BG$2:$BH$3,2,FALSE())),"",VLOOKUP(J2838,$BG$2:$BH$3,2,FALSE()))</f>
        <v/>
      </c>
      <c r="Z2838" s="67"/>
    </row>
    <row r="2839" customFormat="false" ht="14.4" hidden="false" customHeight="false" outlineLevel="0" collapsed="false">
      <c r="A2839" s="63"/>
      <c r="B2839" s="83"/>
      <c r="C2839" s="63"/>
      <c r="D2839" s="84"/>
      <c r="E2839" s="85"/>
      <c r="F2839" s="85"/>
      <c r="G2839" s="85"/>
      <c r="H2839" s="85"/>
      <c r="I2839" s="61"/>
      <c r="J2839" s="83"/>
      <c r="K2839" s="83"/>
      <c r="L2839" s="61"/>
      <c r="M2839" s="61"/>
      <c r="N2839" s="61"/>
      <c r="O2839" s="63"/>
      <c r="P2839" s="63"/>
      <c r="Q2839" s="63"/>
      <c r="R2839" s="63"/>
      <c r="S2839" s="64" t="str">
        <f aca="false">IF(ISBLANK(A2839),"",CONCATENATE($BC$5,"-",MID($BC$3,3,2),"-M_",A2839))</f>
        <v/>
      </c>
      <c r="T2839" s="65" t="str">
        <f aca="false">IF(ISBLANK(B2839),"",VLOOKUP(B2839,$BI$2:$BJ$5,2,FALSE()))</f>
        <v/>
      </c>
      <c r="U2839" s="66" t="str">
        <f aca="false">IF(ISBLANK(Q2839),"ES",Q2839)</f>
        <v>ES</v>
      </c>
      <c r="V2839" s="64" t="str">
        <f aca="false">IF(ISBLANK(K2839),"2",VLOOKUP(K2839,$BG$2:$BH$3,2,FALSE()))</f>
        <v>2</v>
      </c>
      <c r="W2839" s="66" t="str">
        <f aca="false">IF(ISBLANK(R2839),"Sin observaciones",R2839)</f>
        <v>Sin observaciones</v>
      </c>
      <c r="X2839" s="64" t="str">
        <f aca="false">IF(ISERROR(VLOOKUP(J2839,$BG$2:$BH$3,2,FALSE())),"",VLOOKUP(J2839,$BG$2:$BH$3,2,FALSE()))</f>
        <v/>
      </c>
      <c r="Z2839" s="67"/>
    </row>
    <row r="2840" customFormat="false" ht="14.4" hidden="false" customHeight="false" outlineLevel="0" collapsed="false">
      <c r="A2840" s="63"/>
      <c r="B2840" s="83"/>
      <c r="C2840" s="63"/>
      <c r="D2840" s="84"/>
      <c r="E2840" s="85"/>
      <c r="F2840" s="85"/>
      <c r="G2840" s="85"/>
      <c r="H2840" s="85"/>
      <c r="I2840" s="61"/>
      <c r="J2840" s="83"/>
      <c r="K2840" s="83"/>
      <c r="L2840" s="61"/>
      <c r="M2840" s="61"/>
      <c r="N2840" s="61"/>
      <c r="O2840" s="63"/>
      <c r="P2840" s="63"/>
      <c r="Q2840" s="63"/>
      <c r="R2840" s="63"/>
      <c r="S2840" s="64" t="str">
        <f aca="false">IF(ISBLANK(A2840),"",CONCATENATE($BC$5,"-",MID($BC$3,3,2),"-M_",A2840))</f>
        <v/>
      </c>
      <c r="T2840" s="65" t="str">
        <f aca="false">IF(ISBLANK(B2840),"",VLOOKUP(B2840,$BI$2:$BJ$5,2,FALSE()))</f>
        <v/>
      </c>
      <c r="U2840" s="66" t="str">
        <f aca="false">IF(ISBLANK(Q2840),"ES",Q2840)</f>
        <v>ES</v>
      </c>
      <c r="V2840" s="64" t="str">
        <f aca="false">IF(ISBLANK(K2840),"2",VLOOKUP(K2840,$BG$2:$BH$3,2,FALSE()))</f>
        <v>2</v>
      </c>
      <c r="W2840" s="66" t="str">
        <f aca="false">IF(ISBLANK(R2840),"Sin observaciones",R2840)</f>
        <v>Sin observaciones</v>
      </c>
      <c r="X2840" s="64" t="str">
        <f aca="false">IF(ISERROR(VLOOKUP(J2840,$BG$2:$BH$3,2,FALSE())),"",VLOOKUP(J2840,$BG$2:$BH$3,2,FALSE()))</f>
        <v/>
      </c>
      <c r="Z2840" s="67"/>
    </row>
    <row r="2841" customFormat="false" ht="14.4" hidden="false" customHeight="false" outlineLevel="0" collapsed="false">
      <c r="A2841" s="63"/>
      <c r="B2841" s="83"/>
      <c r="C2841" s="63"/>
      <c r="D2841" s="84"/>
      <c r="E2841" s="85"/>
      <c r="F2841" s="85"/>
      <c r="G2841" s="85"/>
      <c r="H2841" s="85"/>
      <c r="I2841" s="61"/>
      <c r="J2841" s="83"/>
      <c r="K2841" s="83"/>
      <c r="L2841" s="61"/>
      <c r="M2841" s="61"/>
      <c r="N2841" s="61"/>
      <c r="O2841" s="63"/>
      <c r="P2841" s="63"/>
      <c r="Q2841" s="63"/>
      <c r="R2841" s="63"/>
      <c r="S2841" s="64" t="str">
        <f aca="false">IF(ISBLANK(A2841),"",CONCATENATE($BC$5,"-",MID($BC$3,3,2),"-M_",A2841))</f>
        <v/>
      </c>
      <c r="T2841" s="65" t="str">
        <f aca="false">IF(ISBLANK(B2841),"",VLOOKUP(B2841,$BI$2:$BJ$5,2,FALSE()))</f>
        <v/>
      </c>
      <c r="U2841" s="66" t="str">
        <f aca="false">IF(ISBLANK(Q2841),"ES",Q2841)</f>
        <v>ES</v>
      </c>
      <c r="V2841" s="64" t="str">
        <f aca="false">IF(ISBLANK(K2841),"2",VLOOKUP(K2841,$BG$2:$BH$3,2,FALSE()))</f>
        <v>2</v>
      </c>
      <c r="W2841" s="66" t="str">
        <f aca="false">IF(ISBLANK(R2841),"Sin observaciones",R2841)</f>
        <v>Sin observaciones</v>
      </c>
      <c r="X2841" s="64" t="str">
        <f aca="false">IF(ISERROR(VLOOKUP(J2841,$BG$2:$BH$3,2,FALSE())),"",VLOOKUP(J2841,$BG$2:$BH$3,2,FALSE()))</f>
        <v/>
      </c>
      <c r="Z2841" s="67"/>
    </row>
    <row r="2842" customFormat="false" ht="14.4" hidden="false" customHeight="false" outlineLevel="0" collapsed="false">
      <c r="A2842" s="63"/>
      <c r="B2842" s="83"/>
      <c r="C2842" s="63"/>
      <c r="D2842" s="84"/>
      <c r="E2842" s="85"/>
      <c r="F2842" s="85"/>
      <c r="G2842" s="85"/>
      <c r="H2842" s="85"/>
      <c r="I2842" s="61"/>
      <c r="J2842" s="83"/>
      <c r="K2842" s="83"/>
      <c r="L2842" s="61"/>
      <c r="M2842" s="61"/>
      <c r="N2842" s="61"/>
      <c r="O2842" s="63"/>
      <c r="P2842" s="63"/>
      <c r="Q2842" s="63"/>
      <c r="R2842" s="63"/>
      <c r="S2842" s="64" t="str">
        <f aca="false">IF(ISBLANK(A2842),"",CONCATENATE($BC$5,"-",MID($BC$3,3,2),"-M_",A2842))</f>
        <v/>
      </c>
      <c r="T2842" s="65" t="str">
        <f aca="false">IF(ISBLANK(B2842),"",VLOOKUP(B2842,$BI$2:$BJ$5,2,FALSE()))</f>
        <v/>
      </c>
      <c r="U2842" s="66" t="str">
        <f aca="false">IF(ISBLANK(Q2842),"ES",Q2842)</f>
        <v>ES</v>
      </c>
      <c r="V2842" s="64" t="str">
        <f aca="false">IF(ISBLANK(K2842),"2",VLOOKUP(K2842,$BG$2:$BH$3,2,FALSE()))</f>
        <v>2</v>
      </c>
      <c r="W2842" s="66" t="str">
        <f aca="false">IF(ISBLANK(R2842),"Sin observaciones",R2842)</f>
        <v>Sin observaciones</v>
      </c>
      <c r="X2842" s="64" t="str">
        <f aca="false">IF(ISERROR(VLOOKUP(J2842,$BG$2:$BH$3,2,FALSE())),"",VLOOKUP(J2842,$BG$2:$BH$3,2,FALSE()))</f>
        <v/>
      </c>
      <c r="Z2842" s="67"/>
    </row>
    <row r="2843" customFormat="false" ht="14.4" hidden="false" customHeight="false" outlineLevel="0" collapsed="false">
      <c r="A2843" s="63"/>
      <c r="B2843" s="83"/>
      <c r="C2843" s="63"/>
      <c r="D2843" s="84"/>
      <c r="E2843" s="85"/>
      <c r="F2843" s="85"/>
      <c r="G2843" s="85"/>
      <c r="H2843" s="85"/>
      <c r="I2843" s="61"/>
      <c r="J2843" s="83"/>
      <c r="K2843" s="83"/>
      <c r="L2843" s="61"/>
      <c r="M2843" s="61"/>
      <c r="N2843" s="61"/>
      <c r="O2843" s="63"/>
      <c r="P2843" s="63"/>
      <c r="Q2843" s="63"/>
      <c r="R2843" s="63"/>
      <c r="S2843" s="64" t="str">
        <f aca="false">IF(ISBLANK(A2843),"",CONCATENATE($BC$5,"-",MID($BC$3,3,2),"-M_",A2843))</f>
        <v/>
      </c>
      <c r="T2843" s="65" t="str">
        <f aca="false">IF(ISBLANK(B2843),"",VLOOKUP(B2843,$BI$2:$BJ$5,2,FALSE()))</f>
        <v/>
      </c>
      <c r="U2843" s="66" t="str">
        <f aca="false">IF(ISBLANK(Q2843),"ES",Q2843)</f>
        <v>ES</v>
      </c>
      <c r="V2843" s="64" t="str">
        <f aca="false">IF(ISBLANK(K2843),"2",VLOOKUP(K2843,$BG$2:$BH$3,2,FALSE()))</f>
        <v>2</v>
      </c>
      <c r="W2843" s="66" t="str">
        <f aca="false">IF(ISBLANK(R2843),"Sin observaciones",R2843)</f>
        <v>Sin observaciones</v>
      </c>
      <c r="X2843" s="64" t="str">
        <f aca="false">IF(ISERROR(VLOOKUP(J2843,$BG$2:$BH$3,2,FALSE())),"",VLOOKUP(J2843,$BG$2:$BH$3,2,FALSE()))</f>
        <v/>
      </c>
      <c r="Z2843" s="67"/>
    </row>
    <row r="2844" customFormat="false" ht="14.4" hidden="false" customHeight="false" outlineLevel="0" collapsed="false">
      <c r="A2844" s="63"/>
      <c r="B2844" s="83"/>
      <c r="C2844" s="63"/>
      <c r="D2844" s="84"/>
      <c r="E2844" s="85"/>
      <c r="F2844" s="85"/>
      <c r="G2844" s="85"/>
      <c r="H2844" s="85"/>
      <c r="I2844" s="61"/>
      <c r="J2844" s="83"/>
      <c r="K2844" s="83"/>
      <c r="L2844" s="61"/>
      <c r="M2844" s="61"/>
      <c r="N2844" s="61"/>
      <c r="O2844" s="63"/>
      <c r="P2844" s="63"/>
      <c r="Q2844" s="63"/>
      <c r="R2844" s="63"/>
      <c r="S2844" s="64" t="str">
        <f aca="false">IF(ISBLANK(A2844),"",CONCATENATE($BC$5,"-",MID($BC$3,3,2),"-M_",A2844))</f>
        <v/>
      </c>
      <c r="T2844" s="65" t="str">
        <f aca="false">IF(ISBLANK(B2844),"",VLOOKUP(B2844,$BI$2:$BJ$5,2,FALSE()))</f>
        <v/>
      </c>
      <c r="U2844" s="66" t="str">
        <f aca="false">IF(ISBLANK(Q2844),"ES",Q2844)</f>
        <v>ES</v>
      </c>
      <c r="V2844" s="64" t="str">
        <f aca="false">IF(ISBLANK(K2844),"2",VLOOKUP(K2844,$BG$2:$BH$3,2,FALSE()))</f>
        <v>2</v>
      </c>
      <c r="W2844" s="66" t="str">
        <f aca="false">IF(ISBLANK(R2844),"Sin observaciones",R2844)</f>
        <v>Sin observaciones</v>
      </c>
      <c r="X2844" s="64" t="str">
        <f aca="false">IF(ISERROR(VLOOKUP(J2844,$BG$2:$BH$3,2,FALSE())),"",VLOOKUP(J2844,$BG$2:$BH$3,2,FALSE()))</f>
        <v/>
      </c>
      <c r="Z2844" s="67"/>
    </row>
    <row r="2845" customFormat="false" ht="14.4" hidden="false" customHeight="false" outlineLevel="0" collapsed="false">
      <c r="A2845" s="63"/>
      <c r="B2845" s="83"/>
      <c r="C2845" s="63"/>
      <c r="D2845" s="84"/>
      <c r="E2845" s="85"/>
      <c r="F2845" s="85"/>
      <c r="G2845" s="85"/>
      <c r="H2845" s="85"/>
      <c r="I2845" s="61"/>
      <c r="J2845" s="83"/>
      <c r="K2845" s="83"/>
      <c r="L2845" s="61"/>
      <c r="M2845" s="61"/>
      <c r="N2845" s="61"/>
      <c r="O2845" s="63"/>
      <c r="P2845" s="63"/>
      <c r="Q2845" s="63"/>
      <c r="R2845" s="63"/>
      <c r="S2845" s="64" t="str">
        <f aca="false">IF(ISBLANK(A2845),"",CONCATENATE($BC$5,"-",MID($BC$3,3,2),"-M_",A2845))</f>
        <v/>
      </c>
      <c r="T2845" s="65" t="str">
        <f aca="false">IF(ISBLANK(B2845),"",VLOOKUP(B2845,$BI$2:$BJ$5,2,FALSE()))</f>
        <v/>
      </c>
      <c r="U2845" s="66" t="str">
        <f aca="false">IF(ISBLANK(Q2845),"ES",Q2845)</f>
        <v>ES</v>
      </c>
      <c r="V2845" s="64" t="str">
        <f aca="false">IF(ISBLANK(K2845),"2",VLOOKUP(K2845,$BG$2:$BH$3,2,FALSE()))</f>
        <v>2</v>
      </c>
      <c r="W2845" s="66" t="str">
        <f aca="false">IF(ISBLANK(R2845),"Sin observaciones",R2845)</f>
        <v>Sin observaciones</v>
      </c>
      <c r="X2845" s="64" t="str">
        <f aca="false">IF(ISERROR(VLOOKUP(J2845,$BG$2:$BH$3,2,FALSE())),"",VLOOKUP(J2845,$BG$2:$BH$3,2,FALSE()))</f>
        <v/>
      </c>
      <c r="Z2845" s="67"/>
    </row>
    <row r="2846" customFormat="false" ht="14.4" hidden="false" customHeight="false" outlineLevel="0" collapsed="false">
      <c r="A2846" s="63"/>
      <c r="B2846" s="83"/>
      <c r="C2846" s="63"/>
      <c r="D2846" s="84"/>
      <c r="E2846" s="85"/>
      <c r="F2846" s="85"/>
      <c r="G2846" s="85"/>
      <c r="H2846" s="85"/>
      <c r="I2846" s="61"/>
      <c r="J2846" s="83"/>
      <c r="K2846" s="83"/>
      <c r="L2846" s="61"/>
      <c r="M2846" s="61"/>
      <c r="N2846" s="61"/>
      <c r="O2846" s="63"/>
      <c r="P2846" s="63"/>
      <c r="Q2846" s="63"/>
      <c r="R2846" s="63"/>
      <c r="S2846" s="64" t="str">
        <f aca="false">IF(ISBLANK(A2846),"",CONCATENATE($BC$5,"-",MID($BC$3,3,2),"-M_",A2846))</f>
        <v/>
      </c>
      <c r="T2846" s="65" t="str">
        <f aca="false">IF(ISBLANK(B2846),"",VLOOKUP(B2846,$BI$2:$BJ$5,2,FALSE()))</f>
        <v/>
      </c>
      <c r="U2846" s="66" t="str">
        <f aca="false">IF(ISBLANK(Q2846),"ES",Q2846)</f>
        <v>ES</v>
      </c>
      <c r="V2846" s="64" t="str">
        <f aca="false">IF(ISBLANK(K2846),"2",VLOOKUP(K2846,$BG$2:$BH$3,2,FALSE()))</f>
        <v>2</v>
      </c>
      <c r="W2846" s="66" t="str">
        <f aca="false">IF(ISBLANK(R2846),"Sin observaciones",R2846)</f>
        <v>Sin observaciones</v>
      </c>
      <c r="X2846" s="64" t="str">
        <f aca="false">IF(ISERROR(VLOOKUP(J2846,$BG$2:$BH$3,2,FALSE())),"",VLOOKUP(J2846,$BG$2:$BH$3,2,FALSE()))</f>
        <v/>
      </c>
      <c r="Z2846" s="67"/>
    </row>
    <row r="2847" customFormat="false" ht="14.4" hidden="false" customHeight="false" outlineLevel="0" collapsed="false">
      <c r="A2847" s="63"/>
      <c r="B2847" s="83"/>
      <c r="C2847" s="63"/>
      <c r="D2847" s="84"/>
      <c r="E2847" s="85"/>
      <c r="F2847" s="85"/>
      <c r="G2847" s="85"/>
      <c r="H2847" s="85"/>
      <c r="I2847" s="61"/>
      <c r="J2847" s="83"/>
      <c r="K2847" s="83"/>
      <c r="L2847" s="61"/>
      <c r="M2847" s="61"/>
      <c r="N2847" s="61"/>
      <c r="O2847" s="63"/>
      <c r="P2847" s="63"/>
      <c r="Q2847" s="63"/>
      <c r="R2847" s="63"/>
      <c r="S2847" s="64" t="str">
        <f aca="false">IF(ISBLANK(A2847),"",CONCATENATE($BC$5,"-",MID($BC$3,3,2),"-M_",A2847))</f>
        <v/>
      </c>
      <c r="T2847" s="65" t="str">
        <f aca="false">IF(ISBLANK(B2847),"",VLOOKUP(B2847,$BI$2:$BJ$5,2,FALSE()))</f>
        <v/>
      </c>
      <c r="U2847" s="66" t="str">
        <f aca="false">IF(ISBLANK(Q2847),"ES",Q2847)</f>
        <v>ES</v>
      </c>
      <c r="V2847" s="64" t="str">
        <f aca="false">IF(ISBLANK(K2847),"2",VLOOKUP(K2847,$BG$2:$BH$3,2,FALSE()))</f>
        <v>2</v>
      </c>
      <c r="W2847" s="66" t="str">
        <f aca="false">IF(ISBLANK(R2847),"Sin observaciones",R2847)</f>
        <v>Sin observaciones</v>
      </c>
      <c r="X2847" s="64" t="str">
        <f aca="false">IF(ISERROR(VLOOKUP(J2847,$BG$2:$BH$3,2,FALSE())),"",VLOOKUP(J2847,$BG$2:$BH$3,2,FALSE()))</f>
        <v/>
      </c>
      <c r="Z2847" s="67"/>
    </row>
    <row r="2848" customFormat="false" ht="14.4" hidden="false" customHeight="false" outlineLevel="0" collapsed="false">
      <c r="A2848" s="63"/>
      <c r="B2848" s="83"/>
      <c r="C2848" s="63"/>
      <c r="D2848" s="84"/>
      <c r="E2848" s="85"/>
      <c r="F2848" s="85"/>
      <c r="G2848" s="85"/>
      <c r="H2848" s="85"/>
      <c r="I2848" s="61"/>
      <c r="J2848" s="83"/>
      <c r="K2848" s="83"/>
      <c r="L2848" s="61"/>
      <c r="M2848" s="61"/>
      <c r="N2848" s="61"/>
      <c r="O2848" s="63"/>
      <c r="P2848" s="63"/>
      <c r="Q2848" s="63"/>
      <c r="R2848" s="63"/>
      <c r="S2848" s="64" t="str">
        <f aca="false">IF(ISBLANK(A2848),"",CONCATENATE($BC$5,"-",MID($BC$3,3,2),"-M_",A2848))</f>
        <v/>
      </c>
      <c r="T2848" s="65" t="str">
        <f aca="false">IF(ISBLANK(B2848),"",VLOOKUP(B2848,$BI$2:$BJ$5,2,FALSE()))</f>
        <v/>
      </c>
      <c r="U2848" s="66" t="str">
        <f aca="false">IF(ISBLANK(Q2848),"ES",Q2848)</f>
        <v>ES</v>
      </c>
      <c r="V2848" s="64" t="str">
        <f aca="false">IF(ISBLANK(K2848),"2",VLOOKUP(K2848,$BG$2:$BH$3,2,FALSE()))</f>
        <v>2</v>
      </c>
      <c r="W2848" s="66" t="str">
        <f aca="false">IF(ISBLANK(R2848),"Sin observaciones",R2848)</f>
        <v>Sin observaciones</v>
      </c>
      <c r="X2848" s="64" t="str">
        <f aca="false">IF(ISERROR(VLOOKUP(J2848,$BG$2:$BH$3,2,FALSE())),"",VLOOKUP(J2848,$BG$2:$BH$3,2,FALSE()))</f>
        <v/>
      </c>
      <c r="Z2848" s="67"/>
    </row>
    <row r="2849" customFormat="false" ht="14.4" hidden="false" customHeight="false" outlineLevel="0" collapsed="false">
      <c r="A2849" s="63"/>
      <c r="B2849" s="83"/>
      <c r="C2849" s="63"/>
      <c r="D2849" s="84"/>
      <c r="E2849" s="85"/>
      <c r="F2849" s="85"/>
      <c r="G2849" s="85"/>
      <c r="H2849" s="85"/>
      <c r="I2849" s="61"/>
      <c r="J2849" s="83"/>
      <c r="K2849" s="83"/>
      <c r="L2849" s="61"/>
      <c r="M2849" s="61"/>
      <c r="N2849" s="61"/>
      <c r="O2849" s="63"/>
      <c r="P2849" s="63"/>
      <c r="Q2849" s="63"/>
      <c r="R2849" s="63"/>
      <c r="S2849" s="64" t="str">
        <f aca="false">IF(ISBLANK(A2849),"",CONCATENATE($BC$5,"-",MID($BC$3,3,2),"-M_",A2849))</f>
        <v/>
      </c>
      <c r="T2849" s="65" t="str">
        <f aca="false">IF(ISBLANK(B2849),"",VLOOKUP(B2849,$BI$2:$BJ$5,2,FALSE()))</f>
        <v/>
      </c>
      <c r="U2849" s="66" t="str">
        <f aca="false">IF(ISBLANK(Q2849),"ES",Q2849)</f>
        <v>ES</v>
      </c>
      <c r="V2849" s="64" t="str">
        <f aca="false">IF(ISBLANK(K2849),"2",VLOOKUP(K2849,$BG$2:$BH$3,2,FALSE()))</f>
        <v>2</v>
      </c>
      <c r="W2849" s="66" t="str">
        <f aca="false">IF(ISBLANK(R2849),"Sin observaciones",R2849)</f>
        <v>Sin observaciones</v>
      </c>
      <c r="X2849" s="64" t="str">
        <f aca="false">IF(ISERROR(VLOOKUP(J2849,$BG$2:$BH$3,2,FALSE())),"",VLOOKUP(J2849,$BG$2:$BH$3,2,FALSE()))</f>
        <v/>
      </c>
      <c r="Z2849" s="67"/>
    </row>
    <row r="2850" customFormat="false" ht="14.4" hidden="false" customHeight="false" outlineLevel="0" collapsed="false">
      <c r="A2850" s="63"/>
      <c r="B2850" s="83"/>
      <c r="C2850" s="63"/>
      <c r="D2850" s="84"/>
      <c r="E2850" s="85"/>
      <c r="F2850" s="85"/>
      <c r="G2850" s="85"/>
      <c r="H2850" s="85"/>
      <c r="I2850" s="61"/>
      <c r="J2850" s="83"/>
      <c r="K2850" s="83"/>
      <c r="L2850" s="61"/>
      <c r="M2850" s="61"/>
      <c r="N2850" s="61"/>
      <c r="O2850" s="63"/>
      <c r="P2850" s="63"/>
      <c r="Q2850" s="63"/>
      <c r="R2850" s="63"/>
      <c r="S2850" s="64" t="str">
        <f aca="false">IF(ISBLANK(A2850),"",CONCATENATE($BC$5,"-",MID($BC$3,3,2),"-M_",A2850))</f>
        <v/>
      </c>
      <c r="T2850" s="65" t="str">
        <f aca="false">IF(ISBLANK(B2850),"",VLOOKUP(B2850,$BI$2:$BJ$5,2,FALSE()))</f>
        <v/>
      </c>
      <c r="U2850" s="66" t="str">
        <f aca="false">IF(ISBLANK(Q2850),"ES",Q2850)</f>
        <v>ES</v>
      </c>
      <c r="V2850" s="64" t="str">
        <f aca="false">IF(ISBLANK(K2850),"2",VLOOKUP(K2850,$BG$2:$BH$3,2,FALSE()))</f>
        <v>2</v>
      </c>
      <c r="W2850" s="66" t="str">
        <f aca="false">IF(ISBLANK(R2850),"Sin observaciones",R2850)</f>
        <v>Sin observaciones</v>
      </c>
      <c r="X2850" s="64" t="str">
        <f aca="false">IF(ISERROR(VLOOKUP(J2850,$BG$2:$BH$3,2,FALSE())),"",VLOOKUP(J2850,$BG$2:$BH$3,2,FALSE()))</f>
        <v/>
      </c>
      <c r="Z2850" s="67"/>
    </row>
    <row r="2851" customFormat="false" ht="14.4" hidden="false" customHeight="false" outlineLevel="0" collapsed="false">
      <c r="A2851" s="63"/>
      <c r="B2851" s="83"/>
      <c r="C2851" s="63"/>
      <c r="D2851" s="84"/>
      <c r="E2851" s="85"/>
      <c r="F2851" s="85"/>
      <c r="G2851" s="85"/>
      <c r="H2851" s="85"/>
      <c r="I2851" s="61"/>
      <c r="J2851" s="83"/>
      <c r="K2851" s="83"/>
      <c r="L2851" s="61"/>
      <c r="M2851" s="61"/>
      <c r="N2851" s="61"/>
      <c r="O2851" s="63"/>
      <c r="P2851" s="63"/>
      <c r="Q2851" s="63"/>
      <c r="R2851" s="63"/>
      <c r="S2851" s="64" t="str">
        <f aca="false">IF(ISBLANK(A2851),"",CONCATENATE($BC$5,"-",MID($BC$3,3,2),"-M_",A2851))</f>
        <v/>
      </c>
      <c r="T2851" s="65" t="str">
        <f aca="false">IF(ISBLANK(B2851),"",VLOOKUP(B2851,$BI$2:$BJ$5,2,FALSE()))</f>
        <v/>
      </c>
      <c r="U2851" s="66" t="str">
        <f aca="false">IF(ISBLANK(Q2851),"ES",Q2851)</f>
        <v>ES</v>
      </c>
      <c r="V2851" s="64" t="str">
        <f aca="false">IF(ISBLANK(K2851),"2",VLOOKUP(K2851,$BG$2:$BH$3,2,FALSE()))</f>
        <v>2</v>
      </c>
      <c r="W2851" s="66" t="str">
        <f aca="false">IF(ISBLANK(R2851),"Sin observaciones",R2851)</f>
        <v>Sin observaciones</v>
      </c>
      <c r="X2851" s="64" t="str">
        <f aca="false">IF(ISERROR(VLOOKUP(J2851,$BG$2:$BH$3,2,FALSE())),"",VLOOKUP(J2851,$BG$2:$BH$3,2,FALSE()))</f>
        <v/>
      </c>
      <c r="Z2851" s="67"/>
    </row>
    <row r="2852" customFormat="false" ht="14.4" hidden="false" customHeight="false" outlineLevel="0" collapsed="false">
      <c r="A2852" s="63"/>
      <c r="B2852" s="83"/>
      <c r="C2852" s="63"/>
      <c r="D2852" s="84"/>
      <c r="E2852" s="85"/>
      <c r="F2852" s="85"/>
      <c r="G2852" s="85"/>
      <c r="H2852" s="85"/>
      <c r="I2852" s="61"/>
      <c r="J2852" s="83"/>
      <c r="K2852" s="83"/>
      <c r="L2852" s="61"/>
      <c r="M2852" s="61"/>
      <c r="N2852" s="61"/>
      <c r="O2852" s="63"/>
      <c r="P2852" s="63"/>
      <c r="Q2852" s="63"/>
      <c r="R2852" s="63"/>
      <c r="S2852" s="64" t="str">
        <f aca="false">IF(ISBLANK(A2852),"",CONCATENATE($BC$5,"-",MID($BC$3,3,2),"-M_",A2852))</f>
        <v/>
      </c>
      <c r="T2852" s="65" t="str">
        <f aca="false">IF(ISBLANK(B2852),"",VLOOKUP(B2852,$BI$2:$BJ$5,2,FALSE()))</f>
        <v/>
      </c>
      <c r="U2852" s="66" t="str">
        <f aca="false">IF(ISBLANK(Q2852),"ES",Q2852)</f>
        <v>ES</v>
      </c>
      <c r="V2852" s="64" t="str">
        <f aca="false">IF(ISBLANK(K2852),"2",VLOOKUP(K2852,$BG$2:$BH$3,2,FALSE()))</f>
        <v>2</v>
      </c>
      <c r="W2852" s="66" t="str">
        <f aca="false">IF(ISBLANK(R2852),"Sin observaciones",R2852)</f>
        <v>Sin observaciones</v>
      </c>
      <c r="X2852" s="64" t="str">
        <f aca="false">IF(ISERROR(VLOOKUP(J2852,$BG$2:$BH$3,2,FALSE())),"",VLOOKUP(J2852,$BG$2:$BH$3,2,FALSE()))</f>
        <v/>
      </c>
      <c r="Z2852" s="67"/>
    </row>
    <row r="2853" customFormat="false" ht="14.4" hidden="false" customHeight="false" outlineLevel="0" collapsed="false">
      <c r="A2853" s="63"/>
      <c r="B2853" s="83"/>
      <c r="C2853" s="63"/>
      <c r="D2853" s="84"/>
      <c r="E2853" s="85"/>
      <c r="F2853" s="85"/>
      <c r="G2853" s="85"/>
      <c r="H2853" s="85"/>
      <c r="I2853" s="61"/>
      <c r="J2853" s="83"/>
      <c r="K2853" s="83"/>
      <c r="L2853" s="61"/>
      <c r="M2853" s="61"/>
      <c r="N2853" s="61"/>
      <c r="O2853" s="63"/>
      <c r="P2853" s="63"/>
      <c r="Q2853" s="63"/>
      <c r="R2853" s="63"/>
      <c r="S2853" s="64" t="str">
        <f aca="false">IF(ISBLANK(A2853),"",CONCATENATE($BC$5,"-",MID($BC$3,3,2),"-M_",A2853))</f>
        <v/>
      </c>
      <c r="T2853" s="65" t="str">
        <f aca="false">IF(ISBLANK(B2853),"",VLOOKUP(B2853,$BI$2:$BJ$5,2,FALSE()))</f>
        <v/>
      </c>
      <c r="U2853" s="66" t="str">
        <f aca="false">IF(ISBLANK(Q2853),"ES",Q2853)</f>
        <v>ES</v>
      </c>
      <c r="V2853" s="64" t="str">
        <f aca="false">IF(ISBLANK(K2853),"2",VLOOKUP(K2853,$BG$2:$BH$3,2,FALSE()))</f>
        <v>2</v>
      </c>
      <c r="W2853" s="66" t="str">
        <f aca="false">IF(ISBLANK(R2853),"Sin observaciones",R2853)</f>
        <v>Sin observaciones</v>
      </c>
      <c r="X2853" s="64" t="str">
        <f aca="false">IF(ISERROR(VLOOKUP(J2853,$BG$2:$BH$3,2,FALSE())),"",VLOOKUP(J2853,$BG$2:$BH$3,2,FALSE()))</f>
        <v/>
      </c>
      <c r="Z2853" s="67"/>
    </row>
    <row r="2854" customFormat="false" ht="14.4" hidden="false" customHeight="false" outlineLevel="0" collapsed="false">
      <c r="A2854" s="63"/>
      <c r="B2854" s="83"/>
      <c r="C2854" s="63"/>
      <c r="D2854" s="84"/>
      <c r="E2854" s="85"/>
      <c r="F2854" s="85"/>
      <c r="G2854" s="85"/>
      <c r="H2854" s="85"/>
      <c r="I2854" s="61"/>
      <c r="J2854" s="83"/>
      <c r="K2854" s="83"/>
      <c r="L2854" s="61"/>
      <c r="M2854" s="61"/>
      <c r="N2854" s="61"/>
      <c r="O2854" s="63"/>
      <c r="P2854" s="63"/>
      <c r="Q2854" s="63"/>
      <c r="R2854" s="63"/>
      <c r="S2854" s="64" t="str">
        <f aca="false">IF(ISBLANK(A2854),"",CONCATENATE($BC$5,"-",MID($BC$3,3,2),"-M_",A2854))</f>
        <v/>
      </c>
      <c r="T2854" s="65" t="str">
        <f aca="false">IF(ISBLANK(B2854),"",VLOOKUP(B2854,$BI$2:$BJ$5,2,FALSE()))</f>
        <v/>
      </c>
      <c r="U2854" s="66" t="str">
        <f aca="false">IF(ISBLANK(Q2854),"ES",Q2854)</f>
        <v>ES</v>
      </c>
      <c r="V2854" s="64" t="str">
        <f aca="false">IF(ISBLANK(K2854),"2",VLOOKUP(K2854,$BG$2:$BH$3,2,FALSE()))</f>
        <v>2</v>
      </c>
      <c r="W2854" s="66" t="str">
        <f aca="false">IF(ISBLANK(R2854),"Sin observaciones",R2854)</f>
        <v>Sin observaciones</v>
      </c>
      <c r="X2854" s="64" t="str">
        <f aca="false">IF(ISERROR(VLOOKUP(J2854,$BG$2:$BH$3,2,FALSE())),"",VLOOKUP(J2854,$BG$2:$BH$3,2,FALSE()))</f>
        <v/>
      </c>
      <c r="Z2854" s="67"/>
    </row>
    <row r="2855" customFormat="false" ht="14.4" hidden="false" customHeight="false" outlineLevel="0" collapsed="false">
      <c r="A2855" s="63"/>
      <c r="B2855" s="83"/>
      <c r="C2855" s="63"/>
      <c r="D2855" s="84"/>
      <c r="E2855" s="85"/>
      <c r="F2855" s="85"/>
      <c r="G2855" s="85"/>
      <c r="H2855" s="85"/>
      <c r="I2855" s="61"/>
      <c r="J2855" s="83"/>
      <c r="K2855" s="83"/>
      <c r="L2855" s="61"/>
      <c r="M2855" s="61"/>
      <c r="N2855" s="61"/>
      <c r="O2855" s="63"/>
      <c r="P2855" s="63"/>
      <c r="Q2855" s="63"/>
      <c r="R2855" s="63"/>
      <c r="S2855" s="64" t="str">
        <f aca="false">IF(ISBLANK(A2855),"",CONCATENATE($BC$5,"-",MID($BC$3,3,2),"-M_",A2855))</f>
        <v/>
      </c>
      <c r="T2855" s="65" t="str">
        <f aca="false">IF(ISBLANK(B2855),"",VLOOKUP(B2855,$BI$2:$BJ$5,2,FALSE()))</f>
        <v/>
      </c>
      <c r="U2855" s="66" t="str">
        <f aca="false">IF(ISBLANK(Q2855),"ES",Q2855)</f>
        <v>ES</v>
      </c>
      <c r="V2855" s="64" t="str">
        <f aca="false">IF(ISBLANK(K2855),"2",VLOOKUP(K2855,$BG$2:$BH$3,2,FALSE()))</f>
        <v>2</v>
      </c>
      <c r="W2855" s="66" t="str">
        <f aca="false">IF(ISBLANK(R2855),"Sin observaciones",R2855)</f>
        <v>Sin observaciones</v>
      </c>
      <c r="X2855" s="64" t="str">
        <f aca="false">IF(ISERROR(VLOOKUP(J2855,$BG$2:$BH$3,2,FALSE())),"",VLOOKUP(J2855,$BG$2:$BH$3,2,FALSE()))</f>
        <v/>
      </c>
      <c r="Z2855" s="67"/>
    </row>
    <row r="2856" customFormat="false" ht="14.4" hidden="false" customHeight="false" outlineLevel="0" collapsed="false">
      <c r="A2856" s="63"/>
      <c r="B2856" s="83"/>
      <c r="C2856" s="63"/>
      <c r="D2856" s="84"/>
      <c r="E2856" s="85"/>
      <c r="F2856" s="85"/>
      <c r="G2856" s="85"/>
      <c r="H2856" s="85"/>
      <c r="I2856" s="61"/>
      <c r="J2856" s="83"/>
      <c r="K2856" s="83"/>
      <c r="L2856" s="61"/>
      <c r="M2856" s="61"/>
      <c r="N2856" s="61"/>
      <c r="O2856" s="63"/>
      <c r="P2856" s="63"/>
      <c r="Q2856" s="63"/>
      <c r="R2856" s="63"/>
      <c r="S2856" s="64" t="str">
        <f aca="false">IF(ISBLANK(A2856),"",CONCATENATE($BC$5,"-",MID($BC$3,3,2),"-M_",A2856))</f>
        <v/>
      </c>
      <c r="T2856" s="65" t="str">
        <f aca="false">IF(ISBLANK(B2856),"",VLOOKUP(B2856,$BI$2:$BJ$5,2,FALSE()))</f>
        <v/>
      </c>
      <c r="U2856" s="66" t="str">
        <f aca="false">IF(ISBLANK(Q2856),"ES",Q2856)</f>
        <v>ES</v>
      </c>
      <c r="V2856" s="64" t="str">
        <f aca="false">IF(ISBLANK(K2856),"2",VLOOKUP(K2856,$BG$2:$BH$3,2,FALSE()))</f>
        <v>2</v>
      </c>
      <c r="W2856" s="66" t="str">
        <f aca="false">IF(ISBLANK(R2856),"Sin observaciones",R2856)</f>
        <v>Sin observaciones</v>
      </c>
      <c r="X2856" s="64" t="str">
        <f aca="false">IF(ISERROR(VLOOKUP(J2856,$BG$2:$BH$3,2,FALSE())),"",VLOOKUP(J2856,$BG$2:$BH$3,2,FALSE()))</f>
        <v/>
      </c>
      <c r="Z2856" s="67"/>
    </row>
    <row r="2857" customFormat="false" ht="14.4" hidden="false" customHeight="false" outlineLevel="0" collapsed="false">
      <c r="A2857" s="63"/>
      <c r="B2857" s="83"/>
      <c r="C2857" s="63"/>
      <c r="D2857" s="84"/>
      <c r="E2857" s="85"/>
      <c r="F2857" s="85"/>
      <c r="G2857" s="85"/>
      <c r="H2857" s="85"/>
      <c r="I2857" s="61"/>
      <c r="J2857" s="83"/>
      <c r="K2857" s="83"/>
      <c r="L2857" s="61"/>
      <c r="M2857" s="61"/>
      <c r="N2857" s="61"/>
      <c r="O2857" s="63"/>
      <c r="P2857" s="63"/>
      <c r="Q2857" s="63"/>
      <c r="R2857" s="63"/>
      <c r="S2857" s="64" t="str">
        <f aca="false">IF(ISBLANK(A2857),"",CONCATENATE($BC$5,"-",MID($BC$3,3,2),"-M_",A2857))</f>
        <v/>
      </c>
      <c r="T2857" s="65" t="str">
        <f aca="false">IF(ISBLANK(B2857),"",VLOOKUP(B2857,$BI$2:$BJ$5,2,FALSE()))</f>
        <v/>
      </c>
      <c r="U2857" s="66" t="str">
        <f aca="false">IF(ISBLANK(Q2857),"ES",Q2857)</f>
        <v>ES</v>
      </c>
      <c r="V2857" s="64" t="str">
        <f aca="false">IF(ISBLANK(K2857),"2",VLOOKUP(K2857,$BG$2:$BH$3,2,FALSE()))</f>
        <v>2</v>
      </c>
      <c r="W2857" s="66" t="str">
        <f aca="false">IF(ISBLANK(R2857),"Sin observaciones",R2857)</f>
        <v>Sin observaciones</v>
      </c>
      <c r="X2857" s="64" t="str">
        <f aca="false">IF(ISERROR(VLOOKUP(J2857,$BG$2:$BH$3,2,FALSE())),"",VLOOKUP(J2857,$BG$2:$BH$3,2,FALSE()))</f>
        <v/>
      </c>
      <c r="Z2857" s="67"/>
    </row>
    <row r="2858" customFormat="false" ht="14.4" hidden="false" customHeight="false" outlineLevel="0" collapsed="false">
      <c r="A2858" s="63"/>
      <c r="B2858" s="83"/>
      <c r="C2858" s="63"/>
      <c r="D2858" s="84"/>
      <c r="E2858" s="85"/>
      <c r="F2858" s="85"/>
      <c r="G2858" s="85"/>
      <c r="H2858" s="85"/>
      <c r="I2858" s="61"/>
      <c r="J2858" s="83"/>
      <c r="K2858" s="83"/>
      <c r="L2858" s="61"/>
      <c r="M2858" s="61"/>
      <c r="N2858" s="61"/>
      <c r="O2858" s="63"/>
      <c r="P2858" s="63"/>
      <c r="Q2858" s="63"/>
      <c r="R2858" s="63"/>
      <c r="S2858" s="64" t="str">
        <f aca="false">IF(ISBLANK(A2858),"",CONCATENATE($BC$5,"-",MID($BC$3,3,2),"-M_",A2858))</f>
        <v/>
      </c>
      <c r="T2858" s="65" t="str">
        <f aca="false">IF(ISBLANK(B2858),"",VLOOKUP(B2858,$BI$2:$BJ$5,2,FALSE()))</f>
        <v/>
      </c>
      <c r="U2858" s="66" t="str">
        <f aca="false">IF(ISBLANK(Q2858),"ES",Q2858)</f>
        <v>ES</v>
      </c>
      <c r="V2858" s="64" t="str">
        <f aca="false">IF(ISBLANK(K2858),"2",VLOOKUP(K2858,$BG$2:$BH$3,2,FALSE()))</f>
        <v>2</v>
      </c>
      <c r="W2858" s="66" t="str">
        <f aca="false">IF(ISBLANK(R2858),"Sin observaciones",R2858)</f>
        <v>Sin observaciones</v>
      </c>
      <c r="X2858" s="64" t="str">
        <f aca="false">IF(ISERROR(VLOOKUP(J2858,$BG$2:$BH$3,2,FALSE())),"",VLOOKUP(J2858,$BG$2:$BH$3,2,FALSE()))</f>
        <v/>
      </c>
      <c r="Z2858" s="67"/>
    </row>
    <row r="2859" customFormat="false" ht="14.4" hidden="false" customHeight="false" outlineLevel="0" collapsed="false">
      <c r="A2859" s="63"/>
      <c r="B2859" s="83"/>
      <c r="C2859" s="63"/>
      <c r="D2859" s="84"/>
      <c r="E2859" s="85"/>
      <c r="F2859" s="85"/>
      <c r="G2859" s="85"/>
      <c r="H2859" s="85"/>
      <c r="I2859" s="61"/>
      <c r="J2859" s="83"/>
      <c r="K2859" s="83"/>
      <c r="L2859" s="61"/>
      <c r="M2859" s="61"/>
      <c r="N2859" s="61"/>
      <c r="O2859" s="63"/>
      <c r="P2859" s="63"/>
      <c r="Q2859" s="63"/>
      <c r="R2859" s="63"/>
      <c r="S2859" s="64" t="str">
        <f aca="false">IF(ISBLANK(A2859),"",CONCATENATE($BC$5,"-",MID($BC$3,3,2),"-M_",A2859))</f>
        <v/>
      </c>
      <c r="T2859" s="65" t="str">
        <f aca="false">IF(ISBLANK(B2859),"",VLOOKUP(B2859,$BI$2:$BJ$5,2,FALSE()))</f>
        <v/>
      </c>
      <c r="U2859" s="66" t="str">
        <f aca="false">IF(ISBLANK(Q2859),"ES",Q2859)</f>
        <v>ES</v>
      </c>
      <c r="V2859" s="64" t="str">
        <f aca="false">IF(ISBLANK(K2859),"2",VLOOKUP(K2859,$BG$2:$BH$3,2,FALSE()))</f>
        <v>2</v>
      </c>
      <c r="W2859" s="66" t="str">
        <f aca="false">IF(ISBLANK(R2859),"Sin observaciones",R2859)</f>
        <v>Sin observaciones</v>
      </c>
      <c r="X2859" s="64" t="str">
        <f aca="false">IF(ISERROR(VLOOKUP(J2859,$BG$2:$BH$3,2,FALSE())),"",VLOOKUP(J2859,$BG$2:$BH$3,2,FALSE()))</f>
        <v/>
      </c>
      <c r="Z2859" s="67"/>
    </row>
    <row r="2860" customFormat="false" ht="14.4" hidden="false" customHeight="false" outlineLevel="0" collapsed="false">
      <c r="A2860" s="63"/>
      <c r="B2860" s="83"/>
      <c r="C2860" s="63"/>
      <c r="D2860" s="84"/>
      <c r="E2860" s="85"/>
      <c r="F2860" s="85"/>
      <c r="G2860" s="85"/>
      <c r="H2860" s="85"/>
      <c r="I2860" s="61"/>
      <c r="J2860" s="83"/>
      <c r="K2860" s="83"/>
      <c r="L2860" s="61"/>
      <c r="M2860" s="61"/>
      <c r="N2860" s="61"/>
      <c r="O2860" s="63"/>
      <c r="P2860" s="63"/>
      <c r="Q2860" s="63"/>
      <c r="R2860" s="63"/>
      <c r="S2860" s="64" t="str">
        <f aca="false">IF(ISBLANK(A2860),"",CONCATENATE($BC$5,"-",MID($BC$3,3,2),"-M_",A2860))</f>
        <v/>
      </c>
      <c r="T2860" s="65" t="str">
        <f aca="false">IF(ISBLANK(B2860),"",VLOOKUP(B2860,$BI$2:$BJ$5,2,FALSE()))</f>
        <v/>
      </c>
      <c r="U2860" s="66" t="str">
        <f aca="false">IF(ISBLANK(Q2860),"ES",Q2860)</f>
        <v>ES</v>
      </c>
      <c r="V2860" s="64" t="str">
        <f aca="false">IF(ISBLANK(K2860),"2",VLOOKUP(K2860,$BG$2:$BH$3,2,FALSE()))</f>
        <v>2</v>
      </c>
      <c r="W2860" s="66" t="str">
        <f aca="false">IF(ISBLANK(R2860),"Sin observaciones",R2860)</f>
        <v>Sin observaciones</v>
      </c>
      <c r="X2860" s="64" t="str">
        <f aca="false">IF(ISERROR(VLOOKUP(J2860,$BG$2:$BH$3,2,FALSE())),"",VLOOKUP(J2860,$BG$2:$BH$3,2,FALSE()))</f>
        <v/>
      </c>
      <c r="Z2860" s="67"/>
    </row>
    <row r="2861" customFormat="false" ht="14.4" hidden="false" customHeight="false" outlineLevel="0" collapsed="false">
      <c r="A2861" s="63"/>
      <c r="B2861" s="83"/>
      <c r="C2861" s="63"/>
      <c r="D2861" s="84"/>
      <c r="E2861" s="85"/>
      <c r="F2861" s="85"/>
      <c r="G2861" s="85"/>
      <c r="H2861" s="85"/>
      <c r="I2861" s="61"/>
      <c r="J2861" s="83"/>
      <c r="K2861" s="83"/>
      <c r="L2861" s="61"/>
      <c r="M2861" s="61"/>
      <c r="N2861" s="61"/>
      <c r="O2861" s="63"/>
      <c r="P2861" s="63"/>
      <c r="Q2861" s="63"/>
      <c r="R2861" s="63"/>
      <c r="S2861" s="64" t="str">
        <f aca="false">IF(ISBLANK(A2861),"",CONCATENATE($BC$5,"-",MID($BC$3,3,2),"-M_",A2861))</f>
        <v/>
      </c>
      <c r="T2861" s="65" t="str">
        <f aca="false">IF(ISBLANK(B2861),"",VLOOKUP(B2861,$BI$2:$BJ$5,2,FALSE()))</f>
        <v/>
      </c>
      <c r="U2861" s="66" t="str">
        <f aca="false">IF(ISBLANK(Q2861),"ES",Q2861)</f>
        <v>ES</v>
      </c>
      <c r="V2861" s="64" t="str">
        <f aca="false">IF(ISBLANK(K2861),"2",VLOOKUP(K2861,$BG$2:$BH$3,2,FALSE()))</f>
        <v>2</v>
      </c>
      <c r="W2861" s="66" t="str">
        <f aca="false">IF(ISBLANK(R2861),"Sin observaciones",R2861)</f>
        <v>Sin observaciones</v>
      </c>
      <c r="X2861" s="64" t="str">
        <f aca="false">IF(ISERROR(VLOOKUP(J2861,$BG$2:$BH$3,2,FALSE())),"",VLOOKUP(J2861,$BG$2:$BH$3,2,FALSE()))</f>
        <v/>
      </c>
      <c r="Z2861" s="67"/>
    </row>
    <row r="2862" customFormat="false" ht="14.4" hidden="false" customHeight="false" outlineLevel="0" collapsed="false">
      <c r="A2862" s="63"/>
      <c r="B2862" s="83"/>
      <c r="C2862" s="63"/>
      <c r="D2862" s="84"/>
      <c r="E2862" s="85"/>
      <c r="F2862" s="85"/>
      <c r="G2862" s="85"/>
      <c r="H2862" s="85"/>
      <c r="I2862" s="61"/>
      <c r="J2862" s="83"/>
      <c r="K2862" s="83"/>
      <c r="L2862" s="61"/>
      <c r="M2862" s="61"/>
      <c r="N2862" s="61"/>
      <c r="O2862" s="63"/>
      <c r="P2862" s="63"/>
      <c r="Q2862" s="63"/>
      <c r="R2862" s="63"/>
      <c r="S2862" s="64" t="str">
        <f aca="false">IF(ISBLANK(A2862),"",CONCATENATE($BC$5,"-",MID($BC$3,3,2),"-M_",A2862))</f>
        <v/>
      </c>
      <c r="T2862" s="65" t="str">
        <f aca="false">IF(ISBLANK(B2862),"",VLOOKUP(B2862,$BI$2:$BJ$5,2,FALSE()))</f>
        <v/>
      </c>
      <c r="U2862" s="66" t="str">
        <f aca="false">IF(ISBLANK(Q2862),"ES",Q2862)</f>
        <v>ES</v>
      </c>
      <c r="V2862" s="64" t="str">
        <f aca="false">IF(ISBLANK(K2862),"2",VLOOKUP(K2862,$BG$2:$BH$3,2,FALSE()))</f>
        <v>2</v>
      </c>
      <c r="W2862" s="66" t="str">
        <f aca="false">IF(ISBLANK(R2862),"Sin observaciones",R2862)</f>
        <v>Sin observaciones</v>
      </c>
      <c r="X2862" s="64" t="str">
        <f aca="false">IF(ISERROR(VLOOKUP(J2862,$BG$2:$BH$3,2,FALSE())),"",VLOOKUP(J2862,$BG$2:$BH$3,2,FALSE()))</f>
        <v/>
      </c>
      <c r="Z2862" s="67"/>
    </row>
    <row r="2863" customFormat="false" ht="14.4" hidden="false" customHeight="false" outlineLevel="0" collapsed="false">
      <c r="A2863" s="63"/>
      <c r="B2863" s="83"/>
      <c r="C2863" s="63"/>
      <c r="D2863" s="84"/>
      <c r="E2863" s="85"/>
      <c r="F2863" s="85"/>
      <c r="G2863" s="85"/>
      <c r="H2863" s="85"/>
      <c r="I2863" s="61"/>
      <c r="J2863" s="83"/>
      <c r="K2863" s="83"/>
      <c r="L2863" s="61"/>
      <c r="M2863" s="61"/>
      <c r="N2863" s="61"/>
      <c r="O2863" s="63"/>
      <c r="P2863" s="63"/>
      <c r="Q2863" s="63"/>
      <c r="R2863" s="63"/>
      <c r="S2863" s="64" t="str">
        <f aca="false">IF(ISBLANK(A2863),"",CONCATENATE($BC$5,"-",MID($BC$3,3,2),"-M_",A2863))</f>
        <v/>
      </c>
      <c r="T2863" s="65" t="str">
        <f aca="false">IF(ISBLANK(B2863),"",VLOOKUP(B2863,$BI$2:$BJ$5,2,FALSE()))</f>
        <v/>
      </c>
      <c r="U2863" s="66" t="str">
        <f aca="false">IF(ISBLANK(Q2863),"ES",Q2863)</f>
        <v>ES</v>
      </c>
      <c r="V2863" s="64" t="str">
        <f aca="false">IF(ISBLANK(K2863),"2",VLOOKUP(K2863,$BG$2:$BH$3,2,FALSE()))</f>
        <v>2</v>
      </c>
      <c r="W2863" s="66" t="str">
        <f aca="false">IF(ISBLANK(R2863),"Sin observaciones",R2863)</f>
        <v>Sin observaciones</v>
      </c>
      <c r="X2863" s="64" t="str">
        <f aca="false">IF(ISERROR(VLOOKUP(J2863,$BG$2:$BH$3,2,FALSE())),"",VLOOKUP(J2863,$BG$2:$BH$3,2,FALSE()))</f>
        <v/>
      </c>
      <c r="Z2863" s="67"/>
    </row>
    <row r="2864" customFormat="false" ht="14.4" hidden="false" customHeight="false" outlineLevel="0" collapsed="false">
      <c r="A2864" s="63"/>
      <c r="B2864" s="83"/>
      <c r="C2864" s="63"/>
      <c r="D2864" s="84"/>
      <c r="E2864" s="85"/>
      <c r="F2864" s="85"/>
      <c r="G2864" s="85"/>
      <c r="H2864" s="85"/>
      <c r="I2864" s="61"/>
      <c r="J2864" s="83"/>
      <c r="K2864" s="83"/>
      <c r="L2864" s="61"/>
      <c r="M2864" s="61"/>
      <c r="N2864" s="61"/>
      <c r="O2864" s="63"/>
      <c r="P2864" s="63"/>
      <c r="Q2864" s="63"/>
      <c r="R2864" s="63"/>
      <c r="S2864" s="64" t="str">
        <f aca="false">IF(ISBLANK(A2864),"",CONCATENATE($BC$5,"-",MID($BC$3,3,2),"-M_",A2864))</f>
        <v/>
      </c>
      <c r="T2864" s="65" t="str">
        <f aca="false">IF(ISBLANK(B2864),"",VLOOKUP(B2864,$BI$2:$BJ$5,2,FALSE()))</f>
        <v/>
      </c>
      <c r="U2864" s="66" t="str">
        <f aca="false">IF(ISBLANK(Q2864),"ES",Q2864)</f>
        <v>ES</v>
      </c>
      <c r="V2864" s="64" t="str">
        <f aca="false">IF(ISBLANK(K2864),"2",VLOOKUP(K2864,$BG$2:$BH$3,2,FALSE()))</f>
        <v>2</v>
      </c>
      <c r="W2864" s="66" t="str">
        <f aca="false">IF(ISBLANK(R2864),"Sin observaciones",R2864)</f>
        <v>Sin observaciones</v>
      </c>
      <c r="X2864" s="64" t="str">
        <f aca="false">IF(ISERROR(VLOOKUP(J2864,$BG$2:$BH$3,2,FALSE())),"",VLOOKUP(J2864,$BG$2:$BH$3,2,FALSE()))</f>
        <v/>
      </c>
      <c r="Z2864" s="67"/>
    </row>
    <row r="2865" customFormat="false" ht="14.4" hidden="false" customHeight="false" outlineLevel="0" collapsed="false">
      <c r="A2865" s="63"/>
      <c r="B2865" s="83"/>
      <c r="C2865" s="63"/>
      <c r="D2865" s="84"/>
      <c r="E2865" s="85"/>
      <c r="F2865" s="85"/>
      <c r="G2865" s="85"/>
      <c r="H2865" s="85"/>
      <c r="I2865" s="61"/>
      <c r="J2865" s="83"/>
      <c r="K2865" s="83"/>
      <c r="L2865" s="61"/>
      <c r="M2865" s="61"/>
      <c r="N2865" s="61"/>
      <c r="O2865" s="63"/>
      <c r="P2865" s="63"/>
      <c r="Q2865" s="63"/>
      <c r="R2865" s="63"/>
      <c r="S2865" s="64" t="str">
        <f aca="false">IF(ISBLANK(A2865),"",CONCATENATE($BC$5,"-",MID($BC$3,3,2),"-M_",A2865))</f>
        <v/>
      </c>
      <c r="T2865" s="65" t="str">
        <f aca="false">IF(ISBLANK(B2865),"",VLOOKUP(B2865,$BI$2:$BJ$5,2,FALSE()))</f>
        <v/>
      </c>
      <c r="U2865" s="66" t="str">
        <f aca="false">IF(ISBLANK(Q2865),"ES",Q2865)</f>
        <v>ES</v>
      </c>
      <c r="V2865" s="64" t="str">
        <f aca="false">IF(ISBLANK(K2865),"2",VLOOKUP(K2865,$BG$2:$BH$3,2,FALSE()))</f>
        <v>2</v>
      </c>
      <c r="W2865" s="66" t="str">
        <f aca="false">IF(ISBLANK(R2865),"Sin observaciones",R2865)</f>
        <v>Sin observaciones</v>
      </c>
      <c r="X2865" s="64" t="str">
        <f aca="false">IF(ISERROR(VLOOKUP(J2865,$BG$2:$BH$3,2,FALSE())),"",VLOOKUP(J2865,$BG$2:$BH$3,2,FALSE()))</f>
        <v/>
      </c>
      <c r="Z2865" s="67"/>
    </row>
    <row r="2866" customFormat="false" ht="14.4" hidden="false" customHeight="false" outlineLevel="0" collapsed="false">
      <c r="A2866" s="63"/>
      <c r="B2866" s="83"/>
      <c r="C2866" s="63"/>
      <c r="D2866" s="84"/>
      <c r="E2866" s="85"/>
      <c r="F2866" s="85"/>
      <c r="G2866" s="85"/>
      <c r="H2866" s="85"/>
      <c r="I2866" s="61"/>
      <c r="J2866" s="83"/>
      <c r="K2866" s="83"/>
      <c r="L2866" s="61"/>
      <c r="M2866" s="61"/>
      <c r="N2866" s="61"/>
      <c r="O2866" s="63"/>
      <c r="P2866" s="63"/>
      <c r="Q2866" s="63"/>
      <c r="R2866" s="63"/>
      <c r="S2866" s="64" t="str">
        <f aca="false">IF(ISBLANK(A2866),"",CONCATENATE($BC$5,"-",MID($BC$3,3,2),"-M_",A2866))</f>
        <v/>
      </c>
      <c r="T2866" s="65" t="str">
        <f aca="false">IF(ISBLANK(B2866),"",VLOOKUP(B2866,$BI$2:$BJ$5,2,FALSE()))</f>
        <v/>
      </c>
      <c r="U2866" s="66" t="str">
        <f aca="false">IF(ISBLANK(Q2866),"ES",Q2866)</f>
        <v>ES</v>
      </c>
      <c r="V2866" s="64" t="str">
        <f aca="false">IF(ISBLANK(K2866),"2",VLOOKUP(K2866,$BG$2:$BH$3,2,FALSE()))</f>
        <v>2</v>
      </c>
      <c r="W2866" s="66" t="str">
        <f aca="false">IF(ISBLANK(R2866),"Sin observaciones",R2866)</f>
        <v>Sin observaciones</v>
      </c>
      <c r="X2866" s="64" t="str">
        <f aca="false">IF(ISERROR(VLOOKUP(J2866,$BG$2:$BH$3,2,FALSE())),"",VLOOKUP(J2866,$BG$2:$BH$3,2,FALSE()))</f>
        <v/>
      </c>
      <c r="Z2866" s="67"/>
    </row>
    <row r="2867" customFormat="false" ht="14.4" hidden="false" customHeight="false" outlineLevel="0" collapsed="false">
      <c r="A2867" s="63"/>
      <c r="B2867" s="83"/>
      <c r="C2867" s="63"/>
      <c r="D2867" s="84"/>
      <c r="E2867" s="85"/>
      <c r="F2867" s="85"/>
      <c r="G2867" s="85"/>
      <c r="H2867" s="85"/>
      <c r="I2867" s="61"/>
      <c r="J2867" s="83"/>
      <c r="K2867" s="83"/>
      <c r="L2867" s="61"/>
      <c r="M2867" s="61"/>
      <c r="N2867" s="61"/>
      <c r="O2867" s="63"/>
      <c r="P2867" s="63"/>
      <c r="Q2867" s="63"/>
      <c r="R2867" s="63"/>
      <c r="S2867" s="64" t="str">
        <f aca="false">IF(ISBLANK(A2867),"",CONCATENATE($BC$5,"-",MID($BC$3,3,2),"-M_",A2867))</f>
        <v/>
      </c>
      <c r="T2867" s="65" t="str">
        <f aca="false">IF(ISBLANK(B2867),"",VLOOKUP(B2867,$BI$2:$BJ$5,2,FALSE()))</f>
        <v/>
      </c>
      <c r="U2867" s="66" t="str">
        <f aca="false">IF(ISBLANK(Q2867),"ES",Q2867)</f>
        <v>ES</v>
      </c>
      <c r="V2867" s="64" t="str">
        <f aca="false">IF(ISBLANK(K2867),"2",VLOOKUP(K2867,$BG$2:$BH$3,2,FALSE()))</f>
        <v>2</v>
      </c>
      <c r="W2867" s="66" t="str">
        <f aca="false">IF(ISBLANK(R2867),"Sin observaciones",R2867)</f>
        <v>Sin observaciones</v>
      </c>
      <c r="X2867" s="64" t="str">
        <f aca="false">IF(ISERROR(VLOOKUP(J2867,$BG$2:$BH$3,2,FALSE())),"",VLOOKUP(J2867,$BG$2:$BH$3,2,FALSE()))</f>
        <v/>
      </c>
      <c r="Z2867" s="67"/>
    </row>
    <row r="2868" customFormat="false" ht="14.4" hidden="false" customHeight="false" outlineLevel="0" collapsed="false">
      <c r="A2868" s="63"/>
      <c r="B2868" s="83"/>
      <c r="C2868" s="63"/>
      <c r="D2868" s="84"/>
      <c r="E2868" s="85"/>
      <c r="F2868" s="85"/>
      <c r="G2868" s="85"/>
      <c r="H2868" s="85"/>
      <c r="I2868" s="61"/>
      <c r="J2868" s="83"/>
      <c r="K2868" s="83"/>
      <c r="L2868" s="61"/>
      <c r="M2868" s="61"/>
      <c r="N2868" s="61"/>
      <c r="O2868" s="63"/>
      <c r="P2868" s="63"/>
      <c r="Q2868" s="63"/>
      <c r="R2868" s="63"/>
      <c r="S2868" s="64" t="str">
        <f aca="false">IF(ISBLANK(A2868),"",CONCATENATE($BC$5,"-",MID($BC$3,3,2),"-M_",A2868))</f>
        <v/>
      </c>
      <c r="T2868" s="65" t="str">
        <f aca="false">IF(ISBLANK(B2868),"",VLOOKUP(B2868,$BI$2:$BJ$5,2,FALSE()))</f>
        <v/>
      </c>
      <c r="U2868" s="66" t="str">
        <f aca="false">IF(ISBLANK(Q2868),"ES",Q2868)</f>
        <v>ES</v>
      </c>
      <c r="V2868" s="64" t="str">
        <f aca="false">IF(ISBLANK(K2868),"2",VLOOKUP(K2868,$BG$2:$BH$3,2,FALSE()))</f>
        <v>2</v>
      </c>
      <c r="W2868" s="66" t="str">
        <f aca="false">IF(ISBLANK(R2868),"Sin observaciones",R2868)</f>
        <v>Sin observaciones</v>
      </c>
      <c r="X2868" s="64" t="str">
        <f aca="false">IF(ISERROR(VLOOKUP(J2868,$BG$2:$BH$3,2,FALSE())),"",VLOOKUP(J2868,$BG$2:$BH$3,2,FALSE()))</f>
        <v/>
      </c>
      <c r="Z2868" s="67"/>
    </row>
    <row r="2869" customFormat="false" ht="14.4" hidden="false" customHeight="false" outlineLevel="0" collapsed="false">
      <c r="A2869" s="63"/>
      <c r="B2869" s="83"/>
      <c r="C2869" s="63"/>
      <c r="D2869" s="84"/>
      <c r="E2869" s="85"/>
      <c r="F2869" s="85"/>
      <c r="G2869" s="85"/>
      <c r="H2869" s="85"/>
      <c r="I2869" s="61"/>
      <c r="J2869" s="83"/>
      <c r="K2869" s="83"/>
      <c r="L2869" s="61"/>
      <c r="M2869" s="61"/>
      <c r="N2869" s="61"/>
      <c r="O2869" s="63"/>
      <c r="P2869" s="63"/>
      <c r="Q2869" s="63"/>
      <c r="R2869" s="63"/>
      <c r="S2869" s="64" t="str">
        <f aca="false">IF(ISBLANK(A2869),"",CONCATENATE($BC$5,"-",MID($BC$3,3,2),"-M_",A2869))</f>
        <v/>
      </c>
      <c r="T2869" s="65" t="str">
        <f aca="false">IF(ISBLANK(B2869),"",VLOOKUP(B2869,$BI$2:$BJ$5,2,FALSE()))</f>
        <v/>
      </c>
      <c r="U2869" s="66" t="str">
        <f aca="false">IF(ISBLANK(Q2869),"ES",Q2869)</f>
        <v>ES</v>
      </c>
      <c r="V2869" s="64" t="str">
        <f aca="false">IF(ISBLANK(K2869),"2",VLOOKUP(K2869,$BG$2:$BH$3,2,FALSE()))</f>
        <v>2</v>
      </c>
      <c r="W2869" s="66" t="str">
        <f aca="false">IF(ISBLANK(R2869),"Sin observaciones",R2869)</f>
        <v>Sin observaciones</v>
      </c>
      <c r="X2869" s="64" t="str">
        <f aca="false">IF(ISERROR(VLOOKUP(J2869,$BG$2:$BH$3,2,FALSE())),"",VLOOKUP(J2869,$BG$2:$BH$3,2,FALSE()))</f>
        <v/>
      </c>
      <c r="Z2869" s="67"/>
    </row>
    <row r="2870" customFormat="false" ht="14.4" hidden="false" customHeight="false" outlineLevel="0" collapsed="false">
      <c r="A2870" s="63"/>
      <c r="B2870" s="83"/>
      <c r="C2870" s="63"/>
      <c r="D2870" s="84"/>
      <c r="E2870" s="85"/>
      <c r="F2870" s="85"/>
      <c r="G2870" s="85"/>
      <c r="H2870" s="85"/>
      <c r="I2870" s="61"/>
      <c r="J2870" s="83"/>
      <c r="K2870" s="83"/>
      <c r="L2870" s="61"/>
      <c r="M2870" s="61"/>
      <c r="N2870" s="61"/>
      <c r="O2870" s="63"/>
      <c r="P2870" s="63"/>
      <c r="Q2870" s="63"/>
      <c r="R2870" s="63"/>
      <c r="S2870" s="64" t="str">
        <f aca="false">IF(ISBLANK(A2870),"",CONCATENATE($BC$5,"-",MID($BC$3,3,2),"-M_",A2870))</f>
        <v/>
      </c>
      <c r="T2870" s="65" t="str">
        <f aca="false">IF(ISBLANK(B2870),"",VLOOKUP(B2870,$BI$2:$BJ$5,2,FALSE()))</f>
        <v/>
      </c>
      <c r="U2870" s="66" t="str">
        <f aca="false">IF(ISBLANK(Q2870),"ES",Q2870)</f>
        <v>ES</v>
      </c>
      <c r="V2870" s="64" t="str">
        <f aca="false">IF(ISBLANK(K2870),"2",VLOOKUP(K2870,$BG$2:$BH$3,2,FALSE()))</f>
        <v>2</v>
      </c>
      <c r="W2870" s="66" t="str">
        <f aca="false">IF(ISBLANK(R2870),"Sin observaciones",R2870)</f>
        <v>Sin observaciones</v>
      </c>
      <c r="X2870" s="64" t="str">
        <f aca="false">IF(ISERROR(VLOOKUP(J2870,$BG$2:$BH$3,2,FALSE())),"",VLOOKUP(J2870,$BG$2:$BH$3,2,FALSE()))</f>
        <v/>
      </c>
      <c r="Z2870" s="67"/>
    </row>
    <row r="2871" customFormat="false" ht="14.4" hidden="false" customHeight="false" outlineLevel="0" collapsed="false">
      <c r="A2871" s="63"/>
      <c r="B2871" s="83"/>
      <c r="C2871" s="63"/>
      <c r="D2871" s="84"/>
      <c r="E2871" s="85"/>
      <c r="F2871" s="85"/>
      <c r="G2871" s="85"/>
      <c r="H2871" s="85"/>
      <c r="I2871" s="61"/>
      <c r="J2871" s="83"/>
      <c r="K2871" s="83"/>
      <c r="L2871" s="61"/>
      <c r="M2871" s="61"/>
      <c r="N2871" s="61"/>
      <c r="O2871" s="63"/>
      <c r="P2871" s="63"/>
      <c r="Q2871" s="63"/>
      <c r="R2871" s="63"/>
      <c r="S2871" s="64" t="str">
        <f aca="false">IF(ISBLANK(A2871),"",CONCATENATE($BC$5,"-",MID($BC$3,3,2),"-M_",A2871))</f>
        <v/>
      </c>
      <c r="T2871" s="65" t="str">
        <f aca="false">IF(ISBLANK(B2871),"",VLOOKUP(B2871,$BI$2:$BJ$5,2,FALSE()))</f>
        <v/>
      </c>
      <c r="U2871" s="66" t="str">
        <f aca="false">IF(ISBLANK(Q2871),"ES",Q2871)</f>
        <v>ES</v>
      </c>
      <c r="V2871" s="64" t="str">
        <f aca="false">IF(ISBLANK(K2871),"2",VLOOKUP(K2871,$BG$2:$BH$3,2,FALSE()))</f>
        <v>2</v>
      </c>
      <c r="W2871" s="66" t="str">
        <f aca="false">IF(ISBLANK(R2871),"Sin observaciones",R2871)</f>
        <v>Sin observaciones</v>
      </c>
      <c r="X2871" s="64" t="str">
        <f aca="false">IF(ISERROR(VLOOKUP(J2871,$BG$2:$BH$3,2,FALSE())),"",VLOOKUP(J2871,$BG$2:$BH$3,2,FALSE()))</f>
        <v/>
      </c>
      <c r="Z2871" s="67"/>
    </row>
    <row r="2872" customFormat="false" ht="14.4" hidden="false" customHeight="false" outlineLevel="0" collapsed="false">
      <c r="A2872" s="63"/>
      <c r="B2872" s="83"/>
      <c r="C2872" s="63"/>
      <c r="D2872" s="84"/>
      <c r="E2872" s="85"/>
      <c r="F2872" s="85"/>
      <c r="G2872" s="85"/>
      <c r="H2872" s="85"/>
      <c r="I2872" s="61"/>
      <c r="J2872" s="83"/>
      <c r="K2872" s="83"/>
      <c r="L2872" s="61"/>
      <c r="M2872" s="61"/>
      <c r="N2872" s="61"/>
      <c r="O2872" s="63"/>
      <c r="P2872" s="63"/>
      <c r="Q2872" s="63"/>
      <c r="R2872" s="63"/>
      <c r="S2872" s="64" t="str">
        <f aca="false">IF(ISBLANK(A2872),"",CONCATENATE($BC$5,"-",MID($BC$3,3,2),"-M_",A2872))</f>
        <v/>
      </c>
      <c r="T2872" s="65" t="str">
        <f aca="false">IF(ISBLANK(B2872),"",VLOOKUP(B2872,$BI$2:$BJ$5,2,FALSE()))</f>
        <v/>
      </c>
      <c r="U2872" s="66" t="str">
        <f aca="false">IF(ISBLANK(Q2872),"ES",Q2872)</f>
        <v>ES</v>
      </c>
      <c r="V2872" s="64" t="str">
        <f aca="false">IF(ISBLANK(K2872),"2",VLOOKUP(K2872,$BG$2:$BH$3,2,FALSE()))</f>
        <v>2</v>
      </c>
      <c r="W2872" s="66" t="str">
        <f aca="false">IF(ISBLANK(R2872),"Sin observaciones",R2872)</f>
        <v>Sin observaciones</v>
      </c>
      <c r="X2872" s="64" t="str">
        <f aca="false">IF(ISERROR(VLOOKUP(J2872,$BG$2:$BH$3,2,FALSE())),"",VLOOKUP(J2872,$BG$2:$BH$3,2,FALSE()))</f>
        <v/>
      </c>
      <c r="Z2872" s="67"/>
    </row>
    <row r="2873" customFormat="false" ht="14.4" hidden="false" customHeight="false" outlineLevel="0" collapsed="false">
      <c r="A2873" s="63"/>
      <c r="B2873" s="83"/>
      <c r="C2873" s="63"/>
      <c r="D2873" s="84"/>
      <c r="E2873" s="85"/>
      <c r="F2873" s="85"/>
      <c r="G2873" s="85"/>
      <c r="H2873" s="85"/>
      <c r="I2873" s="61"/>
      <c r="J2873" s="83"/>
      <c r="K2873" s="83"/>
      <c r="L2873" s="61"/>
      <c r="M2873" s="61"/>
      <c r="N2873" s="61"/>
      <c r="O2873" s="63"/>
      <c r="P2873" s="63"/>
      <c r="Q2873" s="63"/>
      <c r="R2873" s="63"/>
      <c r="S2873" s="64" t="str">
        <f aca="false">IF(ISBLANK(A2873),"",CONCATENATE($BC$5,"-",MID($BC$3,3,2),"-M_",A2873))</f>
        <v/>
      </c>
      <c r="T2873" s="65" t="str">
        <f aca="false">IF(ISBLANK(B2873),"",VLOOKUP(B2873,$BI$2:$BJ$5,2,FALSE()))</f>
        <v/>
      </c>
      <c r="U2873" s="66" t="str">
        <f aca="false">IF(ISBLANK(Q2873),"ES",Q2873)</f>
        <v>ES</v>
      </c>
      <c r="V2873" s="64" t="str">
        <f aca="false">IF(ISBLANK(K2873),"2",VLOOKUP(K2873,$BG$2:$BH$3,2,FALSE()))</f>
        <v>2</v>
      </c>
      <c r="W2873" s="66" t="str">
        <f aca="false">IF(ISBLANK(R2873),"Sin observaciones",R2873)</f>
        <v>Sin observaciones</v>
      </c>
      <c r="X2873" s="64" t="str">
        <f aca="false">IF(ISERROR(VLOOKUP(J2873,$BG$2:$BH$3,2,FALSE())),"",VLOOKUP(J2873,$BG$2:$BH$3,2,FALSE()))</f>
        <v/>
      </c>
      <c r="Z2873" s="67"/>
    </row>
    <row r="2874" customFormat="false" ht="14.4" hidden="false" customHeight="false" outlineLevel="0" collapsed="false">
      <c r="A2874" s="63"/>
      <c r="B2874" s="83"/>
      <c r="C2874" s="63"/>
      <c r="D2874" s="84"/>
      <c r="E2874" s="85"/>
      <c r="F2874" s="85"/>
      <c r="G2874" s="85"/>
      <c r="H2874" s="85"/>
      <c r="I2874" s="61"/>
      <c r="J2874" s="83"/>
      <c r="K2874" s="83"/>
      <c r="L2874" s="61"/>
      <c r="M2874" s="61"/>
      <c r="N2874" s="61"/>
      <c r="O2874" s="63"/>
      <c r="P2874" s="63"/>
      <c r="Q2874" s="63"/>
      <c r="R2874" s="63"/>
      <c r="S2874" s="64" t="str">
        <f aca="false">IF(ISBLANK(A2874),"",CONCATENATE($BC$5,"-",MID($BC$3,3,2),"-M_",A2874))</f>
        <v/>
      </c>
      <c r="T2874" s="65" t="str">
        <f aca="false">IF(ISBLANK(B2874),"",VLOOKUP(B2874,$BI$2:$BJ$5,2,FALSE()))</f>
        <v/>
      </c>
      <c r="U2874" s="66" t="str">
        <f aca="false">IF(ISBLANK(Q2874),"ES",Q2874)</f>
        <v>ES</v>
      </c>
      <c r="V2874" s="64" t="str">
        <f aca="false">IF(ISBLANK(K2874),"2",VLOOKUP(K2874,$BG$2:$BH$3,2,FALSE()))</f>
        <v>2</v>
      </c>
      <c r="W2874" s="66" t="str">
        <f aca="false">IF(ISBLANK(R2874),"Sin observaciones",R2874)</f>
        <v>Sin observaciones</v>
      </c>
      <c r="X2874" s="64" t="str">
        <f aca="false">IF(ISERROR(VLOOKUP(J2874,$BG$2:$BH$3,2,FALSE())),"",VLOOKUP(J2874,$BG$2:$BH$3,2,FALSE()))</f>
        <v/>
      </c>
      <c r="Z2874" s="67"/>
    </row>
    <row r="2875" customFormat="false" ht="14.4" hidden="false" customHeight="false" outlineLevel="0" collapsed="false">
      <c r="A2875" s="63"/>
      <c r="B2875" s="83"/>
      <c r="C2875" s="63"/>
      <c r="D2875" s="84"/>
      <c r="E2875" s="85"/>
      <c r="F2875" s="85"/>
      <c r="G2875" s="85"/>
      <c r="H2875" s="85"/>
      <c r="I2875" s="61"/>
      <c r="J2875" s="83"/>
      <c r="K2875" s="83"/>
      <c r="L2875" s="61"/>
      <c r="M2875" s="61"/>
      <c r="N2875" s="61"/>
      <c r="O2875" s="63"/>
      <c r="P2875" s="63"/>
      <c r="Q2875" s="63"/>
      <c r="R2875" s="63"/>
      <c r="S2875" s="64" t="str">
        <f aca="false">IF(ISBLANK(A2875),"",CONCATENATE($BC$5,"-",MID($BC$3,3,2),"-M_",A2875))</f>
        <v/>
      </c>
      <c r="T2875" s="65" t="str">
        <f aca="false">IF(ISBLANK(B2875),"",VLOOKUP(B2875,$BI$2:$BJ$5,2,FALSE()))</f>
        <v/>
      </c>
      <c r="U2875" s="66" t="str">
        <f aca="false">IF(ISBLANK(Q2875),"ES",Q2875)</f>
        <v>ES</v>
      </c>
      <c r="V2875" s="64" t="str">
        <f aca="false">IF(ISBLANK(K2875),"2",VLOOKUP(K2875,$BG$2:$BH$3,2,FALSE()))</f>
        <v>2</v>
      </c>
      <c r="W2875" s="66" t="str">
        <f aca="false">IF(ISBLANK(R2875),"Sin observaciones",R2875)</f>
        <v>Sin observaciones</v>
      </c>
      <c r="X2875" s="64" t="str">
        <f aca="false">IF(ISERROR(VLOOKUP(J2875,$BG$2:$BH$3,2,FALSE())),"",VLOOKUP(J2875,$BG$2:$BH$3,2,FALSE()))</f>
        <v/>
      </c>
      <c r="Z2875" s="67"/>
    </row>
    <row r="2876" customFormat="false" ht="14.4" hidden="false" customHeight="false" outlineLevel="0" collapsed="false">
      <c r="A2876" s="63"/>
      <c r="B2876" s="83"/>
      <c r="C2876" s="63"/>
      <c r="D2876" s="84"/>
      <c r="E2876" s="85"/>
      <c r="F2876" s="85"/>
      <c r="G2876" s="85"/>
      <c r="H2876" s="85"/>
      <c r="I2876" s="61"/>
      <c r="J2876" s="83"/>
      <c r="K2876" s="83"/>
      <c r="L2876" s="61"/>
      <c r="M2876" s="61"/>
      <c r="N2876" s="61"/>
      <c r="O2876" s="63"/>
      <c r="P2876" s="63"/>
      <c r="Q2876" s="63"/>
      <c r="R2876" s="63"/>
      <c r="S2876" s="64" t="str">
        <f aca="false">IF(ISBLANK(A2876),"",CONCATENATE($BC$5,"-",MID($BC$3,3,2),"-M_",A2876))</f>
        <v/>
      </c>
      <c r="T2876" s="65" t="str">
        <f aca="false">IF(ISBLANK(B2876),"",VLOOKUP(B2876,$BI$2:$BJ$5,2,FALSE()))</f>
        <v/>
      </c>
      <c r="U2876" s="66" t="str">
        <f aca="false">IF(ISBLANK(Q2876),"ES",Q2876)</f>
        <v>ES</v>
      </c>
      <c r="V2876" s="64" t="str">
        <f aca="false">IF(ISBLANK(K2876),"2",VLOOKUP(K2876,$BG$2:$BH$3,2,FALSE()))</f>
        <v>2</v>
      </c>
      <c r="W2876" s="66" t="str">
        <f aca="false">IF(ISBLANK(R2876),"Sin observaciones",R2876)</f>
        <v>Sin observaciones</v>
      </c>
      <c r="X2876" s="64" t="str">
        <f aca="false">IF(ISERROR(VLOOKUP(J2876,$BG$2:$BH$3,2,FALSE())),"",VLOOKUP(J2876,$BG$2:$BH$3,2,FALSE()))</f>
        <v/>
      </c>
      <c r="Z2876" s="67"/>
    </row>
    <row r="2877" customFormat="false" ht="14.4" hidden="false" customHeight="false" outlineLevel="0" collapsed="false">
      <c r="A2877" s="63"/>
      <c r="B2877" s="83"/>
      <c r="C2877" s="63"/>
      <c r="D2877" s="84"/>
      <c r="E2877" s="85"/>
      <c r="F2877" s="85"/>
      <c r="G2877" s="85"/>
      <c r="H2877" s="85"/>
      <c r="I2877" s="61"/>
      <c r="J2877" s="83"/>
      <c r="K2877" s="83"/>
      <c r="L2877" s="61"/>
      <c r="M2877" s="61"/>
      <c r="N2877" s="61"/>
      <c r="O2877" s="63"/>
      <c r="P2877" s="63"/>
      <c r="Q2877" s="63"/>
      <c r="R2877" s="63"/>
      <c r="S2877" s="64" t="str">
        <f aca="false">IF(ISBLANK(A2877),"",CONCATENATE($BC$5,"-",MID($BC$3,3,2),"-M_",A2877))</f>
        <v/>
      </c>
      <c r="T2877" s="65" t="str">
        <f aca="false">IF(ISBLANK(B2877),"",VLOOKUP(B2877,$BI$2:$BJ$5,2,FALSE()))</f>
        <v/>
      </c>
      <c r="U2877" s="66" t="str">
        <f aca="false">IF(ISBLANK(Q2877),"ES",Q2877)</f>
        <v>ES</v>
      </c>
      <c r="V2877" s="64" t="str">
        <f aca="false">IF(ISBLANK(K2877),"2",VLOOKUP(K2877,$BG$2:$BH$3,2,FALSE()))</f>
        <v>2</v>
      </c>
      <c r="W2877" s="66" t="str">
        <f aca="false">IF(ISBLANK(R2877),"Sin observaciones",R2877)</f>
        <v>Sin observaciones</v>
      </c>
      <c r="X2877" s="64" t="str">
        <f aca="false">IF(ISERROR(VLOOKUP(J2877,$BG$2:$BH$3,2,FALSE())),"",VLOOKUP(J2877,$BG$2:$BH$3,2,FALSE()))</f>
        <v/>
      </c>
      <c r="Z2877" s="67"/>
    </row>
    <row r="2878" customFormat="false" ht="14.4" hidden="false" customHeight="false" outlineLevel="0" collapsed="false">
      <c r="A2878" s="63"/>
      <c r="B2878" s="83"/>
      <c r="C2878" s="63"/>
      <c r="D2878" s="84"/>
      <c r="E2878" s="85"/>
      <c r="F2878" s="85"/>
      <c r="G2878" s="85"/>
      <c r="H2878" s="85"/>
      <c r="I2878" s="61"/>
      <c r="J2878" s="83"/>
      <c r="K2878" s="83"/>
      <c r="L2878" s="61"/>
      <c r="M2878" s="61"/>
      <c r="N2878" s="61"/>
      <c r="O2878" s="63"/>
      <c r="P2878" s="63"/>
      <c r="Q2878" s="63"/>
      <c r="R2878" s="63"/>
      <c r="S2878" s="64" t="str">
        <f aca="false">IF(ISBLANK(A2878),"",CONCATENATE($BC$5,"-",MID($BC$3,3,2),"-M_",A2878))</f>
        <v/>
      </c>
      <c r="T2878" s="65" t="str">
        <f aca="false">IF(ISBLANK(B2878),"",VLOOKUP(B2878,$BI$2:$BJ$5,2,FALSE()))</f>
        <v/>
      </c>
      <c r="U2878" s="66" t="str">
        <f aca="false">IF(ISBLANK(Q2878),"ES",Q2878)</f>
        <v>ES</v>
      </c>
      <c r="V2878" s="64" t="str">
        <f aca="false">IF(ISBLANK(K2878),"2",VLOOKUP(K2878,$BG$2:$BH$3,2,FALSE()))</f>
        <v>2</v>
      </c>
      <c r="W2878" s="66" t="str">
        <f aca="false">IF(ISBLANK(R2878),"Sin observaciones",R2878)</f>
        <v>Sin observaciones</v>
      </c>
      <c r="X2878" s="64" t="str">
        <f aca="false">IF(ISERROR(VLOOKUP(J2878,$BG$2:$BH$3,2,FALSE())),"",VLOOKUP(J2878,$BG$2:$BH$3,2,FALSE()))</f>
        <v/>
      </c>
      <c r="Z2878" s="67"/>
    </row>
    <row r="2879" customFormat="false" ht="14.4" hidden="false" customHeight="false" outlineLevel="0" collapsed="false">
      <c r="A2879" s="63"/>
      <c r="B2879" s="83"/>
      <c r="C2879" s="63"/>
      <c r="D2879" s="84"/>
      <c r="E2879" s="85"/>
      <c r="F2879" s="85"/>
      <c r="G2879" s="85"/>
      <c r="H2879" s="85"/>
      <c r="I2879" s="61"/>
      <c r="J2879" s="83"/>
      <c r="K2879" s="83"/>
      <c r="L2879" s="61"/>
      <c r="M2879" s="61"/>
      <c r="N2879" s="61"/>
      <c r="O2879" s="63"/>
      <c r="P2879" s="63"/>
      <c r="Q2879" s="63"/>
      <c r="R2879" s="63"/>
      <c r="S2879" s="64" t="str">
        <f aca="false">IF(ISBLANK(A2879),"",CONCATENATE($BC$5,"-",MID($BC$3,3,2),"-M_",A2879))</f>
        <v/>
      </c>
      <c r="T2879" s="65" t="str">
        <f aca="false">IF(ISBLANK(B2879),"",VLOOKUP(B2879,$BI$2:$BJ$5,2,FALSE()))</f>
        <v/>
      </c>
      <c r="U2879" s="66" t="str">
        <f aca="false">IF(ISBLANK(Q2879),"ES",Q2879)</f>
        <v>ES</v>
      </c>
      <c r="V2879" s="64" t="str">
        <f aca="false">IF(ISBLANK(K2879),"2",VLOOKUP(K2879,$BG$2:$BH$3,2,FALSE()))</f>
        <v>2</v>
      </c>
      <c r="W2879" s="66" t="str">
        <f aca="false">IF(ISBLANK(R2879),"Sin observaciones",R2879)</f>
        <v>Sin observaciones</v>
      </c>
      <c r="X2879" s="64" t="str">
        <f aca="false">IF(ISERROR(VLOOKUP(J2879,$BG$2:$BH$3,2,FALSE())),"",VLOOKUP(J2879,$BG$2:$BH$3,2,FALSE()))</f>
        <v/>
      </c>
      <c r="Z2879" s="67"/>
    </row>
    <row r="2880" customFormat="false" ht="14.4" hidden="false" customHeight="false" outlineLevel="0" collapsed="false">
      <c r="A2880" s="63"/>
      <c r="B2880" s="83"/>
      <c r="C2880" s="63"/>
      <c r="D2880" s="84"/>
      <c r="E2880" s="85"/>
      <c r="F2880" s="85"/>
      <c r="G2880" s="85"/>
      <c r="H2880" s="85"/>
      <c r="I2880" s="61"/>
      <c r="J2880" s="83"/>
      <c r="K2880" s="83"/>
      <c r="L2880" s="61"/>
      <c r="M2880" s="61"/>
      <c r="N2880" s="61"/>
      <c r="O2880" s="63"/>
      <c r="P2880" s="63"/>
      <c r="Q2880" s="63"/>
      <c r="R2880" s="63"/>
      <c r="S2880" s="64" t="str">
        <f aca="false">IF(ISBLANK(A2880),"",CONCATENATE($BC$5,"-",MID($BC$3,3,2),"-M_",A2880))</f>
        <v/>
      </c>
      <c r="T2880" s="65" t="str">
        <f aca="false">IF(ISBLANK(B2880),"",VLOOKUP(B2880,$BI$2:$BJ$5,2,FALSE()))</f>
        <v/>
      </c>
      <c r="U2880" s="66" t="str">
        <f aca="false">IF(ISBLANK(Q2880),"ES",Q2880)</f>
        <v>ES</v>
      </c>
      <c r="V2880" s="64" t="str">
        <f aca="false">IF(ISBLANK(K2880),"2",VLOOKUP(K2880,$BG$2:$BH$3,2,FALSE()))</f>
        <v>2</v>
      </c>
      <c r="W2880" s="66" t="str">
        <f aca="false">IF(ISBLANK(R2880),"Sin observaciones",R2880)</f>
        <v>Sin observaciones</v>
      </c>
      <c r="X2880" s="64" t="str">
        <f aca="false">IF(ISERROR(VLOOKUP(J2880,$BG$2:$BH$3,2,FALSE())),"",VLOOKUP(J2880,$BG$2:$BH$3,2,FALSE()))</f>
        <v/>
      </c>
      <c r="Z2880" s="67"/>
    </row>
    <row r="2881" customFormat="false" ht="14.4" hidden="false" customHeight="false" outlineLevel="0" collapsed="false">
      <c r="A2881" s="63"/>
      <c r="B2881" s="83"/>
      <c r="C2881" s="63"/>
      <c r="D2881" s="84"/>
      <c r="E2881" s="85"/>
      <c r="F2881" s="85"/>
      <c r="G2881" s="85"/>
      <c r="H2881" s="85"/>
      <c r="I2881" s="61"/>
      <c r="J2881" s="83"/>
      <c r="K2881" s="83"/>
      <c r="L2881" s="61"/>
      <c r="M2881" s="61"/>
      <c r="N2881" s="61"/>
      <c r="O2881" s="63"/>
      <c r="P2881" s="63"/>
      <c r="Q2881" s="63"/>
      <c r="R2881" s="63"/>
      <c r="S2881" s="64" t="str">
        <f aca="false">IF(ISBLANK(A2881),"",CONCATENATE($BC$5,"-",MID($BC$3,3,2),"-M_",A2881))</f>
        <v/>
      </c>
      <c r="T2881" s="65" t="str">
        <f aca="false">IF(ISBLANK(B2881),"",VLOOKUP(B2881,$BI$2:$BJ$5,2,FALSE()))</f>
        <v/>
      </c>
      <c r="U2881" s="66" t="str">
        <f aca="false">IF(ISBLANK(Q2881),"ES",Q2881)</f>
        <v>ES</v>
      </c>
      <c r="V2881" s="64" t="str">
        <f aca="false">IF(ISBLANK(K2881),"2",VLOOKUP(K2881,$BG$2:$BH$3,2,FALSE()))</f>
        <v>2</v>
      </c>
      <c r="W2881" s="66" t="str">
        <f aca="false">IF(ISBLANK(R2881),"Sin observaciones",R2881)</f>
        <v>Sin observaciones</v>
      </c>
      <c r="X2881" s="64" t="str">
        <f aca="false">IF(ISERROR(VLOOKUP(J2881,$BG$2:$BH$3,2,FALSE())),"",VLOOKUP(J2881,$BG$2:$BH$3,2,FALSE()))</f>
        <v/>
      </c>
      <c r="Z2881" s="67"/>
    </row>
    <row r="2882" customFormat="false" ht="14.4" hidden="false" customHeight="false" outlineLevel="0" collapsed="false">
      <c r="A2882" s="63"/>
      <c r="B2882" s="83"/>
      <c r="C2882" s="63"/>
      <c r="D2882" s="84"/>
      <c r="E2882" s="85"/>
      <c r="F2882" s="85"/>
      <c r="G2882" s="85"/>
      <c r="H2882" s="85"/>
      <c r="I2882" s="61"/>
      <c r="J2882" s="83"/>
      <c r="K2882" s="83"/>
      <c r="L2882" s="61"/>
      <c r="M2882" s="61"/>
      <c r="N2882" s="61"/>
      <c r="O2882" s="63"/>
      <c r="P2882" s="63"/>
      <c r="Q2882" s="63"/>
      <c r="R2882" s="63"/>
      <c r="S2882" s="64" t="str">
        <f aca="false">IF(ISBLANK(A2882),"",CONCATENATE($BC$5,"-",MID($BC$3,3,2),"-M_",A2882))</f>
        <v/>
      </c>
      <c r="T2882" s="65" t="str">
        <f aca="false">IF(ISBLANK(B2882),"",VLOOKUP(B2882,$BI$2:$BJ$5,2,FALSE()))</f>
        <v/>
      </c>
      <c r="U2882" s="66" t="str">
        <f aca="false">IF(ISBLANK(Q2882),"ES",Q2882)</f>
        <v>ES</v>
      </c>
      <c r="V2882" s="64" t="str">
        <f aca="false">IF(ISBLANK(K2882),"2",VLOOKUP(K2882,$BG$2:$BH$3,2,FALSE()))</f>
        <v>2</v>
      </c>
      <c r="W2882" s="66" t="str">
        <f aca="false">IF(ISBLANK(R2882),"Sin observaciones",R2882)</f>
        <v>Sin observaciones</v>
      </c>
      <c r="X2882" s="64" t="str">
        <f aca="false">IF(ISERROR(VLOOKUP(J2882,$BG$2:$BH$3,2,FALSE())),"",VLOOKUP(J2882,$BG$2:$BH$3,2,FALSE()))</f>
        <v/>
      </c>
      <c r="Z2882" s="67"/>
    </row>
    <row r="2883" customFormat="false" ht="14.4" hidden="false" customHeight="false" outlineLevel="0" collapsed="false">
      <c r="A2883" s="63"/>
      <c r="B2883" s="83"/>
      <c r="C2883" s="63"/>
      <c r="D2883" s="84"/>
      <c r="E2883" s="85"/>
      <c r="F2883" s="85"/>
      <c r="G2883" s="85"/>
      <c r="H2883" s="85"/>
      <c r="I2883" s="61"/>
      <c r="J2883" s="83"/>
      <c r="K2883" s="83"/>
      <c r="L2883" s="61"/>
      <c r="M2883" s="61"/>
      <c r="N2883" s="61"/>
      <c r="O2883" s="63"/>
      <c r="P2883" s="63"/>
      <c r="Q2883" s="63"/>
      <c r="R2883" s="63"/>
      <c r="S2883" s="64" t="str">
        <f aca="false">IF(ISBLANK(A2883),"",CONCATENATE($BC$5,"-",MID($BC$3,3,2),"-M_",A2883))</f>
        <v/>
      </c>
      <c r="T2883" s="65" t="str">
        <f aca="false">IF(ISBLANK(B2883),"",VLOOKUP(B2883,$BI$2:$BJ$5,2,FALSE()))</f>
        <v/>
      </c>
      <c r="U2883" s="66" t="str">
        <f aca="false">IF(ISBLANK(Q2883),"ES",Q2883)</f>
        <v>ES</v>
      </c>
      <c r="V2883" s="64" t="str">
        <f aca="false">IF(ISBLANK(K2883),"2",VLOOKUP(K2883,$BG$2:$BH$3,2,FALSE()))</f>
        <v>2</v>
      </c>
      <c r="W2883" s="66" t="str">
        <f aca="false">IF(ISBLANK(R2883),"Sin observaciones",R2883)</f>
        <v>Sin observaciones</v>
      </c>
      <c r="X2883" s="64" t="str">
        <f aca="false">IF(ISERROR(VLOOKUP(J2883,$BG$2:$BH$3,2,FALSE())),"",VLOOKUP(J2883,$BG$2:$BH$3,2,FALSE()))</f>
        <v/>
      </c>
      <c r="Z2883" s="67"/>
    </row>
    <row r="2884" customFormat="false" ht="14.4" hidden="false" customHeight="false" outlineLevel="0" collapsed="false">
      <c r="A2884" s="63"/>
      <c r="B2884" s="83"/>
      <c r="C2884" s="63"/>
      <c r="D2884" s="84"/>
      <c r="E2884" s="85"/>
      <c r="F2884" s="85"/>
      <c r="G2884" s="85"/>
      <c r="H2884" s="85"/>
      <c r="I2884" s="61"/>
      <c r="J2884" s="83"/>
      <c r="K2884" s="83"/>
      <c r="L2884" s="61"/>
      <c r="M2884" s="61"/>
      <c r="N2884" s="61"/>
      <c r="O2884" s="63"/>
      <c r="P2884" s="63"/>
      <c r="Q2884" s="63"/>
      <c r="R2884" s="63"/>
      <c r="S2884" s="64" t="str">
        <f aca="false">IF(ISBLANK(A2884),"",CONCATENATE($BC$5,"-",MID($BC$3,3,2),"-M_",A2884))</f>
        <v/>
      </c>
      <c r="T2884" s="65" t="str">
        <f aca="false">IF(ISBLANK(B2884),"",VLOOKUP(B2884,$BI$2:$BJ$5,2,FALSE()))</f>
        <v/>
      </c>
      <c r="U2884" s="66" t="str">
        <f aca="false">IF(ISBLANK(Q2884),"ES",Q2884)</f>
        <v>ES</v>
      </c>
      <c r="V2884" s="64" t="str">
        <f aca="false">IF(ISBLANK(K2884),"2",VLOOKUP(K2884,$BG$2:$BH$3,2,FALSE()))</f>
        <v>2</v>
      </c>
      <c r="W2884" s="66" t="str">
        <f aca="false">IF(ISBLANK(R2884),"Sin observaciones",R2884)</f>
        <v>Sin observaciones</v>
      </c>
      <c r="X2884" s="64" t="str">
        <f aca="false">IF(ISERROR(VLOOKUP(J2884,$BG$2:$BH$3,2,FALSE())),"",VLOOKUP(J2884,$BG$2:$BH$3,2,FALSE()))</f>
        <v/>
      </c>
      <c r="Z2884" s="67"/>
    </row>
    <row r="2885" customFormat="false" ht="14.4" hidden="false" customHeight="false" outlineLevel="0" collapsed="false">
      <c r="A2885" s="63"/>
      <c r="B2885" s="83"/>
      <c r="C2885" s="63"/>
      <c r="D2885" s="84"/>
      <c r="E2885" s="85"/>
      <c r="F2885" s="85"/>
      <c r="G2885" s="85"/>
      <c r="H2885" s="85"/>
      <c r="I2885" s="61"/>
      <c r="J2885" s="83"/>
      <c r="K2885" s="83"/>
      <c r="L2885" s="61"/>
      <c r="M2885" s="61"/>
      <c r="N2885" s="61"/>
      <c r="O2885" s="63"/>
      <c r="P2885" s="63"/>
      <c r="Q2885" s="63"/>
      <c r="R2885" s="63"/>
      <c r="S2885" s="64" t="str">
        <f aca="false">IF(ISBLANK(A2885),"",CONCATENATE($BC$5,"-",MID($BC$3,3,2),"-M_",A2885))</f>
        <v/>
      </c>
      <c r="T2885" s="65" t="str">
        <f aca="false">IF(ISBLANK(B2885),"",VLOOKUP(B2885,$BI$2:$BJ$5,2,FALSE()))</f>
        <v/>
      </c>
      <c r="U2885" s="66" t="str">
        <f aca="false">IF(ISBLANK(Q2885),"ES",Q2885)</f>
        <v>ES</v>
      </c>
      <c r="V2885" s="64" t="str">
        <f aca="false">IF(ISBLANK(K2885),"2",VLOOKUP(K2885,$BG$2:$BH$3,2,FALSE()))</f>
        <v>2</v>
      </c>
      <c r="W2885" s="66" t="str">
        <f aca="false">IF(ISBLANK(R2885),"Sin observaciones",R2885)</f>
        <v>Sin observaciones</v>
      </c>
      <c r="X2885" s="64" t="str">
        <f aca="false">IF(ISERROR(VLOOKUP(J2885,$BG$2:$BH$3,2,FALSE())),"",VLOOKUP(J2885,$BG$2:$BH$3,2,FALSE()))</f>
        <v/>
      </c>
      <c r="Z2885" s="67"/>
    </row>
    <row r="2886" customFormat="false" ht="14.4" hidden="false" customHeight="false" outlineLevel="0" collapsed="false">
      <c r="A2886" s="63"/>
      <c r="B2886" s="83"/>
      <c r="C2886" s="63"/>
      <c r="D2886" s="84"/>
      <c r="E2886" s="85"/>
      <c r="F2886" s="85"/>
      <c r="G2886" s="85"/>
      <c r="H2886" s="85"/>
      <c r="I2886" s="61"/>
      <c r="J2886" s="83"/>
      <c r="K2886" s="83"/>
      <c r="L2886" s="61"/>
      <c r="M2886" s="61"/>
      <c r="N2886" s="61"/>
      <c r="O2886" s="63"/>
      <c r="P2886" s="63"/>
      <c r="Q2886" s="63"/>
      <c r="R2886" s="63"/>
      <c r="S2886" s="64" t="str">
        <f aca="false">IF(ISBLANK(A2886),"",CONCATENATE($BC$5,"-",MID($BC$3,3,2),"-M_",A2886))</f>
        <v/>
      </c>
      <c r="T2886" s="65" t="str">
        <f aca="false">IF(ISBLANK(B2886),"",VLOOKUP(B2886,$BI$2:$BJ$5,2,FALSE()))</f>
        <v/>
      </c>
      <c r="U2886" s="66" t="str">
        <f aca="false">IF(ISBLANK(Q2886),"ES",Q2886)</f>
        <v>ES</v>
      </c>
      <c r="V2886" s="64" t="str">
        <f aca="false">IF(ISBLANK(K2886),"2",VLOOKUP(K2886,$BG$2:$BH$3,2,FALSE()))</f>
        <v>2</v>
      </c>
      <c r="W2886" s="66" t="str">
        <f aca="false">IF(ISBLANK(R2886),"Sin observaciones",R2886)</f>
        <v>Sin observaciones</v>
      </c>
      <c r="X2886" s="64" t="str">
        <f aca="false">IF(ISERROR(VLOOKUP(J2886,$BG$2:$BH$3,2,FALSE())),"",VLOOKUP(J2886,$BG$2:$BH$3,2,FALSE()))</f>
        <v/>
      </c>
      <c r="Z2886" s="67"/>
    </row>
    <row r="2887" customFormat="false" ht="14.4" hidden="false" customHeight="false" outlineLevel="0" collapsed="false">
      <c r="A2887" s="63"/>
      <c r="B2887" s="83"/>
      <c r="C2887" s="63"/>
      <c r="D2887" s="84"/>
      <c r="E2887" s="85"/>
      <c r="F2887" s="85"/>
      <c r="G2887" s="85"/>
      <c r="H2887" s="85"/>
      <c r="I2887" s="61"/>
      <c r="J2887" s="83"/>
      <c r="K2887" s="83"/>
      <c r="L2887" s="61"/>
      <c r="M2887" s="61"/>
      <c r="N2887" s="61"/>
      <c r="O2887" s="63"/>
      <c r="P2887" s="63"/>
      <c r="Q2887" s="63"/>
      <c r="R2887" s="63"/>
      <c r="S2887" s="64" t="str">
        <f aca="false">IF(ISBLANK(A2887),"",CONCATENATE($BC$5,"-",MID($BC$3,3,2),"-M_",A2887))</f>
        <v/>
      </c>
      <c r="T2887" s="65" t="str">
        <f aca="false">IF(ISBLANK(B2887),"",VLOOKUP(B2887,$BI$2:$BJ$5,2,FALSE()))</f>
        <v/>
      </c>
      <c r="U2887" s="66" t="str">
        <f aca="false">IF(ISBLANK(Q2887),"ES",Q2887)</f>
        <v>ES</v>
      </c>
      <c r="V2887" s="64" t="str">
        <f aca="false">IF(ISBLANK(K2887),"2",VLOOKUP(K2887,$BG$2:$BH$3,2,FALSE()))</f>
        <v>2</v>
      </c>
      <c r="W2887" s="66" t="str">
        <f aca="false">IF(ISBLANK(R2887),"Sin observaciones",R2887)</f>
        <v>Sin observaciones</v>
      </c>
      <c r="X2887" s="64" t="str">
        <f aca="false">IF(ISERROR(VLOOKUP(J2887,$BG$2:$BH$3,2,FALSE())),"",VLOOKUP(J2887,$BG$2:$BH$3,2,FALSE()))</f>
        <v/>
      </c>
      <c r="Z2887" s="67"/>
    </row>
    <row r="2888" customFormat="false" ht="14.4" hidden="false" customHeight="false" outlineLevel="0" collapsed="false">
      <c r="A2888" s="63"/>
      <c r="B2888" s="83"/>
      <c r="C2888" s="63"/>
      <c r="D2888" s="84"/>
      <c r="E2888" s="85"/>
      <c r="F2888" s="85"/>
      <c r="G2888" s="85"/>
      <c r="H2888" s="85"/>
      <c r="I2888" s="61"/>
      <c r="J2888" s="83"/>
      <c r="K2888" s="83"/>
      <c r="L2888" s="61"/>
      <c r="M2888" s="61"/>
      <c r="N2888" s="61"/>
      <c r="O2888" s="63"/>
      <c r="P2888" s="63"/>
      <c r="Q2888" s="63"/>
      <c r="R2888" s="63"/>
      <c r="S2888" s="64" t="str">
        <f aca="false">IF(ISBLANK(A2888),"",CONCATENATE($BC$5,"-",MID($BC$3,3,2),"-M_",A2888))</f>
        <v/>
      </c>
      <c r="T2888" s="65" t="str">
        <f aca="false">IF(ISBLANK(B2888),"",VLOOKUP(B2888,$BI$2:$BJ$5,2,FALSE()))</f>
        <v/>
      </c>
      <c r="U2888" s="66" t="str">
        <f aca="false">IF(ISBLANK(Q2888),"ES",Q2888)</f>
        <v>ES</v>
      </c>
      <c r="V2888" s="64" t="str">
        <f aca="false">IF(ISBLANK(K2888),"2",VLOOKUP(K2888,$BG$2:$BH$3,2,FALSE()))</f>
        <v>2</v>
      </c>
      <c r="W2888" s="66" t="str">
        <f aca="false">IF(ISBLANK(R2888),"Sin observaciones",R2888)</f>
        <v>Sin observaciones</v>
      </c>
      <c r="X2888" s="64" t="str">
        <f aca="false">IF(ISERROR(VLOOKUP(J2888,$BG$2:$BH$3,2,FALSE())),"",VLOOKUP(J2888,$BG$2:$BH$3,2,FALSE()))</f>
        <v/>
      </c>
      <c r="Z2888" s="67"/>
    </row>
    <row r="2889" customFormat="false" ht="14.4" hidden="false" customHeight="false" outlineLevel="0" collapsed="false">
      <c r="A2889" s="63"/>
      <c r="B2889" s="83"/>
      <c r="C2889" s="63"/>
      <c r="D2889" s="84"/>
      <c r="E2889" s="85"/>
      <c r="F2889" s="85"/>
      <c r="G2889" s="85"/>
      <c r="H2889" s="85"/>
      <c r="I2889" s="61"/>
      <c r="J2889" s="83"/>
      <c r="K2889" s="83"/>
      <c r="L2889" s="61"/>
      <c r="M2889" s="61"/>
      <c r="N2889" s="61"/>
      <c r="O2889" s="63"/>
      <c r="P2889" s="63"/>
      <c r="Q2889" s="63"/>
      <c r="R2889" s="63"/>
      <c r="S2889" s="64" t="str">
        <f aca="false">IF(ISBLANK(A2889),"",CONCATENATE($BC$5,"-",MID($BC$3,3,2),"-M_",A2889))</f>
        <v/>
      </c>
      <c r="T2889" s="65" t="str">
        <f aca="false">IF(ISBLANK(B2889),"",VLOOKUP(B2889,$BI$2:$BJ$5,2,FALSE()))</f>
        <v/>
      </c>
      <c r="U2889" s="66" t="str">
        <f aca="false">IF(ISBLANK(Q2889),"ES",Q2889)</f>
        <v>ES</v>
      </c>
      <c r="V2889" s="64" t="str">
        <f aca="false">IF(ISBLANK(K2889),"2",VLOOKUP(K2889,$BG$2:$BH$3,2,FALSE()))</f>
        <v>2</v>
      </c>
      <c r="W2889" s="66" t="str">
        <f aca="false">IF(ISBLANK(R2889),"Sin observaciones",R2889)</f>
        <v>Sin observaciones</v>
      </c>
      <c r="X2889" s="64" t="str">
        <f aca="false">IF(ISERROR(VLOOKUP(J2889,$BG$2:$BH$3,2,FALSE())),"",VLOOKUP(J2889,$BG$2:$BH$3,2,FALSE()))</f>
        <v/>
      </c>
      <c r="Z2889" s="67"/>
    </row>
    <row r="2890" customFormat="false" ht="14.4" hidden="false" customHeight="false" outlineLevel="0" collapsed="false">
      <c r="A2890" s="63"/>
      <c r="B2890" s="83"/>
      <c r="C2890" s="63"/>
      <c r="D2890" s="84"/>
      <c r="E2890" s="85"/>
      <c r="F2890" s="85"/>
      <c r="G2890" s="85"/>
      <c r="H2890" s="85"/>
      <c r="I2890" s="61"/>
      <c r="J2890" s="83"/>
      <c r="K2890" s="83"/>
      <c r="L2890" s="61"/>
      <c r="M2890" s="61"/>
      <c r="N2890" s="61"/>
      <c r="O2890" s="63"/>
      <c r="P2890" s="63"/>
      <c r="Q2890" s="63"/>
      <c r="R2890" s="63"/>
      <c r="S2890" s="64" t="str">
        <f aca="false">IF(ISBLANK(A2890),"",CONCATENATE($BC$5,"-",MID($BC$3,3,2),"-M_",A2890))</f>
        <v/>
      </c>
      <c r="T2890" s="65" t="str">
        <f aca="false">IF(ISBLANK(B2890),"",VLOOKUP(B2890,$BI$2:$BJ$5,2,FALSE()))</f>
        <v/>
      </c>
      <c r="U2890" s="66" t="str">
        <f aca="false">IF(ISBLANK(Q2890),"ES",Q2890)</f>
        <v>ES</v>
      </c>
      <c r="V2890" s="64" t="str">
        <f aca="false">IF(ISBLANK(K2890),"2",VLOOKUP(K2890,$BG$2:$BH$3,2,FALSE()))</f>
        <v>2</v>
      </c>
      <c r="W2890" s="66" t="str">
        <f aca="false">IF(ISBLANK(R2890),"Sin observaciones",R2890)</f>
        <v>Sin observaciones</v>
      </c>
      <c r="X2890" s="64" t="str">
        <f aca="false">IF(ISERROR(VLOOKUP(J2890,$BG$2:$BH$3,2,FALSE())),"",VLOOKUP(J2890,$BG$2:$BH$3,2,FALSE()))</f>
        <v/>
      </c>
      <c r="Z2890" s="67"/>
    </row>
    <row r="2891" customFormat="false" ht="14.4" hidden="false" customHeight="false" outlineLevel="0" collapsed="false">
      <c r="A2891" s="63"/>
      <c r="B2891" s="83"/>
      <c r="C2891" s="63"/>
      <c r="D2891" s="84"/>
      <c r="E2891" s="85"/>
      <c r="F2891" s="85"/>
      <c r="G2891" s="85"/>
      <c r="H2891" s="85"/>
      <c r="I2891" s="61"/>
      <c r="J2891" s="83"/>
      <c r="K2891" s="83"/>
      <c r="L2891" s="61"/>
      <c r="M2891" s="61"/>
      <c r="N2891" s="61"/>
      <c r="O2891" s="63"/>
      <c r="P2891" s="63"/>
      <c r="Q2891" s="63"/>
      <c r="R2891" s="63"/>
      <c r="S2891" s="64" t="str">
        <f aca="false">IF(ISBLANK(A2891),"",CONCATENATE($BC$5,"-",MID($BC$3,3,2),"-M_",A2891))</f>
        <v/>
      </c>
      <c r="T2891" s="65" t="str">
        <f aca="false">IF(ISBLANK(B2891),"",VLOOKUP(B2891,$BI$2:$BJ$5,2,FALSE()))</f>
        <v/>
      </c>
      <c r="U2891" s="66" t="str">
        <f aca="false">IF(ISBLANK(Q2891),"ES",Q2891)</f>
        <v>ES</v>
      </c>
      <c r="V2891" s="64" t="str">
        <f aca="false">IF(ISBLANK(K2891),"2",VLOOKUP(K2891,$BG$2:$BH$3,2,FALSE()))</f>
        <v>2</v>
      </c>
      <c r="W2891" s="66" t="str">
        <f aca="false">IF(ISBLANK(R2891),"Sin observaciones",R2891)</f>
        <v>Sin observaciones</v>
      </c>
      <c r="X2891" s="64" t="str">
        <f aca="false">IF(ISERROR(VLOOKUP(J2891,$BG$2:$BH$3,2,FALSE())),"",VLOOKUP(J2891,$BG$2:$BH$3,2,FALSE()))</f>
        <v/>
      </c>
      <c r="Z2891" s="67"/>
    </row>
    <row r="2892" customFormat="false" ht="14.4" hidden="false" customHeight="false" outlineLevel="0" collapsed="false">
      <c r="A2892" s="63"/>
      <c r="B2892" s="83"/>
      <c r="C2892" s="63"/>
      <c r="D2892" s="84"/>
      <c r="E2892" s="85"/>
      <c r="F2892" s="85"/>
      <c r="G2892" s="85"/>
      <c r="H2892" s="85"/>
      <c r="I2892" s="61"/>
      <c r="J2892" s="83"/>
      <c r="K2892" s="83"/>
      <c r="L2892" s="61"/>
      <c r="M2892" s="61"/>
      <c r="N2892" s="61"/>
      <c r="O2892" s="63"/>
      <c r="P2892" s="63"/>
      <c r="Q2892" s="63"/>
      <c r="R2892" s="63"/>
      <c r="S2892" s="64" t="str">
        <f aca="false">IF(ISBLANK(A2892),"",CONCATENATE($BC$5,"-",MID($BC$3,3,2),"-M_",A2892))</f>
        <v/>
      </c>
      <c r="T2892" s="65" t="str">
        <f aca="false">IF(ISBLANK(B2892),"",VLOOKUP(B2892,$BI$2:$BJ$5,2,FALSE()))</f>
        <v/>
      </c>
      <c r="U2892" s="66" t="str">
        <f aca="false">IF(ISBLANK(Q2892),"ES",Q2892)</f>
        <v>ES</v>
      </c>
      <c r="V2892" s="64" t="str">
        <f aca="false">IF(ISBLANK(K2892),"2",VLOOKUP(K2892,$BG$2:$BH$3,2,FALSE()))</f>
        <v>2</v>
      </c>
      <c r="W2892" s="66" t="str">
        <f aca="false">IF(ISBLANK(R2892),"Sin observaciones",R2892)</f>
        <v>Sin observaciones</v>
      </c>
      <c r="X2892" s="64" t="str">
        <f aca="false">IF(ISERROR(VLOOKUP(J2892,$BG$2:$BH$3,2,FALSE())),"",VLOOKUP(J2892,$BG$2:$BH$3,2,FALSE()))</f>
        <v/>
      </c>
      <c r="Z2892" s="67"/>
    </row>
    <row r="2893" customFormat="false" ht="14.4" hidden="false" customHeight="false" outlineLevel="0" collapsed="false">
      <c r="A2893" s="63"/>
      <c r="B2893" s="83"/>
      <c r="C2893" s="63"/>
      <c r="D2893" s="84"/>
      <c r="E2893" s="85"/>
      <c r="F2893" s="85"/>
      <c r="G2893" s="85"/>
      <c r="H2893" s="85"/>
      <c r="I2893" s="61"/>
      <c r="J2893" s="83"/>
      <c r="K2893" s="83"/>
      <c r="L2893" s="61"/>
      <c r="M2893" s="61"/>
      <c r="N2893" s="61"/>
      <c r="O2893" s="63"/>
      <c r="P2893" s="63"/>
      <c r="Q2893" s="63"/>
      <c r="R2893" s="63"/>
      <c r="S2893" s="64" t="str">
        <f aca="false">IF(ISBLANK(A2893),"",CONCATENATE($BC$5,"-",MID($BC$3,3,2),"-M_",A2893))</f>
        <v/>
      </c>
      <c r="T2893" s="65" t="str">
        <f aca="false">IF(ISBLANK(B2893),"",VLOOKUP(B2893,$BI$2:$BJ$5,2,FALSE()))</f>
        <v/>
      </c>
      <c r="U2893" s="66" t="str">
        <f aca="false">IF(ISBLANK(Q2893),"ES",Q2893)</f>
        <v>ES</v>
      </c>
      <c r="V2893" s="64" t="str">
        <f aca="false">IF(ISBLANK(K2893),"2",VLOOKUP(K2893,$BG$2:$BH$3,2,FALSE()))</f>
        <v>2</v>
      </c>
      <c r="W2893" s="66" t="str">
        <f aca="false">IF(ISBLANK(R2893),"Sin observaciones",R2893)</f>
        <v>Sin observaciones</v>
      </c>
      <c r="X2893" s="64" t="str">
        <f aca="false">IF(ISERROR(VLOOKUP(J2893,$BG$2:$BH$3,2,FALSE())),"",VLOOKUP(J2893,$BG$2:$BH$3,2,FALSE()))</f>
        <v/>
      </c>
      <c r="Z2893" s="67"/>
    </row>
    <row r="2894" customFormat="false" ht="14.4" hidden="false" customHeight="false" outlineLevel="0" collapsed="false">
      <c r="A2894" s="63"/>
      <c r="B2894" s="83"/>
      <c r="C2894" s="63"/>
      <c r="D2894" s="84"/>
      <c r="E2894" s="85"/>
      <c r="F2894" s="85"/>
      <c r="G2894" s="85"/>
      <c r="H2894" s="85"/>
      <c r="I2894" s="61"/>
      <c r="J2894" s="83"/>
      <c r="K2894" s="83"/>
      <c r="L2894" s="61"/>
      <c r="M2894" s="61"/>
      <c r="N2894" s="61"/>
      <c r="O2894" s="63"/>
      <c r="P2894" s="63"/>
      <c r="Q2894" s="63"/>
      <c r="R2894" s="63"/>
      <c r="S2894" s="64" t="str">
        <f aca="false">IF(ISBLANK(A2894),"",CONCATENATE($BC$5,"-",MID($BC$3,3,2),"-M_",A2894))</f>
        <v/>
      </c>
      <c r="T2894" s="65" t="str">
        <f aca="false">IF(ISBLANK(B2894),"",VLOOKUP(B2894,$BI$2:$BJ$5,2,FALSE()))</f>
        <v/>
      </c>
      <c r="U2894" s="66" t="str">
        <f aca="false">IF(ISBLANK(Q2894),"ES",Q2894)</f>
        <v>ES</v>
      </c>
      <c r="V2894" s="64" t="str">
        <f aca="false">IF(ISBLANK(K2894),"2",VLOOKUP(K2894,$BG$2:$BH$3,2,FALSE()))</f>
        <v>2</v>
      </c>
      <c r="W2894" s="66" t="str">
        <f aca="false">IF(ISBLANK(R2894),"Sin observaciones",R2894)</f>
        <v>Sin observaciones</v>
      </c>
      <c r="X2894" s="64" t="str">
        <f aca="false">IF(ISERROR(VLOOKUP(J2894,$BG$2:$BH$3,2,FALSE())),"",VLOOKUP(J2894,$BG$2:$BH$3,2,FALSE()))</f>
        <v/>
      </c>
      <c r="Z2894" s="67"/>
    </row>
    <row r="2895" customFormat="false" ht="14.4" hidden="false" customHeight="false" outlineLevel="0" collapsed="false">
      <c r="A2895" s="63"/>
      <c r="B2895" s="83"/>
      <c r="C2895" s="63"/>
      <c r="D2895" s="84"/>
      <c r="E2895" s="85"/>
      <c r="F2895" s="85"/>
      <c r="G2895" s="85"/>
      <c r="H2895" s="85"/>
      <c r="I2895" s="61"/>
      <c r="J2895" s="83"/>
      <c r="K2895" s="83"/>
      <c r="L2895" s="61"/>
      <c r="M2895" s="61"/>
      <c r="N2895" s="61"/>
      <c r="O2895" s="63"/>
      <c r="P2895" s="63"/>
      <c r="Q2895" s="63"/>
      <c r="R2895" s="63"/>
      <c r="S2895" s="64" t="str">
        <f aca="false">IF(ISBLANK(A2895),"",CONCATENATE($BC$5,"-",MID($BC$3,3,2),"-M_",A2895))</f>
        <v/>
      </c>
      <c r="T2895" s="65" t="str">
        <f aca="false">IF(ISBLANK(B2895),"",VLOOKUP(B2895,$BI$2:$BJ$5,2,FALSE()))</f>
        <v/>
      </c>
      <c r="U2895" s="66" t="str">
        <f aca="false">IF(ISBLANK(Q2895),"ES",Q2895)</f>
        <v>ES</v>
      </c>
      <c r="V2895" s="64" t="str">
        <f aca="false">IF(ISBLANK(K2895),"2",VLOOKUP(K2895,$BG$2:$BH$3,2,FALSE()))</f>
        <v>2</v>
      </c>
      <c r="W2895" s="66" t="str">
        <f aca="false">IF(ISBLANK(R2895),"Sin observaciones",R2895)</f>
        <v>Sin observaciones</v>
      </c>
      <c r="X2895" s="64" t="str">
        <f aca="false">IF(ISERROR(VLOOKUP(J2895,$BG$2:$BH$3,2,FALSE())),"",VLOOKUP(J2895,$BG$2:$BH$3,2,FALSE()))</f>
        <v/>
      </c>
      <c r="Z2895" s="67"/>
    </row>
    <row r="2896" customFormat="false" ht="14.4" hidden="false" customHeight="false" outlineLevel="0" collapsed="false">
      <c r="A2896" s="63"/>
      <c r="B2896" s="83"/>
      <c r="C2896" s="63"/>
      <c r="D2896" s="84"/>
      <c r="E2896" s="85"/>
      <c r="F2896" s="85"/>
      <c r="G2896" s="85"/>
      <c r="H2896" s="85"/>
      <c r="I2896" s="61"/>
      <c r="J2896" s="83"/>
      <c r="K2896" s="83"/>
      <c r="L2896" s="61"/>
      <c r="M2896" s="61"/>
      <c r="N2896" s="61"/>
      <c r="O2896" s="63"/>
      <c r="P2896" s="63"/>
      <c r="Q2896" s="63"/>
      <c r="R2896" s="63"/>
      <c r="S2896" s="64" t="str">
        <f aca="false">IF(ISBLANK(A2896),"",CONCATENATE($BC$5,"-",MID($BC$3,3,2),"-M_",A2896))</f>
        <v/>
      </c>
      <c r="T2896" s="65" t="str">
        <f aca="false">IF(ISBLANK(B2896),"",VLOOKUP(B2896,$BI$2:$BJ$5,2,FALSE()))</f>
        <v/>
      </c>
      <c r="U2896" s="66" t="str">
        <f aca="false">IF(ISBLANK(Q2896),"ES",Q2896)</f>
        <v>ES</v>
      </c>
      <c r="V2896" s="64" t="str">
        <f aca="false">IF(ISBLANK(K2896),"2",VLOOKUP(K2896,$BG$2:$BH$3,2,FALSE()))</f>
        <v>2</v>
      </c>
      <c r="W2896" s="66" t="str">
        <f aca="false">IF(ISBLANK(R2896),"Sin observaciones",R2896)</f>
        <v>Sin observaciones</v>
      </c>
      <c r="X2896" s="64" t="str">
        <f aca="false">IF(ISERROR(VLOOKUP(J2896,$BG$2:$BH$3,2,FALSE())),"",VLOOKUP(J2896,$BG$2:$BH$3,2,FALSE()))</f>
        <v/>
      </c>
      <c r="Z2896" s="67"/>
    </row>
    <row r="2897" customFormat="false" ht="14.4" hidden="false" customHeight="false" outlineLevel="0" collapsed="false">
      <c r="A2897" s="63"/>
      <c r="B2897" s="83"/>
      <c r="C2897" s="63"/>
      <c r="D2897" s="84"/>
      <c r="E2897" s="85"/>
      <c r="F2897" s="85"/>
      <c r="G2897" s="85"/>
      <c r="H2897" s="85"/>
      <c r="I2897" s="61"/>
      <c r="J2897" s="83"/>
      <c r="K2897" s="83"/>
      <c r="L2897" s="61"/>
      <c r="M2897" s="61"/>
      <c r="N2897" s="61"/>
      <c r="O2897" s="63"/>
      <c r="P2897" s="63"/>
      <c r="Q2897" s="63"/>
      <c r="R2897" s="63"/>
      <c r="S2897" s="64" t="str">
        <f aca="false">IF(ISBLANK(A2897),"",CONCATENATE($BC$5,"-",MID($BC$3,3,2),"-M_",A2897))</f>
        <v/>
      </c>
      <c r="T2897" s="65" t="str">
        <f aca="false">IF(ISBLANK(B2897),"",VLOOKUP(B2897,$BI$2:$BJ$5,2,FALSE()))</f>
        <v/>
      </c>
      <c r="U2897" s="66" t="str">
        <f aca="false">IF(ISBLANK(Q2897),"ES",Q2897)</f>
        <v>ES</v>
      </c>
      <c r="V2897" s="64" t="str">
        <f aca="false">IF(ISBLANK(K2897),"2",VLOOKUP(K2897,$BG$2:$BH$3,2,FALSE()))</f>
        <v>2</v>
      </c>
      <c r="W2897" s="66" t="str">
        <f aca="false">IF(ISBLANK(R2897),"Sin observaciones",R2897)</f>
        <v>Sin observaciones</v>
      </c>
      <c r="X2897" s="64" t="str">
        <f aca="false">IF(ISERROR(VLOOKUP(J2897,$BG$2:$BH$3,2,FALSE())),"",VLOOKUP(J2897,$BG$2:$BH$3,2,FALSE()))</f>
        <v/>
      </c>
      <c r="Z2897" s="67"/>
    </row>
    <row r="2898" customFormat="false" ht="14.4" hidden="false" customHeight="false" outlineLevel="0" collapsed="false">
      <c r="A2898" s="63"/>
      <c r="B2898" s="83"/>
      <c r="C2898" s="63"/>
      <c r="D2898" s="84"/>
      <c r="E2898" s="85"/>
      <c r="F2898" s="85"/>
      <c r="G2898" s="85"/>
      <c r="H2898" s="85"/>
      <c r="I2898" s="61"/>
      <c r="J2898" s="83"/>
      <c r="K2898" s="83"/>
      <c r="L2898" s="61"/>
      <c r="M2898" s="61"/>
      <c r="N2898" s="61"/>
      <c r="O2898" s="63"/>
      <c r="P2898" s="63"/>
      <c r="Q2898" s="63"/>
      <c r="R2898" s="63"/>
      <c r="S2898" s="64" t="str">
        <f aca="false">IF(ISBLANK(A2898),"",CONCATENATE($BC$5,"-",MID($BC$3,3,2),"-M_",A2898))</f>
        <v/>
      </c>
      <c r="T2898" s="65" t="str">
        <f aca="false">IF(ISBLANK(B2898),"",VLOOKUP(B2898,$BI$2:$BJ$5,2,FALSE()))</f>
        <v/>
      </c>
      <c r="U2898" s="66" t="str">
        <f aca="false">IF(ISBLANK(Q2898),"ES",Q2898)</f>
        <v>ES</v>
      </c>
      <c r="V2898" s="64" t="str">
        <f aca="false">IF(ISBLANK(K2898),"2",VLOOKUP(K2898,$BG$2:$BH$3,2,FALSE()))</f>
        <v>2</v>
      </c>
      <c r="W2898" s="66" t="str">
        <f aca="false">IF(ISBLANK(R2898),"Sin observaciones",R2898)</f>
        <v>Sin observaciones</v>
      </c>
      <c r="X2898" s="64" t="str">
        <f aca="false">IF(ISERROR(VLOOKUP(J2898,$BG$2:$BH$3,2,FALSE())),"",VLOOKUP(J2898,$BG$2:$BH$3,2,FALSE()))</f>
        <v/>
      </c>
      <c r="Z2898" s="67"/>
    </row>
    <row r="2899" customFormat="false" ht="14.4" hidden="false" customHeight="false" outlineLevel="0" collapsed="false">
      <c r="A2899" s="63"/>
      <c r="B2899" s="83"/>
      <c r="C2899" s="63"/>
      <c r="D2899" s="84"/>
      <c r="E2899" s="85"/>
      <c r="F2899" s="85"/>
      <c r="G2899" s="85"/>
      <c r="H2899" s="85"/>
      <c r="I2899" s="61"/>
      <c r="J2899" s="83"/>
      <c r="K2899" s="83"/>
      <c r="L2899" s="61"/>
      <c r="M2899" s="61"/>
      <c r="N2899" s="61"/>
      <c r="O2899" s="63"/>
      <c r="P2899" s="63"/>
      <c r="Q2899" s="63"/>
      <c r="R2899" s="63"/>
      <c r="S2899" s="64" t="str">
        <f aca="false">IF(ISBLANK(A2899),"",CONCATENATE($BC$5,"-",MID($BC$3,3,2),"-M_",A2899))</f>
        <v/>
      </c>
      <c r="T2899" s="65" t="str">
        <f aca="false">IF(ISBLANK(B2899),"",VLOOKUP(B2899,$BI$2:$BJ$5,2,FALSE()))</f>
        <v/>
      </c>
      <c r="U2899" s="66" t="str">
        <f aca="false">IF(ISBLANK(Q2899),"ES",Q2899)</f>
        <v>ES</v>
      </c>
      <c r="V2899" s="64" t="str">
        <f aca="false">IF(ISBLANK(K2899),"2",VLOOKUP(K2899,$BG$2:$BH$3,2,FALSE()))</f>
        <v>2</v>
      </c>
      <c r="W2899" s="66" t="str">
        <f aca="false">IF(ISBLANK(R2899),"Sin observaciones",R2899)</f>
        <v>Sin observaciones</v>
      </c>
      <c r="X2899" s="64" t="str">
        <f aca="false">IF(ISERROR(VLOOKUP(J2899,$BG$2:$BH$3,2,FALSE())),"",VLOOKUP(J2899,$BG$2:$BH$3,2,FALSE()))</f>
        <v/>
      </c>
      <c r="Z2899" s="67"/>
    </row>
    <row r="2900" customFormat="false" ht="14.4" hidden="false" customHeight="false" outlineLevel="0" collapsed="false">
      <c r="A2900" s="63"/>
      <c r="B2900" s="83"/>
      <c r="C2900" s="63"/>
      <c r="D2900" s="84"/>
      <c r="E2900" s="85"/>
      <c r="F2900" s="85"/>
      <c r="G2900" s="85"/>
      <c r="H2900" s="85"/>
      <c r="I2900" s="61"/>
      <c r="J2900" s="83"/>
      <c r="K2900" s="83"/>
      <c r="L2900" s="61"/>
      <c r="M2900" s="61"/>
      <c r="N2900" s="61"/>
      <c r="O2900" s="63"/>
      <c r="P2900" s="63"/>
      <c r="Q2900" s="63"/>
      <c r="R2900" s="63"/>
      <c r="S2900" s="64" t="str">
        <f aca="false">IF(ISBLANK(A2900),"",CONCATENATE($BC$5,"-",MID($BC$3,3,2),"-M_",A2900))</f>
        <v/>
      </c>
      <c r="T2900" s="65" t="str">
        <f aca="false">IF(ISBLANK(B2900),"",VLOOKUP(B2900,$BI$2:$BJ$5,2,FALSE()))</f>
        <v/>
      </c>
      <c r="U2900" s="66" t="str">
        <f aca="false">IF(ISBLANK(Q2900),"ES",Q2900)</f>
        <v>ES</v>
      </c>
      <c r="V2900" s="64" t="str">
        <f aca="false">IF(ISBLANK(K2900),"2",VLOOKUP(K2900,$BG$2:$BH$3,2,FALSE()))</f>
        <v>2</v>
      </c>
      <c r="W2900" s="66" t="str">
        <f aca="false">IF(ISBLANK(R2900),"Sin observaciones",R2900)</f>
        <v>Sin observaciones</v>
      </c>
      <c r="X2900" s="64" t="str">
        <f aca="false">IF(ISERROR(VLOOKUP(J2900,$BG$2:$BH$3,2,FALSE())),"",VLOOKUP(J2900,$BG$2:$BH$3,2,FALSE()))</f>
        <v/>
      </c>
      <c r="Z2900" s="67"/>
    </row>
    <row r="2901" customFormat="false" ht="14.4" hidden="false" customHeight="false" outlineLevel="0" collapsed="false">
      <c r="A2901" s="63"/>
      <c r="B2901" s="83"/>
      <c r="C2901" s="63"/>
      <c r="D2901" s="84"/>
      <c r="E2901" s="85"/>
      <c r="F2901" s="85"/>
      <c r="G2901" s="85"/>
      <c r="H2901" s="85"/>
      <c r="I2901" s="61"/>
      <c r="J2901" s="83"/>
      <c r="K2901" s="83"/>
      <c r="L2901" s="61"/>
      <c r="M2901" s="61"/>
      <c r="N2901" s="61"/>
      <c r="O2901" s="63"/>
      <c r="P2901" s="63"/>
      <c r="Q2901" s="63"/>
      <c r="R2901" s="63"/>
      <c r="S2901" s="64" t="str">
        <f aca="false">IF(ISBLANK(A2901),"",CONCATENATE($BC$5,"-",MID($BC$3,3,2),"-M_",A2901))</f>
        <v/>
      </c>
      <c r="T2901" s="65" t="str">
        <f aca="false">IF(ISBLANK(B2901),"",VLOOKUP(B2901,$BI$2:$BJ$5,2,FALSE()))</f>
        <v/>
      </c>
      <c r="U2901" s="66" t="str">
        <f aca="false">IF(ISBLANK(Q2901),"ES",Q2901)</f>
        <v>ES</v>
      </c>
      <c r="V2901" s="64" t="str">
        <f aca="false">IF(ISBLANK(K2901),"2",VLOOKUP(K2901,$BG$2:$BH$3,2,FALSE()))</f>
        <v>2</v>
      </c>
      <c r="W2901" s="66" t="str">
        <f aca="false">IF(ISBLANK(R2901),"Sin observaciones",R2901)</f>
        <v>Sin observaciones</v>
      </c>
      <c r="X2901" s="64" t="str">
        <f aca="false">IF(ISERROR(VLOOKUP(J2901,$BG$2:$BH$3,2,FALSE())),"",VLOOKUP(J2901,$BG$2:$BH$3,2,FALSE()))</f>
        <v/>
      </c>
      <c r="Z2901" s="67"/>
    </row>
    <row r="2902" customFormat="false" ht="14.4" hidden="false" customHeight="false" outlineLevel="0" collapsed="false">
      <c r="A2902" s="63"/>
      <c r="B2902" s="83"/>
      <c r="C2902" s="63"/>
      <c r="D2902" s="84"/>
      <c r="E2902" s="85"/>
      <c r="F2902" s="85"/>
      <c r="G2902" s="85"/>
      <c r="H2902" s="85"/>
      <c r="I2902" s="61"/>
      <c r="J2902" s="83"/>
      <c r="K2902" s="83"/>
      <c r="L2902" s="61"/>
      <c r="M2902" s="61"/>
      <c r="N2902" s="61"/>
      <c r="O2902" s="63"/>
      <c r="P2902" s="63"/>
      <c r="Q2902" s="63"/>
      <c r="R2902" s="63"/>
      <c r="S2902" s="64" t="str">
        <f aca="false">IF(ISBLANK(A2902),"",CONCATENATE($BC$5,"-",MID($BC$3,3,2),"-M_",A2902))</f>
        <v/>
      </c>
      <c r="T2902" s="65" t="str">
        <f aca="false">IF(ISBLANK(B2902),"",VLOOKUP(B2902,$BI$2:$BJ$5,2,FALSE()))</f>
        <v/>
      </c>
      <c r="U2902" s="66" t="str">
        <f aca="false">IF(ISBLANK(Q2902),"ES",Q2902)</f>
        <v>ES</v>
      </c>
      <c r="V2902" s="64" t="str">
        <f aca="false">IF(ISBLANK(K2902),"2",VLOOKUP(K2902,$BG$2:$BH$3,2,FALSE()))</f>
        <v>2</v>
      </c>
      <c r="W2902" s="66" t="str">
        <f aca="false">IF(ISBLANK(R2902),"Sin observaciones",R2902)</f>
        <v>Sin observaciones</v>
      </c>
      <c r="X2902" s="64" t="str">
        <f aca="false">IF(ISERROR(VLOOKUP(J2902,$BG$2:$BH$3,2,FALSE())),"",VLOOKUP(J2902,$BG$2:$BH$3,2,FALSE()))</f>
        <v/>
      </c>
      <c r="Z2902" s="67"/>
    </row>
    <row r="2903" customFormat="false" ht="14.4" hidden="false" customHeight="false" outlineLevel="0" collapsed="false">
      <c r="A2903" s="63"/>
      <c r="B2903" s="83"/>
      <c r="C2903" s="63"/>
      <c r="D2903" s="84"/>
      <c r="E2903" s="85"/>
      <c r="F2903" s="85"/>
      <c r="G2903" s="85"/>
      <c r="H2903" s="85"/>
      <c r="I2903" s="61"/>
      <c r="J2903" s="83"/>
      <c r="K2903" s="83"/>
      <c r="L2903" s="61"/>
      <c r="M2903" s="61"/>
      <c r="N2903" s="61"/>
      <c r="O2903" s="63"/>
      <c r="P2903" s="63"/>
      <c r="Q2903" s="63"/>
      <c r="R2903" s="63"/>
      <c r="S2903" s="64" t="str">
        <f aca="false">IF(ISBLANK(A2903),"",CONCATENATE($BC$5,"-",MID($BC$3,3,2),"-M_",A2903))</f>
        <v/>
      </c>
      <c r="T2903" s="65" t="str">
        <f aca="false">IF(ISBLANK(B2903),"",VLOOKUP(B2903,$BI$2:$BJ$5,2,FALSE()))</f>
        <v/>
      </c>
      <c r="U2903" s="66" t="str">
        <f aca="false">IF(ISBLANK(Q2903),"ES",Q2903)</f>
        <v>ES</v>
      </c>
      <c r="V2903" s="64" t="str">
        <f aca="false">IF(ISBLANK(K2903),"2",VLOOKUP(K2903,$BG$2:$BH$3,2,FALSE()))</f>
        <v>2</v>
      </c>
      <c r="W2903" s="66" t="str">
        <f aca="false">IF(ISBLANK(R2903),"Sin observaciones",R2903)</f>
        <v>Sin observaciones</v>
      </c>
      <c r="X2903" s="64" t="str">
        <f aca="false">IF(ISERROR(VLOOKUP(J2903,$BG$2:$BH$3,2,FALSE())),"",VLOOKUP(J2903,$BG$2:$BH$3,2,FALSE()))</f>
        <v/>
      </c>
      <c r="Z2903" s="67"/>
    </row>
    <row r="2904" customFormat="false" ht="14.4" hidden="false" customHeight="false" outlineLevel="0" collapsed="false">
      <c r="A2904" s="63"/>
      <c r="B2904" s="83"/>
      <c r="C2904" s="63"/>
      <c r="D2904" s="84"/>
      <c r="E2904" s="85"/>
      <c r="F2904" s="85"/>
      <c r="G2904" s="85"/>
      <c r="H2904" s="85"/>
      <c r="I2904" s="61"/>
      <c r="J2904" s="83"/>
      <c r="K2904" s="83"/>
      <c r="L2904" s="61"/>
      <c r="M2904" s="61"/>
      <c r="N2904" s="61"/>
      <c r="O2904" s="63"/>
      <c r="P2904" s="63"/>
      <c r="Q2904" s="63"/>
      <c r="R2904" s="63"/>
      <c r="S2904" s="64" t="str">
        <f aca="false">IF(ISBLANK(A2904),"",CONCATENATE($BC$5,"-",MID($BC$3,3,2),"-M_",A2904))</f>
        <v/>
      </c>
      <c r="T2904" s="65" t="str">
        <f aca="false">IF(ISBLANK(B2904),"",VLOOKUP(B2904,$BI$2:$BJ$5,2,FALSE()))</f>
        <v/>
      </c>
      <c r="U2904" s="66" t="str">
        <f aca="false">IF(ISBLANK(Q2904),"ES",Q2904)</f>
        <v>ES</v>
      </c>
      <c r="V2904" s="64" t="str">
        <f aca="false">IF(ISBLANK(K2904),"2",VLOOKUP(K2904,$BG$2:$BH$3,2,FALSE()))</f>
        <v>2</v>
      </c>
      <c r="W2904" s="66" t="str">
        <f aca="false">IF(ISBLANK(R2904),"Sin observaciones",R2904)</f>
        <v>Sin observaciones</v>
      </c>
      <c r="X2904" s="64" t="str">
        <f aca="false">IF(ISERROR(VLOOKUP(J2904,$BG$2:$BH$3,2,FALSE())),"",VLOOKUP(J2904,$BG$2:$BH$3,2,FALSE()))</f>
        <v/>
      </c>
      <c r="Z2904" s="67"/>
    </row>
    <row r="2905" customFormat="false" ht="14.4" hidden="false" customHeight="false" outlineLevel="0" collapsed="false">
      <c r="A2905" s="63"/>
      <c r="B2905" s="83"/>
      <c r="C2905" s="63"/>
      <c r="D2905" s="84"/>
      <c r="E2905" s="85"/>
      <c r="F2905" s="85"/>
      <c r="G2905" s="85"/>
      <c r="H2905" s="85"/>
      <c r="I2905" s="61"/>
      <c r="J2905" s="83"/>
      <c r="K2905" s="83"/>
      <c r="L2905" s="61"/>
      <c r="M2905" s="61"/>
      <c r="N2905" s="61"/>
      <c r="O2905" s="63"/>
      <c r="P2905" s="63"/>
      <c r="Q2905" s="63"/>
      <c r="R2905" s="63"/>
      <c r="S2905" s="64" t="str">
        <f aca="false">IF(ISBLANK(A2905),"",CONCATENATE($BC$5,"-",MID($BC$3,3,2),"-M_",A2905))</f>
        <v/>
      </c>
      <c r="T2905" s="65" t="str">
        <f aca="false">IF(ISBLANK(B2905),"",VLOOKUP(B2905,$BI$2:$BJ$5,2,FALSE()))</f>
        <v/>
      </c>
      <c r="U2905" s="66" t="str">
        <f aca="false">IF(ISBLANK(Q2905),"ES",Q2905)</f>
        <v>ES</v>
      </c>
      <c r="V2905" s="64" t="str">
        <f aca="false">IF(ISBLANK(K2905),"2",VLOOKUP(K2905,$BG$2:$BH$3,2,FALSE()))</f>
        <v>2</v>
      </c>
      <c r="W2905" s="66" t="str">
        <f aca="false">IF(ISBLANK(R2905),"Sin observaciones",R2905)</f>
        <v>Sin observaciones</v>
      </c>
      <c r="X2905" s="64" t="str">
        <f aca="false">IF(ISERROR(VLOOKUP(J2905,$BG$2:$BH$3,2,FALSE())),"",VLOOKUP(J2905,$BG$2:$BH$3,2,FALSE()))</f>
        <v/>
      </c>
      <c r="Z2905" s="67"/>
    </row>
    <row r="2906" customFormat="false" ht="14.4" hidden="false" customHeight="false" outlineLevel="0" collapsed="false">
      <c r="A2906" s="63"/>
      <c r="B2906" s="83"/>
      <c r="C2906" s="63"/>
      <c r="D2906" s="84"/>
      <c r="E2906" s="85"/>
      <c r="F2906" s="85"/>
      <c r="G2906" s="85"/>
      <c r="H2906" s="85"/>
      <c r="I2906" s="61"/>
      <c r="J2906" s="83"/>
      <c r="K2906" s="83"/>
      <c r="L2906" s="61"/>
      <c r="M2906" s="61"/>
      <c r="N2906" s="61"/>
      <c r="O2906" s="63"/>
      <c r="P2906" s="63"/>
      <c r="Q2906" s="63"/>
      <c r="R2906" s="63"/>
      <c r="S2906" s="64" t="str">
        <f aca="false">IF(ISBLANK(A2906),"",CONCATENATE($BC$5,"-",MID($BC$3,3,2),"-M_",A2906))</f>
        <v/>
      </c>
      <c r="T2906" s="65" t="str">
        <f aca="false">IF(ISBLANK(B2906),"",VLOOKUP(B2906,$BI$2:$BJ$5,2,FALSE()))</f>
        <v/>
      </c>
      <c r="U2906" s="66" t="str">
        <f aca="false">IF(ISBLANK(Q2906),"ES",Q2906)</f>
        <v>ES</v>
      </c>
      <c r="V2906" s="64" t="str">
        <f aca="false">IF(ISBLANK(K2906),"2",VLOOKUP(K2906,$BG$2:$BH$3,2,FALSE()))</f>
        <v>2</v>
      </c>
      <c r="W2906" s="66" t="str">
        <f aca="false">IF(ISBLANK(R2906),"Sin observaciones",R2906)</f>
        <v>Sin observaciones</v>
      </c>
      <c r="X2906" s="64" t="str">
        <f aca="false">IF(ISERROR(VLOOKUP(J2906,$BG$2:$BH$3,2,FALSE())),"",VLOOKUP(J2906,$BG$2:$BH$3,2,FALSE()))</f>
        <v/>
      </c>
      <c r="Z2906" s="67"/>
    </row>
    <row r="2907" customFormat="false" ht="14.4" hidden="false" customHeight="false" outlineLevel="0" collapsed="false">
      <c r="A2907" s="63"/>
      <c r="B2907" s="83"/>
      <c r="C2907" s="63"/>
      <c r="D2907" s="84"/>
      <c r="E2907" s="85"/>
      <c r="F2907" s="85"/>
      <c r="G2907" s="85"/>
      <c r="H2907" s="85"/>
      <c r="I2907" s="61"/>
      <c r="J2907" s="83"/>
      <c r="K2907" s="83"/>
      <c r="L2907" s="61"/>
      <c r="M2907" s="61"/>
      <c r="N2907" s="61"/>
      <c r="O2907" s="63"/>
      <c r="P2907" s="63"/>
      <c r="Q2907" s="63"/>
      <c r="R2907" s="63"/>
      <c r="S2907" s="64" t="str">
        <f aca="false">IF(ISBLANK(A2907),"",CONCATENATE($BC$5,"-",MID($BC$3,3,2),"-M_",A2907))</f>
        <v/>
      </c>
      <c r="T2907" s="65" t="str">
        <f aca="false">IF(ISBLANK(B2907),"",VLOOKUP(B2907,$BI$2:$BJ$5,2,FALSE()))</f>
        <v/>
      </c>
      <c r="U2907" s="66" t="str">
        <f aca="false">IF(ISBLANK(Q2907),"ES",Q2907)</f>
        <v>ES</v>
      </c>
      <c r="V2907" s="64" t="str">
        <f aca="false">IF(ISBLANK(K2907),"2",VLOOKUP(K2907,$BG$2:$BH$3,2,FALSE()))</f>
        <v>2</v>
      </c>
      <c r="W2907" s="66" t="str">
        <f aca="false">IF(ISBLANK(R2907),"Sin observaciones",R2907)</f>
        <v>Sin observaciones</v>
      </c>
      <c r="X2907" s="64" t="str">
        <f aca="false">IF(ISERROR(VLOOKUP(J2907,$BG$2:$BH$3,2,FALSE())),"",VLOOKUP(J2907,$BG$2:$BH$3,2,FALSE()))</f>
        <v/>
      </c>
      <c r="Z2907" s="67"/>
    </row>
    <row r="2908" customFormat="false" ht="14.4" hidden="false" customHeight="false" outlineLevel="0" collapsed="false">
      <c r="A2908" s="63"/>
      <c r="B2908" s="83"/>
      <c r="C2908" s="63"/>
      <c r="D2908" s="84"/>
      <c r="E2908" s="85"/>
      <c r="F2908" s="85"/>
      <c r="G2908" s="85"/>
      <c r="H2908" s="85"/>
      <c r="I2908" s="61"/>
      <c r="J2908" s="83"/>
      <c r="K2908" s="83"/>
      <c r="L2908" s="61"/>
      <c r="M2908" s="61"/>
      <c r="N2908" s="61"/>
      <c r="O2908" s="63"/>
      <c r="P2908" s="63"/>
      <c r="Q2908" s="63"/>
      <c r="R2908" s="63"/>
      <c r="S2908" s="64" t="str">
        <f aca="false">IF(ISBLANK(A2908),"",CONCATENATE($BC$5,"-",MID($BC$3,3,2),"-M_",A2908))</f>
        <v/>
      </c>
      <c r="T2908" s="65" t="str">
        <f aca="false">IF(ISBLANK(B2908),"",VLOOKUP(B2908,$BI$2:$BJ$5,2,FALSE()))</f>
        <v/>
      </c>
      <c r="U2908" s="66" t="str">
        <f aca="false">IF(ISBLANK(Q2908),"ES",Q2908)</f>
        <v>ES</v>
      </c>
      <c r="V2908" s="64" t="str">
        <f aca="false">IF(ISBLANK(K2908),"2",VLOOKUP(K2908,$BG$2:$BH$3,2,FALSE()))</f>
        <v>2</v>
      </c>
      <c r="W2908" s="66" t="str">
        <f aca="false">IF(ISBLANK(R2908),"Sin observaciones",R2908)</f>
        <v>Sin observaciones</v>
      </c>
      <c r="X2908" s="64" t="str">
        <f aca="false">IF(ISERROR(VLOOKUP(J2908,$BG$2:$BH$3,2,FALSE())),"",VLOOKUP(J2908,$BG$2:$BH$3,2,FALSE()))</f>
        <v/>
      </c>
      <c r="Z2908" s="67"/>
    </row>
    <row r="2909" customFormat="false" ht="14.4" hidden="false" customHeight="false" outlineLevel="0" collapsed="false">
      <c r="A2909" s="63"/>
      <c r="B2909" s="83"/>
      <c r="C2909" s="63"/>
      <c r="D2909" s="84"/>
      <c r="E2909" s="85"/>
      <c r="F2909" s="85"/>
      <c r="G2909" s="85"/>
      <c r="H2909" s="85"/>
      <c r="I2909" s="61"/>
      <c r="J2909" s="83"/>
      <c r="K2909" s="83"/>
      <c r="L2909" s="61"/>
      <c r="M2909" s="61"/>
      <c r="N2909" s="61"/>
      <c r="O2909" s="63"/>
      <c r="P2909" s="63"/>
      <c r="Q2909" s="63"/>
      <c r="R2909" s="63"/>
      <c r="S2909" s="64" t="str">
        <f aca="false">IF(ISBLANK(A2909),"",CONCATENATE($BC$5,"-",MID($BC$3,3,2),"-M_",A2909))</f>
        <v/>
      </c>
      <c r="T2909" s="65" t="str">
        <f aca="false">IF(ISBLANK(B2909),"",VLOOKUP(B2909,$BI$2:$BJ$5,2,FALSE()))</f>
        <v/>
      </c>
      <c r="U2909" s="66" t="str">
        <f aca="false">IF(ISBLANK(Q2909),"ES",Q2909)</f>
        <v>ES</v>
      </c>
      <c r="V2909" s="64" t="str">
        <f aca="false">IF(ISBLANK(K2909),"2",VLOOKUP(K2909,$BG$2:$BH$3,2,FALSE()))</f>
        <v>2</v>
      </c>
      <c r="W2909" s="66" t="str">
        <f aca="false">IF(ISBLANK(R2909),"Sin observaciones",R2909)</f>
        <v>Sin observaciones</v>
      </c>
      <c r="X2909" s="64" t="str">
        <f aca="false">IF(ISERROR(VLOOKUP(J2909,$BG$2:$BH$3,2,FALSE())),"",VLOOKUP(J2909,$BG$2:$BH$3,2,FALSE()))</f>
        <v/>
      </c>
      <c r="Z2909" s="67"/>
    </row>
    <row r="2910" customFormat="false" ht="14.4" hidden="false" customHeight="false" outlineLevel="0" collapsed="false">
      <c r="A2910" s="63"/>
      <c r="B2910" s="83"/>
      <c r="C2910" s="63"/>
      <c r="D2910" s="84"/>
      <c r="E2910" s="85"/>
      <c r="F2910" s="85"/>
      <c r="G2910" s="85"/>
      <c r="H2910" s="85"/>
      <c r="I2910" s="61"/>
      <c r="J2910" s="83"/>
      <c r="K2910" s="83"/>
      <c r="L2910" s="61"/>
      <c r="M2910" s="61"/>
      <c r="N2910" s="61"/>
      <c r="O2910" s="63"/>
      <c r="P2910" s="63"/>
      <c r="Q2910" s="63"/>
      <c r="R2910" s="63"/>
      <c r="S2910" s="64" t="str">
        <f aca="false">IF(ISBLANK(A2910),"",CONCATENATE($BC$5,"-",MID($BC$3,3,2),"-M_",A2910))</f>
        <v/>
      </c>
      <c r="T2910" s="65" t="str">
        <f aca="false">IF(ISBLANK(B2910),"",VLOOKUP(B2910,$BI$2:$BJ$5,2,FALSE()))</f>
        <v/>
      </c>
      <c r="U2910" s="66" t="str">
        <f aca="false">IF(ISBLANK(Q2910),"ES",Q2910)</f>
        <v>ES</v>
      </c>
      <c r="V2910" s="64" t="str">
        <f aca="false">IF(ISBLANK(K2910),"2",VLOOKUP(K2910,$BG$2:$BH$3,2,FALSE()))</f>
        <v>2</v>
      </c>
      <c r="W2910" s="66" t="str">
        <f aca="false">IF(ISBLANK(R2910),"Sin observaciones",R2910)</f>
        <v>Sin observaciones</v>
      </c>
      <c r="X2910" s="64" t="str">
        <f aca="false">IF(ISERROR(VLOOKUP(J2910,$BG$2:$BH$3,2,FALSE())),"",VLOOKUP(J2910,$BG$2:$BH$3,2,FALSE()))</f>
        <v/>
      </c>
      <c r="Z2910" s="67"/>
    </row>
    <row r="2911" customFormat="false" ht="14.4" hidden="false" customHeight="false" outlineLevel="0" collapsed="false">
      <c r="A2911" s="63"/>
      <c r="B2911" s="83"/>
      <c r="C2911" s="63"/>
      <c r="D2911" s="84"/>
      <c r="E2911" s="85"/>
      <c r="F2911" s="85"/>
      <c r="G2911" s="85"/>
      <c r="H2911" s="85"/>
      <c r="I2911" s="61"/>
      <c r="J2911" s="83"/>
      <c r="K2911" s="83"/>
      <c r="L2911" s="61"/>
      <c r="M2911" s="61"/>
      <c r="N2911" s="61"/>
      <c r="O2911" s="63"/>
      <c r="P2911" s="63"/>
      <c r="Q2911" s="63"/>
      <c r="R2911" s="63"/>
      <c r="S2911" s="64" t="str">
        <f aca="false">IF(ISBLANK(A2911),"",CONCATENATE($BC$5,"-",MID($BC$3,3,2),"-M_",A2911))</f>
        <v/>
      </c>
      <c r="T2911" s="65" t="str">
        <f aca="false">IF(ISBLANK(B2911),"",VLOOKUP(B2911,$BI$2:$BJ$5,2,FALSE()))</f>
        <v/>
      </c>
      <c r="U2911" s="66" t="str">
        <f aca="false">IF(ISBLANK(Q2911),"ES",Q2911)</f>
        <v>ES</v>
      </c>
      <c r="V2911" s="64" t="str">
        <f aca="false">IF(ISBLANK(K2911),"2",VLOOKUP(K2911,$BG$2:$BH$3,2,FALSE()))</f>
        <v>2</v>
      </c>
      <c r="W2911" s="66" t="str">
        <f aca="false">IF(ISBLANK(R2911),"Sin observaciones",R2911)</f>
        <v>Sin observaciones</v>
      </c>
      <c r="X2911" s="64" t="str">
        <f aca="false">IF(ISERROR(VLOOKUP(J2911,$BG$2:$BH$3,2,FALSE())),"",VLOOKUP(J2911,$BG$2:$BH$3,2,FALSE()))</f>
        <v/>
      </c>
      <c r="Z2911" s="67"/>
    </row>
    <row r="2912" customFormat="false" ht="14.4" hidden="false" customHeight="false" outlineLevel="0" collapsed="false">
      <c r="A2912" s="63"/>
      <c r="B2912" s="83"/>
      <c r="C2912" s="63"/>
      <c r="D2912" s="84"/>
      <c r="E2912" s="85"/>
      <c r="F2912" s="85"/>
      <c r="G2912" s="85"/>
      <c r="H2912" s="85"/>
      <c r="I2912" s="61"/>
      <c r="J2912" s="83"/>
      <c r="K2912" s="83"/>
      <c r="L2912" s="61"/>
      <c r="M2912" s="61"/>
      <c r="N2912" s="61"/>
      <c r="O2912" s="63"/>
      <c r="P2912" s="63"/>
      <c r="Q2912" s="63"/>
      <c r="R2912" s="63"/>
      <c r="S2912" s="64" t="str">
        <f aca="false">IF(ISBLANK(A2912),"",CONCATENATE($BC$5,"-",MID($BC$3,3,2),"-M_",A2912))</f>
        <v/>
      </c>
      <c r="T2912" s="65" t="str">
        <f aca="false">IF(ISBLANK(B2912),"",VLOOKUP(B2912,$BI$2:$BJ$5,2,FALSE()))</f>
        <v/>
      </c>
      <c r="U2912" s="66" t="str">
        <f aca="false">IF(ISBLANK(Q2912),"ES",Q2912)</f>
        <v>ES</v>
      </c>
      <c r="V2912" s="64" t="str">
        <f aca="false">IF(ISBLANK(K2912),"2",VLOOKUP(K2912,$BG$2:$BH$3,2,FALSE()))</f>
        <v>2</v>
      </c>
      <c r="W2912" s="66" t="str">
        <f aca="false">IF(ISBLANK(R2912),"Sin observaciones",R2912)</f>
        <v>Sin observaciones</v>
      </c>
      <c r="X2912" s="64" t="str">
        <f aca="false">IF(ISERROR(VLOOKUP(J2912,$BG$2:$BH$3,2,FALSE())),"",VLOOKUP(J2912,$BG$2:$BH$3,2,FALSE()))</f>
        <v/>
      </c>
      <c r="Z2912" s="67"/>
    </row>
    <row r="2913" customFormat="false" ht="14.4" hidden="false" customHeight="false" outlineLevel="0" collapsed="false">
      <c r="A2913" s="63"/>
      <c r="B2913" s="83"/>
      <c r="C2913" s="63"/>
      <c r="D2913" s="84"/>
      <c r="E2913" s="85"/>
      <c r="F2913" s="85"/>
      <c r="G2913" s="85"/>
      <c r="H2913" s="85"/>
      <c r="I2913" s="61"/>
      <c r="J2913" s="83"/>
      <c r="K2913" s="83"/>
      <c r="L2913" s="61"/>
      <c r="M2913" s="61"/>
      <c r="N2913" s="61"/>
      <c r="O2913" s="63"/>
      <c r="P2913" s="63"/>
      <c r="Q2913" s="63"/>
      <c r="R2913" s="63"/>
      <c r="S2913" s="64" t="str">
        <f aca="false">IF(ISBLANK(A2913),"",CONCATENATE($BC$5,"-",MID($BC$3,3,2),"-M_",A2913))</f>
        <v/>
      </c>
      <c r="T2913" s="65" t="str">
        <f aca="false">IF(ISBLANK(B2913),"",VLOOKUP(B2913,$BI$2:$BJ$5,2,FALSE()))</f>
        <v/>
      </c>
      <c r="U2913" s="66" t="str">
        <f aca="false">IF(ISBLANK(Q2913),"ES",Q2913)</f>
        <v>ES</v>
      </c>
      <c r="V2913" s="64" t="str">
        <f aca="false">IF(ISBLANK(K2913),"2",VLOOKUP(K2913,$BG$2:$BH$3,2,FALSE()))</f>
        <v>2</v>
      </c>
      <c r="W2913" s="66" t="str">
        <f aca="false">IF(ISBLANK(R2913),"Sin observaciones",R2913)</f>
        <v>Sin observaciones</v>
      </c>
      <c r="X2913" s="64" t="str">
        <f aca="false">IF(ISERROR(VLOOKUP(J2913,$BG$2:$BH$3,2,FALSE())),"",VLOOKUP(J2913,$BG$2:$BH$3,2,FALSE()))</f>
        <v/>
      </c>
      <c r="Z2913" s="67"/>
    </row>
    <row r="2914" customFormat="false" ht="14.4" hidden="false" customHeight="false" outlineLevel="0" collapsed="false">
      <c r="A2914" s="63"/>
      <c r="B2914" s="83"/>
      <c r="C2914" s="63"/>
      <c r="D2914" s="84"/>
      <c r="E2914" s="85"/>
      <c r="F2914" s="85"/>
      <c r="G2914" s="85"/>
      <c r="H2914" s="85"/>
      <c r="I2914" s="61"/>
      <c r="J2914" s="83"/>
      <c r="K2914" s="83"/>
      <c r="L2914" s="61"/>
      <c r="M2914" s="61"/>
      <c r="N2914" s="61"/>
      <c r="O2914" s="63"/>
      <c r="P2914" s="63"/>
      <c r="Q2914" s="63"/>
      <c r="R2914" s="63"/>
      <c r="S2914" s="64" t="str">
        <f aca="false">IF(ISBLANK(A2914),"",CONCATENATE($BC$5,"-",MID($BC$3,3,2),"-M_",A2914))</f>
        <v/>
      </c>
      <c r="T2914" s="65" t="str">
        <f aca="false">IF(ISBLANK(B2914),"",VLOOKUP(B2914,$BI$2:$BJ$5,2,FALSE()))</f>
        <v/>
      </c>
      <c r="U2914" s="66" t="str">
        <f aca="false">IF(ISBLANK(Q2914),"ES",Q2914)</f>
        <v>ES</v>
      </c>
      <c r="V2914" s="64" t="str">
        <f aca="false">IF(ISBLANK(K2914),"2",VLOOKUP(K2914,$BG$2:$BH$3,2,FALSE()))</f>
        <v>2</v>
      </c>
      <c r="W2914" s="66" t="str">
        <f aca="false">IF(ISBLANK(R2914),"Sin observaciones",R2914)</f>
        <v>Sin observaciones</v>
      </c>
      <c r="X2914" s="64" t="str">
        <f aca="false">IF(ISERROR(VLOOKUP(J2914,$BG$2:$BH$3,2,FALSE())),"",VLOOKUP(J2914,$BG$2:$BH$3,2,FALSE()))</f>
        <v/>
      </c>
      <c r="Z2914" s="67"/>
    </row>
    <row r="2915" customFormat="false" ht="14.4" hidden="false" customHeight="false" outlineLevel="0" collapsed="false">
      <c r="A2915" s="63"/>
      <c r="B2915" s="83"/>
      <c r="C2915" s="63"/>
      <c r="D2915" s="84"/>
      <c r="E2915" s="85"/>
      <c r="F2915" s="85"/>
      <c r="G2915" s="85"/>
      <c r="H2915" s="85"/>
      <c r="I2915" s="61"/>
      <c r="J2915" s="83"/>
      <c r="K2915" s="83"/>
      <c r="L2915" s="61"/>
      <c r="M2915" s="61"/>
      <c r="N2915" s="61"/>
      <c r="O2915" s="63"/>
      <c r="P2915" s="63"/>
      <c r="Q2915" s="63"/>
      <c r="R2915" s="63"/>
      <c r="S2915" s="64" t="str">
        <f aca="false">IF(ISBLANK(A2915),"",CONCATENATE($BC$5,"-",MID($BC$3,3,2),"-M_",A2915))</f>
        <v/>
      </c>
      <c r="T2915" s="65" t="str">
        <f aca="false">IF(ISBLANK(B2915),"",VLOOKUP(B2915,$BI$2:$BJ$5,2,FALSE()))</f>
        <v/>
      </c>
      <c r="U2915" s="66" t="str">
        <f aca="false">IF(ISBLANK(Q2915),"ES",Q2915)</f>
        <v>ES</v>
      </c>
      <c r="V2915" s="64" t="str">
        <f aca="false">IF(ISBLANK(K2915),"2",VLOOKUP(K2915,$BG$2:$BH$3,2,FALSE()))</f>
        <v>2</v>
      </c>
      <c r="W2915" s="66" t="str">
        <f aca="false">IF(ISBLANK(R2915),"Sin observaciones",R2915)</f>
        <v>Sin observaciones</v>
      </c>
      <c r="X2915" s="64" t="str">
        <f aca="false">IF(ISERROR(VLOOKUP(J2915,$BG$2:$BH$3,2,FALSE())),"",VLOOKUP(J2915,$BG$2:$BH$3,2,FALSE()))</f>
        <v/>
      </c>
      <c r="Z2915" s="67"/>
    </row>
    <row r="2916" customFormat="false" ht="14.4" hidden="false" customHeight="false" outlineLevel="0" collapsed="false">
      <c r="A2916" s="63"/>
      <c r="B2916" s="83"/>
      <c r="C2916" s="63"/>
      <c r="D2916" s="84"/>
      <c r="E2916" s="85"/>
      <c r="F2916" s="85"/>
      <c r="G2916" s="85"/>
      <c r="H2916" s="85"/>
      <c r="I2916" s="61"/>
      <c r="J2916" s="83"/>
      <c r="K2916" s="83"/>
      <c r="L2916" s="61"/>
      <c r="M2916" s="61"/>
      <c r="N2916" s="61"/>
      <c r="O2916" s="63"/>
      <c r="P2916" s="63"/>
      <c r="Q2916" s="63"/>
      <c r="R2916" s="63"/>
      <c r="S2916" s="64" t="str">
        <f aca="false">IF(ISBLANK(A2916),"",CONCATENATE($BC$5,"-",MID($BC$3,3,2),"-M_",A2916))</f>
        <v/>
      </c>
      <c r="T2916" s="65" t="str">
        <f aca="false">IF(ISBLANK(B2916),"",VLOOKUP(B2916,$BI$2:$BJ$5,2,FALSE()))</f>
        <v/>
      </c>
      <c r="U2916" s="66" t="str">
        <f aca="false">IF(ISBLANK(Q2916),"ES",Q2916)</f>
        <v>ES</v>
      </c>
      <c r="V2916" s="64" t="str">
        <f aca="false">IF(ISBLANK(K2916),"2",VLOOKUP(K2916,$BG$2:$BH$3,2,FALSE()))</f>
        <v>2</v>
      </c>
      <c r="W2916" s="66" t="str">
        <f aca="false">IF(ISBLANK(R2916),"Sin observaciones",R2916)</f>
        <v>Sin observaciones</v>
      </c>
      <c r="X2916" s="64" t="str">
        <f aca="false">IF(ISERROR(VLOOKUP(J2916,$BG$2:$BH$3,2,FALSE())),"",VLOOKUP(J2916,$BG$2:$BH$3,2,FALSE()))</f>
        <v/>
      </c>
      <c r="Z2916" s="67"/>
    </row>
    <row r="2917" customFormat="false" ht="14.4" hidden="false" customHeight="false" outlineLevel="0" collapsed="false">
      <c r="A2917" s="63"/>
      <c r="B2917" s="83"/>
      <c r="C2917" s="63"/>
      <c r="D2917" s="84"/>
      <c r="E2917" s="85"/>
      <c r="F2917" s="85"/>
      <c r="G2917" s="85"/>
      <c r="H2917" s="85"/>
      <c r="I2917" s="61"/>
      <c r="J2917" s="83"/>
      <c r="K2917" s="83"/>
      <c r="L2917" s="61"/>
      <c r="M2917" s="61"/>
      <c r="N2917" s="61"/>
      <c r="O2917" s="63"/>
      <c r="P2917" s="63"/>
      <c r="Q2917" s="63"/>
      <c r="R2917" s="63"/>
      <c r="S2917" s="64" t="str">
        <f aca="false">IF(ISBLANK(A2917),"",CONCATENATE($BC$5,"-",MID($BC$3,3,2),"-M_",A2917))</f>
        <v/>
      </c>
      <c r="T2917" s="65" t="str">
        <f aca="false">IF(ISBLANK(B2917),"",VLOOKUP(B2917,$BI$2:$BJ$5,2,FALSE()))</f>
        <v/>
      </c>
      <c r="U2917" s="66" t="str">
        <f aca="false">IF(ISBLANK(Q2917),"ES",Q2917)</f>
        <v>ES</v>
      </c>
      <c r="V2917" s="64" t="str">
        <f aca="false">IF(ISBLANK(K2917),"2",VLOOKUP(K2917,$BG$2:$BH$3,2,FALSE()))</f>
        <v>2</v>
      </c>
      <c r="W2917" s="66" t="str">
        <f aca="false">IF(ISBLANK(R2917),"Sin observaciones",R2917)</f>
        <v>Sin observaciones</v>
      </c>
      <c r="X2917" s="64" t="str">
        <f aca="false">IF(ISERROR(VLOOKUP(J2917,$BG$2:$BH$3,2,FALSE())),"",VLOOKUP(J2917,$BG$2:$BH$3,2,FALSE()))</f>
        <v/>
      </c>
      <c r="Z2917" s="67"/>
    </row>
    <row r="2918" customFormat="false" ht="14.4" hidden="false" customHeight="false" outlineLevel="0" collapsed="false">
      <c r="A2918" s="63"/>
      <c r="B2918" s="83"/>
      <c r="C2918" s="63"/>
      <c r="D2918" s="84"/>
      <c r="E2918" s="85"/>
      <c r="F2918" s="85"/>
      <c r="G2918" s="85"/>
      <c r="H2918" s="85"/>
      <c r="I2918" s="61"/>
      <c r="J2918" s="83"/>
      <c r="K2918" s="83"/>
      <c r="L2918" s="61"/>
      <c r="M2918" s="61"/>
      <c r="N2918" s="61"/>
      <c r="O2918" s="63"/>
      <c r="P2918" s="63"/>
      <c r="Q2918" s="63"/>
      <c r="R2918" s="63"/>
      <c r="S2918" s="64" t="str">
        <f aca="false">IF(ISBLANK(A2918),"",CONCATENATE($BC$5,"-",MID($BC$3,3,2),"-M_",A2918))</f>
        <v/>
      </c>
      <c r="T2918" s="65" t="str">
        <f aca="false">IF(ISBLANK(B2918),"",VLOOKUP(B2918,$BI$2:$BJ$5,2,FALSE()))</f>
        <v/>
      </c>
      <c r="U2918" s="66" t="str">
        <f aca="false">IF(ISBLANK(Q2918),"ES",Q2918)</f>
        <v>ES</v>
      </c>
      <c r="V2918" s="64" t="str">
        <f aca="false">IF(ISBLANK(K2918),"2",VLOOKUP(K2918,$BG$2:$BH$3,2,FALSE()))</f>
        <v>2</v>
      </c>
      <c r="W2918" s="66" t="str">
        <f aca="false">IF(ISBLANK(R2918),"Sin observaciones",R2918)</f>
        <v>Sin observaciones</v>
      </c>
      <c r="X2918" s="64" t="str">
        <f aca="false">IF(ISERROR(VLOOKUP(J2918,$BG$2:$BH$3,2,FALSE())),"",VLOOKUP(J2918,$BG$2:$BH$3,2,FALSE()))</f>
        <v/>
      </c>
      <c r="Z2918" s="67"/>
    </row>
    <row r="2919" customFormat="false" ht="14.4" hidden="false" customHeight="false" outlineLevel="0" collapsed="false">
      <c r="A2919" s="63"/>
      <c r="B2919" s="83"/>
      <c r="C2919" s="63"/>
      <c r="D2919" s="84"/>
      <c r="E2919" s="85"/>
      <c r="F2919" s="85"/>
      <c r="G2919" s="85"/>
      <c r="H2919" s="85"/>
      <c r="I2919" s="61"/>
      <c r="J2919" s="83"/>
      <c r="K2919" s="83"/>
      <c r="L2919" s="61"/>
      <c r="M2919" s="61"/>
      <c r="N2919" s="61"/>
      <c r="O2919" s="63"/>
      <c r="P2919" s="63"/>
      <c r="Q2919" s="63"/>
      <c r="R2919" s="63"/>
      <c r="S2919" s="64" t="str">
        <f aca="false">IF(ISBLANK(A2919),"",CONCATENATE($BC$5,"-",MID($BC$3,3,2),"-M_",A2919))</f>
        <v/>
      </c>
      <c r="T2919" s="65" t="str">
        <f aca="false">IF(ISBLANK(B2919),"",VLOOKUP(B2919,$BI$2:$BJ$5,2,FALSE()))</f>
        <v/>
      </c>
      <c r="U2919" s="66" t="str">
        <f aca="false">IF(ISBLANK(Q2919),"ES",Q2919)</f>
        <v>ES</v>
      </c>
      <c r="V2919" s="64" t="str">
        <f aca="false">IF(ISBLANK(K2919),"2",VLOOKUP(K2919,$BG$2:$BH$3,2,FALSE()))</f>
        <v>2</v>
      </c>
      <c r="W2919" s="66" t="str">
        <f aca="false">IF(ISBLANK(R2919),"Sin observaciones",R2919)</f>
        <v>Sin observaciones</v>
      </c>
      <c r="X2919" s="64" t="str">
        <f aca="false">IF(ISERROR(VLOOKUP(J2919,$BG$2:$BH$3,2,FALSE())),"",VLOOKUP(J2919,$BG$2:$BH$3,2,FALSE()))</f>
        <v/>
      </c>
      <c r="Z2919" s="67"/>
    </row>
    <row r="2920" customFormat="false" ht="14.4" hidden="false" customHeight="false" outlineLevel="0" collapsed="false">
      <c r="A2920" s="63"/>
      <c r="B2920" s="83"/>
      <c r="C2920" s="63"/>
      <c r="D2920" s="84"/>
      <c r="E2920" s="85"/>
      <c r="F2920" s="85"/>
      <c r="G2920" s="85"/>
      <c r="H2920" s="85"/>
      <c r="I2920" s="61"/>
      <c r="J2920" s="83"/>
      <c r="K2920" s="83"/>
      <c r="L2920" s="61"/>
      <c r="M2920" s="61"/>
      <c r="N2920" s="61"/>
      <c r="O2920" s="63"/>
      <c r="P2920" s="63"/>
      <c r="Q2920" s="63"/>
      <c r="R2920" s="63"/>
      <c r="S2920" s="64" t="str">
        <f aca="false">IF(ISBLANK(A2920),"",CONCATENATE($BC$5,"-",MID($BC$3,3,2),"-M_",A2920))</f>
        <v/>
      </c>
      <c r="T2920" s="65" t="str">
        <f aca="false">IF(ISBLANK(B2920),"",VLOOKUP(B2920,$BI$2:$BJ$5,2,FALSE()))</f>
        <v/>
      </c>
      <c r="U2920" s="66" t="str">
        <f aca="false">IF(ISBLANK(Q2920),"ES",Q2920)</f>
        <v>ES</v>
      </c>
      <c r="V2920" s="64" t="str">
        <f aca="false">IF(ISBLANK(K2920),"2",VLOOKUP(K2920,$BG$2:$BH$3,2,FALSE()))</f>
        <v>2</v>
      </c>
      <c r="W2920" s="66" t="str">
        <f aca="false">IF(ISBLANK(R2920),"Sin observaciones",R2920)</f>
        <v>Sin observaciones</v>
      </c>
      <c r="X2920" s="64" t="str">
        <f aca="false">IF(ISERROR(VLOOKUP(J2920,$BG$2:$BH$3,2,FALSE())),"",VLOOKUP(J2920,$BG$2:$BH$3,2,FALSE()))</f>
        <v/>
      </c>
      <c r="Z2920" s="67"/>
    </row>
    <row r="2921" customFormat="false" ht="14.4" hidden="false" customHeight="false" outlineLevel="0" collapsed="false">
      <c r="A2921" s="63"/>
      <c r="B2921" s="83"/>
      <c r="C2921" s="63"/>
      <c r="D2921" s="84"/>
      <c r="E2921" s="85"/>
      <c r="F2921" s="85"/>
      <c r="G2921" s="85"/>
      <c r="H2921" s="85"/>
      <c r="I2921" s="61"/>
      <c r="J2921" s="83"/>
      <c r="K2921" s="83"/>
      <c r="L2921" s="61"/>
      <c r="M2921" s="61"/>
      <c r="N2921" s="61"/>
      <c r="O2921" s="63"/>
      <c r="P2921" s="63"/>
      <c r="Q2921" s="63"/>
      <c r="R2921" s="63"/>
      <c r="S2921" s="64" t="str">
        <f aca="false">IF(ISBLANK(A2921),"",CONCATENATE($BC$5,"-",MID($BC$3,3,2),"-M_",A2921))</f>
        <v/>
      </c>
      <c r="T2921" s="65" t="str">
        <f aca="false">IF(ISBLANK(B2921),"",VLOOKUP(B2921,$BI$2:$BJ$5,2,FALSE()))</f>
        <v/>
      </c>
      <c r="U2921" s="66" t="str">
        <f aca="false">IF(ISBLANK(Q2921),"ES",Q2921)</f>
        <v>ES</v>
      </c>
      <c r="V2921" s="64" t="str">
        <f aca="false">IF(ISBLANK(K2921),"2",VLOOKUP(K2921,$BG$2:$BH$3,2,FALSE()))</f>
        <v>2</v>
      </c>
      <c r="W2921" s="66" t="str">
        <f aca="false">IF(ISBLANK(R2921),"Sin observaciones",R2921)</f>
        <v>Sin observaciones</v>
      </c>
      <c r="X2921" s="64" t="str">
        <f aca="false">IF(ISERROR(VLOOKUP(J2921,$BG$2:$BH$3,2,FALSE())),"",VLOOKUP(J2921,$BG$2:$BH$3,2,FALSE()))</f>
        <v/>
      </c>
      <c r="Z2921" s="67"/>
    </row>
    <row r="2922" customFormat="false" ht="14.4" hidden="false" customHeight="false" outlineLevel="0" collapsed="false">
      <c r="A2922" s="63"/>
      <c r="B2922" s="83"/>
      <c r="C2922" s="63"/>
      <c r="D2922" s="84"/>
      <c r="E2922" s="85"/>
      <c r="F2922" s="85"/>
      <c r="G2922" s="85"/>
      <c r="H2922" s="85"/>
      <c r="I2922" s="61"/>
      <c r="J2922" s="83"/>
      <c r="K2922" s="83"/>
      <c r="L2922" s="61"/>
      <c r="M2922" s="61"/>
      <c r="N2922" s="61"/>
      <c r="O2922" s="63"/>
      <c r="P2922" s="63"/>
      <c r="Q2922" s="63"/>
      <c r="R2922" s="63"/>
      <c r="S2922" s="64" t="str">
        <f aca="false">IF(ISBLANK(A2922),"",CONCATENATE($BC$5,"-",MID($BC$3,3,2),"-M_",A2922))</f>
        <v/>
      </c>
      <c r="T2922" s="65" t="str">
        <f aca="false">IF(ISBLANK(B2922),"",VLOOKUP(B2922,$BI$2:$BJ$5,2,FALSE()))</f>
        <v/>
      </c>
      <c r="U2922" s="66" t="str">
        <f aca="false">IF(ISBLANK(Q2922),"ES",Q2922)</f>
        <v>ES</v>
      </c>
      <c r="V2922" s="64" t="str">
        <f aca="false">IF(ISBLANK(K2922),"2",VLOOKUP(K2922,$BG$2:$BH$3,2,FALSE()))</f>
        <v>2</v>
      </c>
      <c r="W2922" s="66" t="str">
        <f aca="false">IF(ISBLANK(R2922),"Sin observaciones",R2922)</f>
        <v>Sin observaciones</v>
      </c>
      <c r="X2922" s="64" t="str">
        <f aca="false">IF(ISERROR(VLOOKUP(J2922,$BG$2:$BH$3,2,FALSE())),"",VLOOKUP(J2922,$BG$2:$BH$3,2,FALSE()))</f>
        <v/>
      </c>
      <c r="Z2922" s="67"/>
    </row>
    <row r="2923" customFormat="false" ht="14.4" hidden="false" customHeight="false" outlineLevel="0" collapsed="false">
      <c r="A2923" s="63"/>
      <c r="B2923" s="83"/>
      <c r="C2923" s="63"/>
      <c r="D2923" s="84"/>
      <c r="E2923" s="85"/>
      <c r="F2923" s="85"/>
      <c r="G2923" s="85"/>
      <c r="H2923" s="85"/>
      <c r="I2923" s="61"/>
      <c r="J2923" s="83"/>
      <c r="K2923" s="83"/>
      <c r="L2923" s="61"/>
      <c r="M2923" s="61"/>
      <c r="N2923" s="61"/>
      <c r="O2923" s="63"/>
      <c r="P2923" s="63"/>
      <c r="Q2923" s="63"/>
      <c r="R2923" s="63"/>
      <c r="S2923" s="64" t="str">
        <f aca="false">IF(ISBLANK(A2923),"",CONCATENATE($BC$5,"-",MID($BC$3,3,2),"-M_",A2923))</f>
        <v/>
      </c>
      <c r="T2923" s="65" t="str">
        <f aca="false">IF(ISBLANK(B2923),"",VLOOKUP(B2923,$BI$2:$BJ$5,2,FALSE()))</f>
        <v/>
      </c>
      <c r="U2923" s="66" t="str">
        <f aca="false">IF(ISBLANK(Q2923),"ES",Q2923)</f>
        <v>ES</v>
      </c>
      <c r="V2923" s="64" t="str">
        <f aca="false">IF(ISBLANK(K2923),"2",VLOOKUP(K2923,$BG$2:$BH$3,2,FALSE()))</f>
        <v>2</v>
      </c>
      <c r="W2923" s="66" t="str">
        <f aca="false">IF(ISBLANK(R2923),"Sin observaciones",R2923)</f>
        <v>Sin observaciones</v>
      </c>
      <c r="X2923" s="64" t="str">
        <f aca="false">IF(ISERROR(VLOOKUP(J2923,$BG$2:$BH$3,2,FALSE())),"",VLOOKUP(J2923,$BG$2:$BH$3,2,FALSE()))</f>
        <v/>
      </c>
      <c r="Z2923" s="67"/>
    </row>
    <row r="2924" customFormat="false" ht="14.4" hidden="false" customHeight="false" outlineLevel="0" collapsed="false">
      <c r="A2924" s="63"/>
      <c r="B2924" s="83"/>
      <c r="C2924" s="63"/>
      <c r="D2924" s="84"/>
      <c r="E2924" s="85"/>
      <c r="F2924" s="85"/>
      <c r="G2924" s="85"/>
      <c r="H2924" s="85"/>
      <c r="I2924" s="61"/>
      <c r="J2924" s="83"/>
      <c r="K2924" s="83"/>
      <c r="L2924" s="61"/>
      <c r="M2924" s="61"/>
      <c r="N2924" s="61"/>
      <c r="O2924" s="63"/>
      <c r="P2924" s="63"/>
      <c r="Q2924" s="63"/>
      <c r="R2924" s="63"/>
      <c r="S2924" s="64" t="str">
        <f aca="false">IF(ISBLANK(A2924),"",CONCATENATE($BC$5,"-",MID($BC$3,3,2),"-M_",A2924))</f>
        <v/>
      </c>
      <c r="T2924" s="65" t="str">
        <f aca="false">IF(ISBLANK(B2924),"",VLOOKUP(B2924,$BI$2:$BJ$5,2,FALSE()))</f>
        <v/>
      </c>
      <c r="U2924" s="66" t="str">
        <f aca="false">IF(ISBLANK(Q2924),"ES",Q2924)</f>
        <v>ES</v>
      </c>
      <c r="V2924" s="64" t="str">
        <f aca="false">IF(ISBLANK(K2924),"2",VLOOKUP(K2924,$BG$2:$BH$3,2,FALSE()))</f>
        <v>2</v>
      </c>
      <c r="W2924" s="66" t="str">
        <f aca="false">IF(ISBLANK(R2924),"Sin observaciones",R2924)</f>
        <v>Sin observaciones</v>
      </c>
      <c r="X2924" s="64" t="str">
        <f aca="false">IF(ISERROR(VLOOKUP(J2924,$BG$2:$BH$3,2,FALSE())),"",VLOOKUP(J2924,$BG$2:$BH$3,2,FALSE()))</f>
        <v/>
      </c>
      <c r="Z2924" s="67"/>
    </row>
    <row r="2925" customFormat="false" ht="14.4" hidden="false" customHeight="false" outlineLevel="0" collapsed="false">
      <c r="A2925" s="63"/>
      <c r="B2925" s="83"/>
      <c r="C2925" s="63"/>
      <c r="D2925" s="84"/>
      <c r="E2925" s="85"/>
      <c r="F2925" s="85"/>
      <c r="G2925" s="85"/>
      <c r="H2925" s="85"/>
      <c r="I2925" s="61"/>
      <c r="J2925" s="83"/>
      <c r="K2925" s="83"/>
      <c r="L2925" s="61"/>
      <c r="M2925" s="61"/>
      <c r="N2925" s="61"/>
      <c r="O2925" s="63"/>
      <c r="P2925" s="63"/>
      <c r="Q2925" s="63"/>
      <c r="R2925" s="63"/>
      <c r="S2925" s="64" t="str">
        <f aca="false">IF(ISBLANK(A2925),"",CONCATENATE($BC$5,"-",MID($BC$3,3,2),"-M_",A2925))</f>
        <v/>
      </c>
      <c r="T2925" s="65" t="str">
        <f aca="false">IF(ISBLANK(B2925),"",VLOOKUP(B2925,$BI$2:$BJ$5,2,FALSE()))</f>
        <v/>
      </c>
      <c r="U2925" s="66" t="str">
        <f aca="false">IF(ISBLANK(Q2925),"ES",Q2925)</f>
        <v>ES</v>
      </c>
      <c r="V2925" s="64" t="str">
        <f aca="false">IF(ISBLANK(K2925),"2",VLOOKUP(K2925,$BG$2:$BH$3,2,FALSE()))</f>
        <v>2</v>
      </c>
      <c r="W2925" s="66" t="str">
        <f aca="false">IF(ISBLANK(R2925),"Sin observaciones",R2925)</f>
        <v>Sin observaciones</v>
      </c>
      <c r="X2925" s="64" t="str">
        <f aca="false">IF(ISERROR(VLOOKUP(J2925,$BG$2:$BH$3,2,FALSE())),"",VLOOKUP(J2925,$BG$2:$BH$3,2,FALSE()))</f>
        <v/>
      </c>
      <c r="Z2925" s="67"/>
    </row>
    <row r="2926" customFormat="false" ht="14.4" hidden="false" customHeight="false" outlineLevel="0" collapsed="false">
      <c r="A2926" s="63"/>
      <c r="B2926" s="83"/>
      <c r="C2926" s="63"/>
      <c r="D2926" s="84"/>
      <c r="E2926" s="85"/>
      <c r="F2926" s="85"/>
      <c r="G2926" s="85"/>
      <c r="H2926" s="85"/>
      <c r="I2926" s="61"/>
      <c r="J2926" s="83"/>
      <c r="K2926" s="83"/>
      <c r="L2926" s="61"/>
      <c r="M2926" s="61"/>
      <c r="N2926" s="61"/>
      <c r="O2926" s="63"/>
      <c r="P2926" s="63"/>
      <c r="Q2926" s="63"/>
      <c r="R2926" s="63"/>
      <c r="S2926" s="64" t="str">
        <f aca="false">IF(ISBLANK(A2926),"",CONCATENATE($BC$5,"-",MID($BC$3,3,2),"-M_",A2926))</f>
        <v/>
      </c>
      <c r="T2926" s="65" t="str">
        <f aca="false">IF(ISBLANK(B2926),"",VLOOKUP(B2926,$BI$2:$BJ$5,2,FALSE()))</f>
        <v/>
      </c>
      <c r="U2926" s="66" t="str">
        <f aca="false">IF(ISBLANK(Q2926),"ES",Q2926)</f>
        <v>ES</v>
      </c>
      <c r="V2926" s="64" t="str">
        <f aca="false">IF(ISBLANK(K2926),"2",VLOOKUP(K2926,$BG$2:$BH$3,2,FALSE()))</f>
        <v>2</v>
      </c>
      <c r="W2926" s="66" t="str">
        <f aca="false">IF(ISBLANK(R2926),"Sin observaciones",R2926)</f>
        <v>Sin observaciones</v>
      </c>
      <c r="X2926" s="64" t="str">
        <f aca="false">IF(ISERROR(VLOOKUP(J2926,$BG$2:$BH$3,2,FALSE())),"",VLOOKUP(J2926,$BG$2:$BH$3,2,FALSE()))</f>
        <v/>
      </c>
      <c r="Z2926" s="67"/>
    </row>
    <row r="2927" customFormat="false" ht="14.4" hidden="false" customHeight="false" outlineLevel="0" collapsed="false">
      <c r="A2927" s="63"/>
      <c r="B2927" s="83"/>
      <c r="C2927" s="63"/>
      <c r="D2927" s="84"/>
      <c r="E2927" s="85"/>
      <c r="F2927" s="85"/>
      <c r="G2927" s="85"/>
      <c r="H2927" s="85"/>
      <c r="I2927" s="61"/>
      <c r="J2927" s="83"/>
      <c r="K2927" s="83"/>
      <c r="L2927" s="61"/>
      <c r="M2927" s="61"/>
      <c r="N2927" s="61"/>
      <c r="O2927" s="63"/>
      <c r="P2927" s="63"/>
      <c r="Q2927" s="63"/>
      <c r="R2927" s="63"/>
      <c r="S2927" s="64" t="str">
        <f aca="false">IF(ISBLANK(A2927),"",CONCATENATE($BC$5,"-",MID($BC$3,3,2),"-M_",A2927))</f>
        <v/>
      </c>
      <c r="T2927" s="65" t="str">
        <f aca="false">IF(ISBLANK(B2927),"",VLOOKUP(B2927,$BI$2:$BJ$5,2,FALSE()))</f>
        <v/>
      </c>
      <c r="U2927" s="66" t="str">
        <f aca="false">IF(ISBLANK(Q2927),"ES",Q2927)</f>
        <v>ES</v>
      </c>
      <c r="V2927" s="64" t="str">
        <f aca="false">IF(ISBLANK(K2927),"2",VLOOKUP(K2927,$BG$2:$BH$3,2,FALSE()))</f>
        <v>2</v>
      </c>
      <c r="W2927" s="66" t="str">
        <f aca="false">IF(ISBLANK(R2927),"Sin observaciones",R2927)</f>
        <v>Sin observaciones</v>
      </c>
      <c r="X2927" s="64" t="str">
        <f aca="false">IF(ISERROR(VLOOKUP(J2927,$BG$2:$BH$3,2,FALSE())),"",VLOOKUP(J2927,$BG$2:$BH$3,2,FALSE()))</f>
        <v/>
      </c>
      <c r="Z2927" s="67"/>
    </row>
    <row r="2928" customFormat="false" ht="14.4" hidden="false" customHeight="false" outlineLevel="0" collapsed="false">
      <c r="A2928" s="63"/>
      <c r="B2928" s="83"/>
      <c r="C2928" s="63"/>
      <c r="D2928" s="84"/>
      <c r="E2928" s="85"/>
      <c r="F2928" s="85"/>
      <c r="G2928" s="85"/>
      <c r="H2928" s="85"/>
      <c r="I2928" s="61"/>
      <c r="J2928" s="83"/>
      <c r="K2928" s="83"/>
      <c r="L2928" s="61"/>
      <c r="M2928" s="61"/>
      <c r="N2928" s="61"/>
      <c r="O2928" s="63"/>
      <c r="P2928" s="63"/>
      <c r="Q2928" s="63"/>
      <c r="R2928" s="63"/>
      <c r="S2928" s="64" t="str">
        <f aca="false">IF(ISBLANK(A2928),"",CONCATENATE($BC$5,"-",MID($BC$3,3,2),"-M_",A2928))</f>
        <v/>
      </c>
      <c r="T2928" s="65" t="str">
        <f aca="false">IF(ISBLANK(B2928),"",VLOOKUP(B2928,$BI$2:$BJ$5,2,FALSE()))</f>
        <v/>
      </c>
      <c r="U2928" s="66" t="str">
        <f aca="false">IF(ISBLANK(Q2928),"ES",Q2928)</f>
        <v>ES</v>
      </c>
      <c r="V2928" s="64" t="str">
        <f aca="false">IF(ISBLANK(K2928),"2",VLOOKUP(K2928,$BG$2:$BH$3,2,FALSE()))</f>
        <v>2</v>
      </c>
      <c r="W2928" s="66" t="str">
        <f aca="false">IF(ISBLANK(R2928),"Sin observaciones",R2928)</f>
        <v>Sin observaciones</v>
      </c>
      <c r="X2928" s="64" t="str">
        <f aca="false">IF(ISERROR(VLOOKUP(J2928,$BG$2:$BH$3,2,FALSE())),"",VLOOKUP(J2928,$BG$2:$BH$3,2,FALSE()))</f>
        <v/>
      </c>
      <c r="Z2928" s="67"/>
    </row>
    <row r="2929" customFormat="false" ht="14.4" hidden="false" customHeight="false" outlineLevel="0" collapsed="false">
      <c r="A2929" s="63"/>
      <c r="B2929" s="83"/>
      <c r="C2929" s="63"/>
      <c r="D2929" s="84"/>
      <c r="E2929" s="85"/>
      <c r="F2929" s="85"/>
      <c r="G2929" s="85"/>
      <c r="H2929" s="85"/>
      <c r="I2929" s="61"/>
      <c r="J2929" s="83"/>
      <c r="K2929" s="83"/>
      <c r="L2929" s="61"/>
      <c r="M2929" s="61"/>
      <c r="N2929" s="61"/>
      <c r="O2929" s="63"/>
      <c r="P2929" s="63"/>
      <c r="Q2929" s="63"/>
      <c r="R2929" s="63"/>
      <c r="S2929" s="64" t="str">
        <f aca="false">IF(ISBLANK(A2929),"",CONCATENATE($BC$5,"-",MID($BC$3,3,2),"-M_",A2929))</f>
        <v/>
      </c>
      <c r="T2929" s="65" t="str">
        <f aca="false">IF(ISBLANK(B2929),"",VLOOKUP(B2929,$BI$2:$BJ$5,2,FALSE()))</f>
        <v/>
      </c>
      <c r="U2929" s="66" t="str">
        <f aca="false">IF(ISBLANK(Q2929),"ES",Q2929)</f>
        <v>ES</v>
      </c>
      <c r="V2929" s="64" t="str">
        <f aca="false">IF(ISBLANK(K2929),"2",VLOOKUP(K2929,$BG$2:$BH$3,2,FALSE()))</f>
        <v>2</v>
      </c>
      <c r="W2929" s="66" t="str">
        <f aca="false">IF(ISBLANK(R2929),"Sin observaciones",R2929)</f>
        <v>Sin observaciones</v>
      </c>
      <c r="X2929" s="64" t="str">
        <f aca="false">IF(ISERROR(VLOOKUP(J2929,$BG$2:$BH$3,2,FALSE())),"",VLOOKUP(J2929,$BG$2:$BH$3,2,FALSE()))</f>
        <v/>
      </c>
      <c r="Z2929" s="67"/>
    </row>
    <row r="2930" customFormat="false" ht="14.4" hidden="false" customHeight="false" outlineLevel="0" collapsed="false">
      <c r="A2930" s="63"/>
      <c r="B2930" s="83"/>
      <c r="C2930" s="63"/>
      <c r="D2930" s="84"/>
      <c r="E2930" s="85"/>
      <c r="F2930" s="85"/>
      <c r="G2930" s="85"/>
      <c r="H2930" s="85"/>
      <c r="I2930" s="61"/>
      <c r="J2930" s="83"/>
      <c r="K2930" s="83"/>
      <c r="L2930" s="61"/>
      <c r="M2930" s="61"/>
      <c r="N2930" s="61"/>
      <c r="O2930" s="63"/>
      <c r="P2930" s="63"/>
      <c r="Q2930" s="63"/>
      <c r="R2930" s="63"/>
      <c r="S2930" s="64" t="str">
        <f aca="false">IF(ISBLANK(A2930),"",CONCATENATE($BC$5,"-",MID($BC$3,3,2),"-M_",A2930))</f>
        <v/>
      </c>
      <c r="T2930" s="65" t="str">
        <f aca="false">IF(ISBLANK(B2930),"",VLOOKUP(B2930,$BI$2:$BJ$5,2,FALSE()))</f>
        <v/>
      </c>
      <c r="U2930" s="66" t="str">
        <f aca="false">IF(ISBLANK(Q2930),"ES",Q2930)</f>
        <v>ES</v>
      </c>
      <c r="V2930" s="64" t="str">
        <f aca="false">IF(ISBLANK(K2930),"2",VLOOKUP(K2930,$BG$2:$BH$3,2,FALSE()))</f>
        <v>2</v>
      </c>
      <c r="W2930" s="66" t="str">
        <f aca="false">IF(ISBLANK(R2930),"Sin observaciones",R2930)</f>
        <v>Sin observaciones</v>
      </c>
      <c r="X2930" s="64" t="str">
        <f aca="false">IF(ISERROR(VLOOKUP(J2930,$BG$2:$BH$3,2,FALSE())),"",VLOOKUP(J2930,$BG$2:$BH$3,2,FALSE()))</f>
        <v/>
      </c>
      <c r="Z2930" s="67"/>
    </row>
    <row r="2931" customFormat="false" ht="14.4" hidden="false" customHeight="false" outlineLevel="0" collapsed="false">
      <c r="A2931" s="63"/>
      <c r="B2931" s="83"/>
      <c r="C2931" s="63"/>
      <c r="D2931" s="84"/>
      <c r="E2931" s="85"/>
      <c r="F2931" s="85"/>
      <c r="G2931" s="85"/>
      <c r="H2931" s="85"/>
      <c r="I2931" s="61"/>
      <c r="J2931" s="83"/>
      <c r="K2931" s="83"/>
      <c r="L2931" s="61"/>
      <c r="M2931" s="61"/>
      <c r="N2931" s="61"/>
      <c r="O2931" s="63"/>
      <c r="P2931" s="63"/>
      <c r="Q2931" s="63"/>
      <c r="R2931" s="63"/>
      <c r="S2931" s="64" t="str">
        <f aca="false">IF(ISBLANK(A2931),"",CONCATENATE($BC$5,"-",MID($BC$3,3,2),"-M_",A2931))</f>
        <v/>
      </c>
      <c r="T2931" s="65" t="str">
        <f aca="false">IF(ISBLANK(B2931),"",VLOOKUP(B2931,$BI$2:$BJ$5,2,FALSE()))</f>
        <v/>
      </c>
      <c r="U2931" s="66" t="str">
        <f aca="false">IF(ISBLANK(Q2931),"ES",Q2931)</f>
        <v>ES</v>
      </c>
      <c r="V2931" s="64" t="str">
        <f aca="false">IF(ISBLANK(K2931),"2",VLOOKUP(K2931,$BG$2:$BH$3,2,FALSE()))</f>
        <v>2</v>
      </c>
      <c r="W2931" s="66" t="str">
        <f aca="false">IF(ISBLANK(R2931),"Sin observaciones",R2931)</f>
        <v>Sin observaciones</v>
      </c>
      <c r="X2931" s="64" t="str">
        <f aca="false">IF(ISERROR(VLOOKUP(J2931,$BG$2:$BH$3,2,FALSE())),"",VLOOKUP(J2931,$BG$2:$BH$3,2,FALSE()))</f>
        <v/>
      </c>
      <c r="Z2931" s="67"/>
    </row>
    <row r="2932" customFormat="false" ht="14.4" hidden="false" customHeight="false" outlineLevel="0" collapsed="false">
      <c r="A2932" s="63"/>
      <c r="B2932" s="83"/>
      <c r="C2932" s="63"/>
      <c r="D2932" s="84"/>
      <c r="E2932" s="85"/>
      <c r="F2932" s="85"/>
      <c r="G2932" s="85"/>
      <c r="H2932" s="85"/>
      <c r="I2932" s="61"/>
      <c r="J2932" s="83"/>
      <c r="K2932" s="83"/>
      <c r="L2932" s="61"/>
      <c r="M2932" s="61"/>
      <c r="N2932" s="61"/>
      <c r="O2932" s="63"/>
      <c r="P2932" s="63"/>
      <c r="Q2932" s="63"/>
      <c r="R2932" s="63"/>
      <c r="S2932" s="64" t="str">
        <f aca="false">IF(ISBLANK(A2932),"",CONCATENATE($BC$5,"-",MID($BC$3,3,2),"-M_",A2932))</f>
        <v/>
      </c>
      <c r="T2932" s="65" t="str">
        <f aca="false">IF(ISBLANK(B2932),"",VLOOKUP(B2932,$BI$2:$BJ$5,2,FALSE()))</f>
        <v/>
      </c>
      <c r="U2932" s="66" t="str">
        <f aca="false">IF(ISBLANK(Q2932),"ES",Q2932)</f>
        <v>ES</v>
      </c>
      <c r="V2932" s="64" t="str">
        <f aca="false">IF(ISBLANK(K2932),"2",VLOOKUP(K2932,$BG$2:$BH$3,2,FALSE()))</f>
        <v>2</v>
      </c>
      <c r="W2932" s="66" t="str">
        <f aca="false">IF(ISBLANK(R2932),"Sin observaciones",R2932)</f>
        <v>Sin observaciones</v>
      </c>
      <c r="X2932" s="64" t="str">
        <f aca="false">IF(ISERROR(VLOOKUP(J2932,$BG$2:$BH$3,2,FALSE())),"",VLOOKUP(J2932,$BG$2:$BH$3,2,FALSE()))</f>
        <v/>
      </c>
      <c r="Z2932" s="67"/>
    </row>
    <row r="2933" customFormat="false" ht="14.4" hidden="false" customHeight="false" outlineLevel="0" collapsed="false">
      <c r="A2933" s="63"/>
      <c r="B2933" s="83"/>
      <c r="C2933" s="63"/>
      <c r="D2933" s="84"/>
      <c r="E2933" s="85"/>
      <c r="F2933" s="85"/>
      <c r="G2933" s="85"/>
      <c r="H2933" s="85"/>
      <c r="I2933" s="61"/>
      <c r="J2933" s="83"/>
      <c r="K2933" s="83"/>
      <c r="L2933" s="61"/>
      <c r="M2933" s="61"/>
      <c r="N2933" s="61"/>
      <c r="O2933" s="63"/>
      <c r="P2933" s="63"/>
      <c r="Q2933" s="63"/>
      <c r="R2933" s="63"/>
      <c r="S2933" s="64" t="str">
        <f aca="false">IF(ISBLANK(A2933),"",CONCATENATE($BC$5,"-",MID($BC$3,3,2),"-M_",A2933))</f>
        <v/>
      </c>
      <c r="T2933" s="65" t="str">
        <f aca="false">IF(ISBLANK(B2933),"",VLOOKUP(B2933,$BI$2:$BJ$5,2,FALSE()))</f>
        <v/>
      </c>
      <c r="U2933" s="66" t="str">
        <f aca="false">IF(ISBLANK(Q2933),"ES",Q2933)</f>
        <v>ES</v>
      </c>
      <c r="V2933" s="64" t="str">
        <f aca="false">IF(ISBLANK(K2933),"2",VLOOKUP(K2933,$BG$2:$BH$3,2,FALSE()))</f>
        <v>2</v>
      </c>
      <c r="W2933" s="66" t="str">
        <f aca="false">IF(ISBLANK(R2933),"Sin observaciones",R2933)</f>
        <v>Sin observaciones</v>
      </c>
      <c r="X2933" s="64" t="str">
        <f aca="false">IF(ISERROR(VLOOKUP(J2933,$BG$2:$BH$3,2,FALSE())),"",VLOOKUP(J2933,$BG$2:$BH$3,2,FALSE()))</f>
        <v/>
      </c>
      <c r="Z2933" s="67"/>
    </row>
    <row r="2934" customFormat="false" ht="14.4" hidden="false" customHeight="false" outlineLevel="0" collapsed="false">
      <c r="A2934" s="63"/>
      <c r="B2934" s="83"/>
      <c r="C2934" s="63"/>
      <c r="D2934" s="84"/>
      <c r="E2934" s="85"/>
      <c r="F2934" s="85"/>
      <c r="G2934" s="85"/>
      <c r="H2934" s="85"/>
      <c r="I2934" s="61"/>
      <c r="J2934" s="83"/>
      <c r="K2934" s="83"/>
      <c r="L2934" s="61"/>
      <c r="M2934" s="61"/>
      <c r="N2934" s="61"/>
      <c r="O2934" s="63"/>
      <c r="P2934" s="63"/>
      <c r="Q2934" s="63"/>
      <c r="R2934" s="63"/>
      <c r="S2934" s="64" t="str">
        <f aca="false">IF(ISBLANK(A2934),"",CONCATENATE($BC$5,"-",MID($BC$3,3,2),"-M_",A2934))</f>
        <v/>
      </c>
      <c r="T2934" s="65" t="str">
        <f aca="false">IF(ISBLANK(B2934),"",VLOOKUP(B2934,$BI$2:$BJ$5,2,FALSE()))</f>
        <v/>
      </c>
      <c r="U2934" s="66" t="str">
        <f aca="false">IF(ISBLANK(Q2934),"ES",Q2934)</f>
        <v>ES</v>
      </c>
      <c r="V2934" s="64" t="str">
        <f aca="false">IF(ISBLANK(K2934),"2",VLOOKUP(K2934,$BG$2:$BH$3,2,FALSE()))</f>
        <v>2</v>
      </c>
      <c r="W2934" s="66" t="str">
        <f aca="false">IF(ISBLANK(R2934),"Sin observaciones",R2934)</f>
        <v>Sin observaciones</v>
      </c>
      <c r="X2934" s="64" t="str">
        <f aca="false">IF(ISERROR(VLOOKUP(J2934,$BG$2:$BH$3,2,FALSE())),"",VLOOKUP(J2934,$BG$2:$BH$3,2,FALSE()))</f>
        <v/>
      </c>
      <c r="Z2934" s="67"/>
    </row>
    <row r="2935" customFormat="false" ht="14.4" hidden="false" customHeight="false" outlineLevel="0" collapsed="false">
      <c r="A2935" s="63"/>
      <c r="B2935" s="83"/>
      <c r="C2935" s="63"/>
      <c r="D2935" s="84"/>
      <c r="E2935" s="85"/>
      <c r="F2935" s="85"/>
      <c r="G2935" s="85"/>
      <c r="H2935" s="85"/>
      <c r="I2935" s="61"/>
      <c r="J2935" s="83"/>
      <c r="K2935" s="83"/>
      <c r="L2935" s="61"/>
      <c r="M2935" s="61"/>
      <c r="N2935" s="61"/>
      <c r="O2935" s="63"/>
      <c r="P2935" s="63"/>
      <c r="Q2935" s="63"/>
      <c r="R2935" s="63"/>
      <c r="S2935" s="64" t="str">
        <f aca="false">IF(ISBLANK(A2935),"",CONCATENATE($BC$5,"-",MID($BC$3,3,2),"-M_",A2935))</f>
        <v/>
      </c>
      <c r="T2935" s="65" t="str">
        <f aca="false">IF(ISBLANK(B2935),"",VLOOKUP(B2935,$BI$2:$BJ$5,2,FALSE()))</f>
        <v/>
      </c>
      <c r="U2935" s="66" t="str">
        <f aca="false">IF(ISBLANK(Q2935),"ES",Q2935)</f>
        <v>ES</v>
      </c>
      <c r="V2935" s="64" t="str">
        <f aca="false">IF(ISBLANK(K2935),"2",VLOOKUP(K2935,$BG$2:$BH$3,2,FALSE()))</f>
        <v>2</v>
      </c>
      <c r="W2935" s="66" t="str">
        <f aca="false">IF(ISBLANK(R2935),"Sin observaciones",R2935)</f>
        <v>Sin observaciones</v>
      </c>
      <c r="X2935" s="64" t="str">
        <f aca="false">IF(ISERROR(VLOOKUP(J2935,$BG$2:$BH$3,2,FALSE())),"",VLOOKUP(J2935,$BG$2:$BH$3,2,FALSE()))</f>
        <v/>
      </c>
      <c r="Z2935" s="67"/>
    </row>
    <row r="2936" customFormat="false" ht="14.4" hidden="false" customHeight="false" outlineLevel="0" collapsed="false">
      <c r="A2936" s="63"/>
      <c r="B2936" s="83"/>
      <c r="C2936" s="63"/>
      <c r="D2936" s="84"/>
      <c r="E2936" s="85"/>
      <c r="F2936" s="85"/>
      <c r="G2936" s="85"/>
      <c r="H2936" s="85"/>
      <c r="I2936" s="61"/>
      <c r="J2936" s="83"/>
      <c r="K2936" s="83"/>
      <c r="L2936" s="61"/>
      <c r="M2936" s="61"/>
      <c r="N2936" s="61"/>
      <c r="O2936" s="63"/>
      <c r="P2936" s="63"/>
      <c r="Q2936" s="63"/>
      <c r="R2936" s="63"/>
      <c r="S2936" s="64" t="str">
        <f aca="false">IF(ISBLANK(A2936),"",CONCATENATE($BC$5,"-",MID($BC$3,3,2),"-M_",A2936))</f>
        <v/>
      </c>
      <c r="T2936" s="65" t="str">
        <f aca="false">IF(ISBLANK(B2936),"",VLOOKUP(B2936,$BI$2:$BJ$5,2,FALSE()))</f>
        <v/>
      </c>
      <c r="U2936" s="66" t="str">
        <f aca="false">IF(ISBLANK(Q2936),"ES",Q2936)</f>
        <v>ES</v>
      </c>
      <c r="V2936" s="64" t="str">
        <f aca="false">IF(ISBLANK(K2936),"2",VLOOKUP(K2936,$BG$2:$BH$3,2,FALSE()))</f>
        <v>2</v>
      </c>
      <c r="W2936" s="66" t="str">
        <f aca="false">IF(ISBLANK(R2936),"Sin observaciones",R2936)</f>
        <v>Sin observaciones</v>
      </c>
      <c r="X2936" s="64" t="str">
        <f aca="false">IF(ISERROR(VLOOKUP(J2936,$BG$2:$BH$3,2,FALSE())),"",VLOOKUP(J2936,$BG$2:$BH$3,2,FALSE()))</f>
        <v/>
      </c>
      <c r="Z2936" s="67"/>
    </row>
    <row r="2937" customFormat="false" ht="14.4" hidden="false" customHeight="false" outlineLevel="0" collapsed="false">
      <c r="A2937" s="63"/>
      <c r="B2937" s="83"/>
      <c r="C2937" s="63"/>
      <c r="D2937" s="84"/>
      <c r="E2937" s="85"/>
      <c r="F2937" s="85"/>
      <c r="G2937" s="85"/>
      <c r="H2937" s="85"/>
      <c r="I2937" s="61"/>
      <c r="J2937" s="83"/>
      <c r="K2937" s="83"/>
      <c r="L2937" s="61"/>
      <c r="M2937" s="61"/>
      <c r="N2937" s="61"/>
      <c r="O2937" s="63"/>
      <c r="P2937" s="63"/>
      <c r="Q2937" s="63"/>
      <c r="R2937" s="63"/>
      <c r="S2937" s="64" t="str">
        <f aca="false">IF(ISBLANK(A2937),"",CONCATENATE($BC$5,"-",MID($BC$3,3,2),"-M_",A2937))</f>
        <v/>
      </c>
      <c r="T2937" s="65" t="str">
        <f aca="false">IF(ISBLANK(B2937),"",VLOOKUP(B2937,$BI$2:$BJ$5,2,FALSE()))</f>
        <v/>
      </c>
      <c r="U2937" s="66" t="str">
        <f aca="false">IF(ISBLANK(Q2937),"ES",Q2937)</f>
        <v>ES</v>
      </c>
      <c r="V2937" s="64" t="str">
        <f aca="false">IF(ISBLANK(K2937),"2",VLOOKUP(K2937,$BG$2:$BH$3,2,FALSE()))</f>
        <v>2</v>
      </c>
      <c r="W2937" s="66" t="str">
        <f aca="false">IF(ISBLANK(R2937),"Sin observaciones",R2937)</f>
        <v>Sin observaciones</v>
      </c>
      <c r="X2937" s="64" t="str">
        <f aca="false">IF(ISERROR(VLOOKUP(J2937,$BG$2:$BH$3,2,FALSE())),"",VLOOKUP(J2937,$BG$2:$BH$3,2,FALSE()))</f>
        <v/>
      </c>
      <c r="Z2937" s="67"/>
    </row>
    <row r="2938" customFormat="false" ht="14.4" hidden="false" customHeight="false" outlineLevel="0" collapsed="false">
      <c r="A2938" s="63"/>
      <c r="B2938" s="83"/>
      <c r="C2938" s="63"/>
      <c r="D2938" s="84"/>
      <c r="E2938" s="85"/>
      <c r="F2938" s="85"/>
      <c r="G2938" s="85"/>
      <c r="H2938" s="85"/>
      <c r="I2938" s="61"/>
      <c r="J2938" s="83"/>
      <c r="K2938" s="83"/>
      <c r="L2938" s="61"/>
      <c r="M2938" s="61"/>
      <c r="N2938" s="61"/>
      <c r="O2938" s="63"/>
      <c r="P2938" s="63"/>
      <c r="Q2938" s="63"/>
      <c r="R2938" s="63"/>
      <c r="S2938" s="64" t="str">
        <f aca="false">IF(ISBLANK(A2938),"",CONCATENATE($BC$5,"-",MID($BC$3,3,2),"-M_",A2938))</f>
        <v/>
      </c>
      <c r="T2938" s="65" t="str">
        <f aca="false">IF(ISBLANK(B2938),"",VLOOKUP(B2938,$BI$2:$BJ$5,2,FALSE()))</f>
        <v/>
      </c>
      <c r="U2938" s="66" t="str">
        <f aca="false">IF(ISBLANK(Q2938),"ES",Q2938)</f>
        <v>ES</v>
      </c>
      <c r="V2938" s="64" t="str">
        <f aca="false">IF(ISBLANK(K2938),"2",VLOOKUP(K2938,$BG$2:$BH$3,2,FALSE()))</f>
        <v>2</v>
      </c>
      <c r="W2938" s="66" t="str">
        <f aca="false">IF(ISBLANK(R2938),"Sin observaciones",R2938)</f>
        <v>Sin observaciones</v>
      </c>
      <c r="X2938" s="64" t="str">
        <f aca="false">IF(ISERROR(VLOOKUP(J2938,$BG$2:$BH$3,2,FALSE())),"",VLOOKUP(J2938,$BG$2:$BH$3,2,FALSE()))</f>
        <v/>
      </c>
      <c r="Z2938" s="67"/>
    </row>
    <row r="2939" customFormat="false" ht="14.4" hidden="false" customHeight="false" outlineLevel="0" collapsed="false">
      <c r="A2939" s="63"/>
      <c r="B2939" s="83"/>
      <c r="C2939" s="63"/>
      <c r="D2939" s="84"/>
      <c r="E2939" s="85"/>
      <c r="F2939" s="85"/>
      <c r="G2939" s="85"/>
      <c r="H2939" s="85"/>
      <c r="I2939" s="61"/>
      <c r="J2939" s="83"/>
      <c r="K2939" s="83"/>
      <c r="L2939" s="61"/>
      <c r="M2939" s="61"/>
      <c r="N2939" s="61"/>
      <c r="O2939" s="63"/>
      <c r="P2939" s="63"/>
      <c r="Q2939" s="63"/>
      <c r="R2939" s="63"/>
      <c r="S2939" s="64" t="str">
        <f aca="false">IF(ISBLANK(A2939),"",CONCATENATE($BC$5,"-",MID($BC$3,3,2),"-M_",A2939))</f>
        <v/>
      </c>
      <c r="T2939" s="65" t="str">
        <f aca="false">IF(ISBLANK(B2939),"",VLOOKUP(B2939,$BI$2:$BJ$5,2,FALSE()))</f>
        <v/>
      </c>
      <c r="U2939" s="66" t="str">
        <f aca="false">IF(ISBLANK(Q2939),"ES",Q2939)</f>
        <v>ES</v>
      </c>
      <c r="V2939" s="64" t="str">
        <f aca="false">IF(ISBLANK(K2939),"2",VLOOKUP(K2939,$BG$2:$BH$3,2,FALSE()))</f>
        <v>2</v>
      </c>
      <c r="W2939" s="66" t="str">
        <f aca="false">IF(ISBLANK(R2939),"Sin observaciones",R2939)</f>
        <v>Sin observaciones</v>
      </c>
      <c r="X2939" s="64" t="str">
        <f aca="false">IF(ISERROR(VLOOKUP(J2939,$BG$2:$BH$3,2,FALSE())),"",VLOOKUP(J2939,$BG$2:$BH$3,2,FALSE()))</f>
        <v/>
      </c>
      <c r="Z2939" s="67"/>
    </row>
    <row r="2940" customFormat="false" ht="14.4" hidden="false" customHeight="false" outlineLevel="0" collapsed="false">
      <c r="A2940" s="63"/>
      <c r="B2940" s="83"/>
      <c r="C2940" s="63"/>
      <c r="D2940" s="84"/>
      <c r="E2940" s="85"/>
      <c r="F2940" s="85"/>
      <c r="G2940" s="85"/>
      <c r="H2940" s="85"/>
      <c r="I2940" s="61"/>
      <c r="J2940" s="83"/>
      <c r="K2940" s="83"/>
      <c r="L2940" s="61"/>
      <c r="M2940" s="61"/>
      <c r="N2940" s="61"/>
      <c r="O2940" s="63"/>
      <c r="P2940" s="63"/>
      <c r="Q2940" s="63"/>
      <c r="R2940" s="63"/>
      <c r="S2940" s="64" t="str">
        <f aca="false">IF(ISBLANK(A2940),"",CONCATENATE($BC$5,"-",MID($BC$3,3,2),"-M_",A2940))</f>
        <v/>
      </c>
      <c r="T2940" s="65" t="str">
        <f aca="false">IF(ISBLANK(B2940),"",VLOOKUP(B2940,$BI$2:$BJ$5,2,FALSE()))</f>
        <v/>
      </c>
      <c r="U2940" s="66" t="str">
        <f aca="false">IF(ISBLANK(Q2940),"ES",Q2940)</f>
        <v>ES</v>
      </c>
      <c r="V2940" s="64" t="str">
        <f aca="false">IF(ISBLANK(K2940),"2",VLOOKUP(K2940,$BG$2:$BH$3,2,FALSE()))</f>
        <v>2</v>
      </c>
      <c r="W2940" s="66" t="str">
        <f aca="false">IF(ISBLANK(R2940),"Sin observaciones",R2940)</f>
        <v>Sin observaciones</v>
      </c>
      <c r="X2940" s="64" t="str">
        <f aca="false">IF(ISERROR(VLOOKUP(J2940,$BG$2:$BH$3,2,FALSE())),"",VLOOKUP(J2940,$BG$2:$BH$3,2,FALSE()))</f>
        <v/>
      </c>
      <c r="Z2940" s="67"/>
    </row>
    <row r="2941" customFormat="false" ht="14.4" hidden="false" customHeight="false" outlineLevel="0" collapsed="false">
      <c r="A2941" s="63"/>
      <c r="B2941" s="83"/>
      <c r="C2941" s="63"/>
      <c r="D2941" s="84"/>
      <c r="E2941" s="85"/>
      <c r="F2941" s="85"/>
      <c r="G2941" s="85"/>
      <c r="H2941" s="85"/>
      <c r="I2941" s="61"/>
      <c r="J2941" s="83"/>
      <c r="K2941" s="83"/>
      <c r="L2941" s="61"/>
      <c r="M2941" s="61"/>
      <c r="N2941" s="61"/>
      <c r="O2941" s="63"/>
      <c r="P2941" s="63"/>
      <c r="Q2941" s="63"/>
      <c r="R2941" s="63"/>
      <c r="S2941" s="64" t="str">
        <f aca="false">IF(ISBLANK(A2941),"",CONCATENATE($BC$5,"-",MID($BC$3,3,2),"-M_",A2941))</f>
        <v/>
      </c>
      <c r="T2941" s="65" t="str">
        <f aca="false">IF(ISBLANK(B2941),"",VLOOKUP(B2941,$BI$2:$BJ$5,2,FALSE()))</f>
        <v/>
      </c>
      <c r="U2941" s="66" t="str">
        <f aca="false">IF(ISBLANK(Q2941),"ES",Q2941)</f>
        <v>ES</v>
      </c>
      <c r="V2941" s="64" t="str">
        <f aca="false">IF(ISBLANK(K2941),"2",VLOOKUP(K2941,$BG$2:$BH$3,2,FALSE()))</f>
        <v>2</v>
      </c>
      <c r="W2941" s="66" t="str">
        <f aca="false">IF(ISBLANK(R2941),"Sin observaciones",R2941)</f>
        <v>Sin observaciones</v>
      </c>
      <c r="X2941" s="64" t="str">
        <f aca="false">IF(ISERROR(VLOOKUP(J2941,$BG$2:$BH$3,2,FALSE())),"",VLOOKUP(J2941,$BG$2:$BH$3,2,FALSE()))</f>
        <v/>
      </c>
      <c r="Z2941" s="67"/>
    </row>
    <row r="2942" customFormat="false" ht="14.4" hidden="false" customHeight="false" outlineLevel="0" collapsed="false">
      <c r="A2942" s="63"/>
      <c r="B2942" s="83"/>
      <c r="C2942" s="63"/>
      <c r="D2942" s="84"/>
      <c r="E2942" s="85"/>
      <c r="F2942" s="85"/>
      <c r="G2942" s="85"/>
      <c r="H2942" s="85"/>
      <c r="I2942" s="61"/>
      <c r="J2942" s="83"/>
      <c r="K2942" s="83"/>
      <c r="L2942" s="61"/>
      <c r="M2942" s="61"/>
      <c r="N2942" s="61"/>
      <c r="O2942" s="63"/>
      <c r="P2942" s="63"/>
      <c r="Q2942" s="63"/>
      <c r="R2942" s="63"/>
      <c r="S2942" s="64" t="str">
        <f aca="false">IF(ISBLANK(A2942),"",CONCATENATE($BC$5,"-",MID($BC$3,3,2),"-M_",A2942))</f>
        <v/>
      </c>
      <c r="T2942" s="65" t="str">
        <f aca="false">IF(ISBLANK(B2942),"",VLOOKUP(B2942,$BI$2:$BJ$5,2,FALSE()))</f>
        <v/>
      </c>
      <c r="U2942" s="66" t="str">
        <f aca="false">IF(ISBLANK(Q2942),"ES",Q2942)</f>
        <v>ES</v>
      </c>
      <c r="V2942" s="64" t="str">
        <f aca="false">IF(ISBLANK(K2942),"2",VLOOKUP(K2942,$BG$2:$BH$3,2,FALSE()))</f>
        <v>2</v>
      </c>
      <c r="W2942" s="66" t="str">
        <f aca="false">IF(ISBLANK(R2942),"Sin observaciones",R2942)</f>
        <v>Sin observaciones</v>
      </c>
      <c r="X2942" s="64" t="str">
        <f aca="false">IF(ISERROR(VLOOKUP(J2942,$BG$2:$BH$3,2,FALSE())),"",VLOOKUP(J2942,$BG$2:$BH$3,2,FALSE()))</f>
        <v/>
      </c>
      <c r="Z2942" s="67"/>
    </row>
    <row r="2943" customFormat="false" ht="14.4" hidden="false" customHeight="false" outlineLevel="0" collapsed="false">
      <c r="A2943" s="63"/>
      <c r="B2943" s="83"/>
      <c r="C2943" s="63"/>
      <c r="D2943" s="84"/>
      <c r="E2943" s="85"/>
      <c r="F2943" s="85"/>
      <c r="G2943" s="85"/>
      <c r="H2943" s="85"/>
      <c r="I2943" s="61"/>
      <c r="J2943" s="83"/>
      <c r="K2943" s="83"/>
      <c r="L2943" s="61"/>
      <c r="M2943" s="61"/>
      <c r="N2943" s="61"/>
      <c r="O2943" s="63"/>
      <c r="P2943" s="63"/>
      <c r="Q2943" s="63"/>
      <c r="R2943" s="63"/>
      <c r="S2943" s="64" t="str">
        <f aca="false">IF(ISBLANK(A2943),"",CONCATENATE($BC$5,"-",MID($BC$3,3,2),"-M_",A2943))</f>
        <v/>
      </c>
      <c r="T2943" s="65" t="str">
        <f aca="false">IF(ISBLANK(B2943),"",VLOOKUP(B2943,$BI$2:$BJ$5,2,FALSE()))</f>
        <v/>
      </c>
      <c r="U2943" s="66" t="str">
        <f aca="false">IF(ISBLANK(Q2943),"ES",Q2943)</f>
        <v>ES</v>
      </c>
      <c r="V2943" s="64" t="str">
        <f aca="false">IF(ISBLANK(K2943),"2",VLOOKUP(K2943,$BG$2:$BH$3,2,FALSE()))</f>
        <v>2</v>
      </c>
      <c r="W2943" s="66" t="str">
        <f aca="false">IF(ISBLANK(R2943),"Sin observaciones",R2943)</f>
        <v>Sin observaciones</v>
      </c>
      <c r="X2943" s="64" t="str">
        <f aca="false">IF(ISERROR(VLOOKUP(J2943,$BG$2:$BH$3,2,FALSE())),"",VLOOKUP(J2943,$BG$2:$BH$3,2,FALSE()))</f>
        <v/>
      </c>
      <c r="Z2943" s="67"/>
    </row>
    <row r="2944" customFormat="false" ht="14.4" hidden="false" customHeight="false" outlineLevel="0" collapsed="false">
      <c r="A2944" s="63"/>
      <c r="B2944" s="83"/>
      <c r="C2944" s="63"/>
      <c r="D2944" s="84"/>
      <c r="E2944" s="85"/>
      <c r="F2944" s="85"/>
      <c r="G2944" s="85"/>
      <c r="H2944" s="85"/>
      <c r="I2944" s="61"/>
      <c r="J2944" s="83"/>
      <c r="K2944" s="83"/>
      <c r="L2944" s="61"/>
      <c r="M2944" s="61"/>
      <c r="N2944" s="61"/>
      <c r="O2944" s="63"/>
      <c r="P2944" s="63"/>
      <c r="Q2944" s="63"/>
      <c r="R2944" s="63"/>
      <c r="S2944" s="64" t="str">
        <f aca="false">IF(ISBLANK(A2944),"",CONCATENATE($BC$5,"-",MID($BC$3,3,2),"-M_",A2944))</f>
        <v/>
      </c>
      <c r="T2944" s="65" t="str">
        <f aca="false">IF(ISBLANK(B2944),"",VLOOKUP(B2944,$BI$2:$BJ$5,2,FALSE()))</f>
        <v/>
      </c>
      <c r="U2944" s="66" t="str">
        <f aca="false">IF(ISBLANK(Q2944),"ES",Q2944)</f>
        <v>ES</v>
      </c>
      <c r="V2944" s="64" t="str">
        <f aca="false">IF(ISBLANK(K2944),"2",VLOOKUP(K2944,$BG$2:$BH$3,2,FALSE()))</f>
        <v>2</v>
      </c>
      <c r="W2944" s="66" t="str">
        <f aca="false">IF(ISBLANK(R2944),"Sin observaciones",R2944)</f>
        <v>Sin observaciones</v>
      </c>
      <c r="X2944" s="64" t="str">
        <f aca="false">IF(ISERROR(VLOOKUP(J2944,$BG$2:$BH$3,2,FALSE())),"",VLOOKUP(J2944,$BG$2:$BH$3,2,FALSE()))</f>
        <v/>
      </c>
      <c r="Z2944" s="67"/>
    </row>
    <row r="2945" customFormat="false" ht="14.4" hidden="false" customHeight="false" outlineLevel="0" collapsed="false">
      <c r="A2945" s="63"/>
      <c r="B2945" s="83"/>
      <c r="C2945" s="63"/>
      <c r="D2945" s="84"/>
      <c r="E2945" s="85"/>
      <c r="F2945" s="85"/>
      <c r="G2945" s="85"/>
      <c r="H2945" s="85"/>
      <c r="I2945" s="61"/>
      <c r="J2945" s="83"/>
      <c r="K2945" s="83"/>
      <c r="L2945" s="61"/>
      <c r="M2945" s="61"/>
      <c r="N2945" s="61"/>
      <c r="O2945" s="63"/>
      <c r="P2945" s="63"/>
      <c r="Q2945" s="63"/>
      <c r="R2945" s="63"/>
      <c r="S2945" s="64" t="str">
        <f aca="false">IF(ISBLANK(A2945),"",CONCATENATE($BC$5,"-",MID($BC$3,3,2),"-M_",A2945))</f>
        <v/>
      </c>
      <c r="T2945" s="65" t="str">
        <f aca="false">IF(ISBLANK(B2945),"",VLOOKUP(B2945,$BI$2:$BJ$5,2,FALSE()))</f>
        <v/>
      </c>
      <c r="U2945" s="66" t="str">
        <f aca="false">IF(ISBLANK(Q2945),"ES",Q2945)</f>
        <v>ES</v>
      </c>
      <c r="V2945" s="64" t="str">
        <f aca="false">IF(ISBLANK(K2945),"2",VLOOKUP(K2945,$BG$2:$BH$3,2,FALSE()))</f>
        <v>2</v>
      </c>
      <c r="W2945" s="66" t="str">
        <f aca="false">IF(ISBLANK(R2945),"Sin observaciones",R2945)</f>
        <v>Sin observaciones</v>
      </c>
      <c r="X2945" s="64" t="str">
        <f aca="false">IF(ISERROR(VLOOKUP(J2945,$BG$2:$BH$3,2,FALSE())),"",VLOOKUP(J2945,$BG$2:$BH$3,2,FALSE()))</f>
        <v/>
      </c>
      <c r="Z2945" s="67"/>
    </row>
    <row r="2946" customFormat="false" ht="14.4" hidden="false" customHeight="false" outlineLevel="0" collapsed="false">
      <c r="A2946" s="63"/>
      <c r="B2946" s="83"/>
      <c r="C2946" s="63"/>
      <c r="D2946" s="84"/>
      <c r="E2946" s="85"/>
      <c r="F2946" s="85"/>
      <c r="G2946" s="85"/>
      <c r="H2946" s="85"/>
      <c r="I2946" s="61"/>
      <c r="J2946" s="83"/>
      <c r="K2946" s="83"/>
      <c r="L2946" s="61"/>
      <c r="M2946" s="61"/>
      <c r="N2946" s="61"/>
      <c r="O2946" s="63"/>
      <c r="P2946" s="63"/>
      <c r="Q2946" s="63"/>
      <c r="R2946" s="63"/>
      <c r="S2946" s="64" t="str">
        <f aca="false">IF(ISBLANK(A2946),"",CONCATENATE($BC$5,"-",MID($BC$3,3,2),"-M_",A2946))</f>
        <v/>
      </c>
      <c r="T2946" s="65" t="str">
        <f aca="false">IF(ISBLANK(B2946),"",VLOOKUP(B2946,$BI$2:$BJ$5,2,FALSE()))</f>
        <v/>
      </c>
      <c r="U2946" s="66" t="str">
        <f aca="false">IF(ISBLANK(Q2946),"ES",Q2946)</f>
        <v>ES</v>
      </c>
      <c r="V2946" s="64" t="str">
        <f aca="false">IF(ISBLANK(K2946),"2",VLOOKUP(K2946,$BG$2:$BH$3,2,FALSE()))</f>
        <v>2</v>
      </c>
      <c r="W2946" s="66" t="str">
        <f aca="false">IF(ISBLANK(R2946),"Sin observaciones",R2946)</f>
        <v>Sin observaciones</v>
      </c>
      <c r="X2946" s="64" t="str">
        <f aca="false">IF(ISERROR(VLOOKUP(J2946,$BG$2:$BH$3,2,FALSE())),"",VLOOKUP(J2946,$BG$2:$BH$3,2,FALSE()))</f>
        <v/>
      </c>
      <c r="Z2946" s="67"/>
    </row>
    <row r="2947" customFormat="false" ht="14.4" hidden="false" customHeight="false" outlineLevel="0" collapsed="false">
      <c r="A2947" s="63"/>
      <c r="B2947" s="83"/>
      <c r="C2947" s="63"/>
      <c r="D2947" s="84"/>
      <c r="E2947" s="85"/>
      <c r="F2947" s="85"/>
      <c r="G2947" s="85"/>
      <c r="H2947" s="85"/>
      <c r="I2947" s="61"/>
      <c r="J2947" s="83"/>
      <c r="K2947" s="83"/>
      <c r="L2947" s="61"/>
      <c r="M2947" s="61"/>
      <c r="N2947" s="61"/>
      <c r="O2947" s="63"/>
      <c r="P2947" s="63"/>
      <c r="Q2947" s="63"/>
      <c r="R2947" s="63"/>
      <c r="S2947" s="64" t="str">
        <f aca="false">IF(ISBLANK(A2947),"",CONCATENATE($BC$5,"-",MID($BC$3,3,2),"-M_",A2947))</f>
        <v/>
      </c>
      <c r="T2947" s="65" t="str">
        <f aca="false">IF(ISBLANK(B2947),"",VLOOKUP(B2947,$BI$2:$BJ$5,2,FALSE()))</f>
        <v/>
      </c>
      <c r="U2947" s="66" t="str">
        <f aca="false">IF(ISBLANK(Q2947),"ES",Q2947)</f>
        <v>ES</v>
      </c>
      <c r="V2947" s="64" t="str">
        <f aca="false">IF(ISBLANK(K2947),"2",VLOOKUP(K2947,$BG$2:$BH$3,2,FALSE()))</f>
        <v>2</v>
      </c>
      <c r="W2947" s="66" t="str">
        <f aca="false">IF(ISBLANK(R2947),"Sin observaciones",R2947)</f>
        <v>Sin observaciones</v>
      </c>
      <c r="X2947" s="64" t="str">
        <f aca="false">IF(ISERROR(VLOOKUP(J2947,$BG$2:$BH$3,2,FALSE())),"",VLOOKUP(J2947,$BG$2:$BH$3,2,FALSE()))</f>
        <v/>
      </c>
      <c r="Z2947" s="67"/>
    </row>
    <row r="2948" customFormat="false" ht="14.4" hidden="false" customHeight="false" outlineLevel="0" collapsed="false">
      <c r="A2948" s="63"/>
      <c r="B2948" s="83"/>
      <c r="C2948" s="63"/>
      <c r="D2948" s="84"/>
      <c r="E2948" s="85"/>
      <c r="F2948" s="85"/>
      <c r="G2948" s="85"/>
      <c r="H2948" s="85"/>
      <c r="I2948" s="61"/>
      <c r="J2948" s="83"/>
      <c r="K2948" s="83"/>
      <c r="L2948" s="61"/>
      <c r="M2948" s="61"/>
      <c r="N2948" s="61"/>
      <c r="O2948" s="63"/>
      <c r="P2948" s="63"/>
      <c r="Q2948" s="63"/>
      <c r="R2948" s="63"/>
      <c r="S2948" s="64" t="str">
        <f aca="false">IF(ISBLANK(A2948),"",CONCATENATE($BC$5,"-",MID($BC$3,3,2),"-M_",A2948))</f>
        <v/>
      </c>
      <c r="T2948" s="65" t="str">
        <f aca="false">IF(ISBLANK(B2948),"",VLOOKUP(B2948,$BI$2:$BJ$5,2,FALSE()))</f>
        <v/>
      </c>
      <c r="U2948" s="66" t="str">
        <f aca="false">IF(ISBLANK(Q2948),"ES",Q2948)</f>
        <v>ES</v>
      </c>
      <c r="V2948" s="64" t="str">
        <f aca="false">IF(ISBLANK(K2948),"2",VLOOKUP(K2948,$BG$2:$BH$3,2,FALSE()))</f>
        <v>2</v>
      </c>
      <c r="W2948" s="66" t="str">
        <f aca="false">IF(ISBLANK(R2948),"Sin observaciones",R2948)</f>
        <v>Sin observaciones</v>
      </c>
      <c r="X2948" s="64" t="str">
        <f aca="false">IF(ISERROR(VLOOKUP(J2948,$BG$2:$BH$3,2,FALSE())),"",VLOOKUP(J2948,$BG$2:$BH$3,2,FALSE()))</f>
        <v/>
      </c>
      <c r="Z2948" s="67"/>
    </row>
    <row r="2949" customFormat="false" ht="14.4" hidden="false" customHeight="false" outlineLevel="0" collapsed="false">
      <c r="A2949" s="63"/>
      <c r="B2949" s="83"/>
      <c r="C2949" s="63"/>
      <c r="D2949" s="84"/>
      <c r="E2949" s="85"/>
      <c r="F2949" s="85"/>
      <c r="G2949" s="85"/>
      <c r="H2949" s="85"/>
      <c r="I2949" s="61"/>
      <c r="J2949" s="83"/>
      <c r="K2949" s="83"/>
      <c r="L2949" s="61"/>
      <c r="M2949" s="61"/>
      <c r="N2949" s="61"/>
      <c r="O2949" s="63"/>
      <c r="P2949" s="63"/>
      <c r="Q2949" s="63"/>
      <c r="R2949" s="63"/>
      <c r="S2949" s="64" t="str">
        <f aca="false">IF(ISBLANK(A2949),"",CONCATENATE($BC$5,"-",MID($BC$3,3,2),"-M_",A2949))</f>
        <v/>
      </c>
      <c r="T2949" s="65" t="str">
        <f aca="false">IF(ISBLANK(B2949),"",VLOOKUP(B2949,$BI$2:$BJ$5,2,FALSE()))</f>
        <v/>
      </c>
      <c r="U2949" s="66" t="str">
        <f aca="false">IF(ISBLANK(Q2949),"ES",Q2949)</f>
        <v>ES</v>
      </c>
      <c r="V2949" s="64" t="str">
        <f aca="false">IF(ISBLANK(K2949),"2",VLOOKUP(K2949,$BG$2:$BH$3,2,FALSE()))</f>
        <v>2</v>
      </c>
      <c r="W2949" s="66" t="str">
        <f aca="false">IF(ISBLANK(R2949),"Sin observaciones",R2949)</f>
        <v>Sin observaciones</v>
      </c>
      <c r="X2949" s="64" t="str">
        <f aca="false">IF(ISERROR(VLOOKUP(J2949,$BG$2:$BH$3,2,FALSE())),"",VLOOKUP(J2949,$BG$2:$BH$3,2,FALSE()))</f>
        <v/>
      </c>
      <c r="Z2949" s="67"/>
    </row>
    <row r="2950" customFormat="false" ht="14.4" hidden="false" customHeight="false" outlineLevel="0" collapsed="false">
      <c r="A2950" s="63"/>
      <c r="B2950" s="83"/>
      <c r="C2950" s="63"/>
      <c r="D2950" s="84"/>
      <c r="E2950" s="85"/>
      <c r="F2950" s="85"/>
      <c r="G2950" s="85"/>
      <c r="H2950" s="85"/>
      <c r="I2950" s="61"/>
      <c r="J2950" s="83"/>
      <c r="K2950" s="83"/>
      <c r="L2950" s="61"/>
      <c r="M2950" s="61"/>
      <c r="N2950" s="61"/>
      <c r="O2950" s="63"/>
      <c r="P2950" s="63"/>
      <c r="Q2950" s="63"/>
      <c r="R2950" s="63"/>
      <c r="S2950" s="64" t="str">
        <f aca="false">IF(ISBLANK(A2950),"",CONCATENATE($BC$5,"-",MID($BC$3,3,2),"-M_",A2950))</f>
        <v/>
      </c>
      <c r="T2950" s="65" t="str">
        <f aca="false">IF(ISBLANK(B2950),"",VLOOKUP(B2950,$BI$2:$BJ$5,2,FALSE()))</f>
        <v/>
      </c>
      <c r="U2950" s="66" t="str">
        <f aca="false">IF(ISBLANK(Q2950),"ES",Q2950)</f>
        <v>ES</v>
      </c>
      <c r="V2950" s="64" t="str">
        <f aca="false">IF(ISBLANK(K2950),"2",VLOOKUP(K2950,$BG$2:$BH$3,2,FALSE()))</f>
        <v>2</v>
      </c>
      <c r="W2950" s="66" t="str">
        <f aca="false">IF(ISBLANK(R2950),"Sin observaciones",R2950)</f>
        <v>Sin observaciones</v>
      </c>
      <c r="X2950" s="64" t="str">
        <f aca="false">IF(ISERROR(VLOOKUP(J2950,$BG$2:$BH$3,2,FALSE())),"",VLOOKUP(J2950,$BG$2:$BH$3,2,FALSE()))</f>
        <v/>
      </c>
      <c r="Z2950" s="67"/>
    </row>
    <row r="2951" customFormat="false" ht="14.4" hidden="false" customHeight="false" outlineLevel="0" collapsed="false">
      <c r="A2951" s="63"/>
      <c r="B2951" s="83"/>
      <c r="C2951" s="63"/>
      <c r="D2951" s="84"/>
      <c r="E2951" s="85"/>
      <c r="F2951" s="85"/>
      <c r="G2951" s="85"/>
      <c r="H2951" s="85"/>
      <c r="I2951" s="61"/>
      <c r="J2951" s="83"/>
      <c r="K2951" s="83"/>
      <c r="L2951" s="61"/>
      <c r="M2951" s="61"/>
      <c r="N2951" s="61"/>
      <c r="O2951" s="63"/>
      <c r="P2951" s="63"/>
      <c r="Q2951" s="63"/>
      <c r="R2951" s="63"/>
      <c r="S2951" s="64" t="str">
        <f aca="false">IF(ISBLANK(A2951),"",CONCATENATE($BC$5,"-",MID($BC$3,3,2),"-M_",A2951))</f>
        <v/>
      </c>
      <c r="T2951" s="65" t="str">
        <f aca="false">IF(ISBLANK(B2951),"",VLOOKUP(B2951,$BI$2:$BJ$5,2,FALSE()))</f>
        <v/>
      </c>
      <c r="U2951" s="66" t="str">
        <f aca="false">IF(ISBLANK(Q2951),"ES",Q2951)</f>
        <v>ES</v>
      </c>
      <c r="V2951" s="64" t="str">
        <f aca="false">IF(ISBLANK(K2951),"2",VLOOKUP(K2951,$BG$2:$BH$3,2,FALSE()))</f>
        <v>2</v>
      </c>
      <c r="W2951" s="66" t="str">
        <f aca="false">IF(ISBLANK(R2951),"Sin observaciones",R2951)</f>
        <v>Sin observaciones</v>
      </c>
      <c r="X2951" s="64" t="str">
        <f aca="false">IF(ISERROR(VLOOKUP(J2951,$BG$2:$BH$3,2,FALSE())),"",VLOOKUP(J2951,$BG$2:$BH$3,2,FALSE()))</f>
        <v/>
      </c>
      <c r="Z2951" s="67"/>
    </row>
    <row r="2952" customFormat="false" ht="14.4" hidden="false" customHeight="false" outlineLevel="0" collapsed="false">
      <c r="A2952" s="63"/>
      <c r="B2952" s="83"/>
      <c r="C2952" s="63"/>
      <c r="D2952" s="84"/>
      <c r="E2952" s="85"/>
      <c r="F2952" s="85"/>
      <c r="G2952" s="85"/>
      <c r="H2952" s="85"/>
      <c r="I2952" s="61"/>
      <c r="J2952" s="83"/>
      <c r="K2952" s="83"/>
      <c r="L2952" s="61"/>
      <c r="M2952" s="61"/>
      <c r="N2952" s="61"/>
      <c r="O2952" s="63"/>
      <c r="P2952" s="63"/>
      <c r="Q2952" s="63"/>
      <c r="R2952" s="63"/>
      <c r="S2952" s="64" t="str">
        <f aca="false">IF(ISBLANK(A2952),"",CONCATENATE($BC$5,"-",MID($BC$3,3,2),"-M_",A2952))</f>
        <v/>
      </c>
      <c r="T2952" s="65" t="str">
        <f aca="false">IF(ISBLANK(B2952),"",VLOOKUP(B2952,$BI$2:$BJ$5,2,FALSE()))</f>
        <v/>
      </c>
      <c r="U2952" s="66" t="str">
        <f aca="false">IF(ISBLANK(Q2952),"ES",Q2952)</f>
        <v>ES</v>
      </c>
      <c r="V2952" s="64" t="str">
        <f aca="false">IF(ISBLANK(K2952),"2",VLOOKUP(K2952,$BG$2:$BH$3,2,FALSE()))</f>
        <v>2</v>
      </c>
      <c r="W2952" s="66" t="str">
        <f aca="false">IF(ISBLANK(R2952),"Sin observaciones",R2952)</f>
        <v>Sin observaciones</v>
      </c>
      <c r="X2952" s="64" t="str">
        <f aca="false">IF(ISERROR(VLOOKUP(J2952,$BG$2:$BH$3,2,FALSE())),"",VLOOKUP(J2952,$BG$2:$BH$3,2,FALSE()))</f>
        <v/>
      </c>
      <c r="Z2952" s="67"/>
    </row>
    <row r="2953" customFormat="false" ht="14.4" hidden="false" customHeight="false" outlineLevel="0" collapsed="false">
      <c r="A2953" s="63"/>
      <c r="B2953" s="83"/>
      <c r="C2953" s="63"/>
      <c r="D2953" s="84"/>
      <c r="E2953" s="85"/>
      <c r="F2953" s="85"/>
      <c r="G2953" s="85"/>
      <c r="H2953" s="85"/>
      <c r="I2953" s="61"/>
      <c r="J2953" s="83"/>
      <c r="K2953" s="83"/>
      <c r="L2953" s="61"/>
      <c r="M2953" s="61"/>
      <c r="N2953" s="61"/>
      <c r="O2953" s="63"/>
      <c r="P2953" s="63"/>
      <c r="Q2953" s="63"/>
      <c r="R2953" s="63"/>
      <c r="S2953" s="64" t="str">
        <f aca="false">IF(ISBLANK(A2953),"",CONCATENATE($BC$5,"-",MID($BC$3,3,2),"-M_",A2953))</f>
        <v/>
      </c>
      <c r="T2953" s="65" t="str">
        <f aca="false">IF(ISBLANK(B2953),"",VLOOKUP(B2953,$BI$2:$BJ$5,2,FALSE()))</f>
        <v/>
      </c>
      <c r="U2953" s="66" t="str">
        <f aca="false">IF(ISBLANK(Q2953),"ES",Q2953)</f>
        <v>ES</v>
      </c>
      <c r="V2953" s="64" t="str">
        <f aca="false">IF(ISBLANK(K2953),"2",VLOOKUP(K2953,$BG$2:$BH$3,2,FALSE()))</f>
        <v>2</v>
      </c>
      <c r="W2953" s="66" t="str">
        <f aca="false">IF(ISBLANK(R2953),"Sin observaciones",R2953)</f>
        <v>Sin observaciones</v>
      </c>
      <c r="X2953" s="64" t="str">
        <f aca="false">IF(ISERROR(VLOOKUP(J2953,$BG$2:$BH$3,2,FALSE())),"",VLOOKUP(J2953,$BG$2:$BH$3,2,FALSE()))</f>
        <v/>
      </c>
      <c r="Z2953" s="67"/>
    </row>
    <row r="2954" customFormat="false" ht="14.4" hidden="false" customHeight="false" outlineLevel="0" collapsed="false">
      <c r="A2954" s="63"/>
      <c r="B2954" s="83"/>
      <c r="C2954" s="63"/>
      <c r="D2954" s="84"/>
      <c r="E2954" s="85"/>
      <c r="F2954" s="85"/>
      <c r="G2954" s="85"/>
      <c r="H2954" s="85"/>
      <c r="I2954" s="61"/>
      <c r="J2954" s="83"/>
      <c r="K2954" s="83"/>
      <c r="L2954" s="61"/>
      <c r="M2954" s="61"/>
      <c r="N2954" s="61"/>
      <c r="O2954" s="63"/>
      <c r="P2954" s="63"/>
      <c r="Q2954" s="63"/>
      <c r="R2954" s="63"/>
      <c r="S2954" s="64" t="str">
        <f aca="false">IF(ISBLANK(A2954),"",CONCATENATE($BC$5,"-",MID($BC$3,3,2),"-M_",A2954))</f>
        <v/>
      </c>
      <c r="T2954" s="65" t="str">
        <f aca="false">IF(ISBLANK(B2954),"",VLOOKUP(B2954,$BI$2:$BJ$5,2,FALSE()))</f>
        <v/>
      </c>
      <c r="U2954" s="66" t="str">
        <f aca="false">IF(ISBLANK(Q2954),"ES",Q2954)</f>
        <v>ES</v>
      </c>
      <c r="V2954" s="64" t="str">
        <f aca="false">IF(ISBLANK(K2954),"2",VLOOKUP(K2954,$BG$2:$BH$3,2,FALSE()))</f>
        <v>2</v>
      </c>
      <c r="W2954" s="66" t="str">
        <f aca="false">IF(ISBLANK(R2954),"Sin observaciones",R2954)</f>
        <v>Sin observaciones</v>
      </c>
      <c r="X2954" s="64" t="str">
        <f aca="false">IF(ISERROR(VLOOKUP(J2954,$BG$2:$BH$3,2,FALSE())),"",VLOOKUP(J2954,$BG$2:$BH$3,2,FALSE()))</f>
        <v/>
      </c>
      <c r="Z2954" s="67"/>
    </row>
    <row r="2955" customFormat="false" ht="14.4" hidden="false" customHeight="false" outlineLevel="0" collapsed="false">
      <c r="A2955" s="63"/>
      <c r="B2955" s="83"/>
      <c r="C2955" s="63"/>
      <c r="D2955" s="84"/>
      <c r="E2955" s="85"/>
      <c r="F2955" s="85"/>
      <c r="G2955" s="85"/>
      <c r="H2955" s="85"/>
      <c r="I2955" s="61"/>
      <c r="J2955" s="83"/>
      <c r="K2955" s="83"/>
      <c r="L2955" s="61"/>
      <c r="M2955" s="61"/>
      <c r="N2955" s="61"/>
      <c r="O2955" s="63"/>
      <c r="P2955" s="63"/>
      <c r="Q2955" s="63"/>
      <c r="R2955" s="63"/>
      <c r="S2955" s="64" t="str">
        <f aca="false">IF(ISBLANK(A2955),"",CONCATENATE($BC$5,"-",MID($BC$3,3,2),"-M_",A2955))</f>
        <v/>
      </c>
      <c r="T2955" s="65" t="str">
        <f aca="false">IF(ISBLANK(B2955),"",VLOOKUP(B2955,$BI$2:$BJ$5,2,FALSE()))</f>
        <v/>
      </c>
      <c r="U2955" s="66" t="str">
        <f aca="false">IF(ISBLANK(Q2955),"ES",Q2955)</f>
        <v>ES</v>
      </c>
      <c r="V2955" s="64" t="str">
        <f aca="false">IF(ISBLANK(K2955),"2",VLOOKUP(K2955,$BG$2:$BH$3,2,FALSE()))</f>
        <v>2</v>
      </c>
      <c r="W2955" s="66" t="str">
        <f aca="false">IF(ISBLANK(R2955),"Sin observaciones",R2955)</f>
        <v>Sin observaciones</v>
      </c>
      <c r="X2955" s="64" t="str">
        <f aca="false">IF(ISERROR(VLOOKUP(J2955,$BG$2:$BH$3,2,FALSE())),"",VLOOKUP(J2955,$BG$2:$BH$3,2,FALSE()))</f>
        <v/>
      </c>
      <c r="Z2955" s="67"/>
    </row>
    <row r="2956" customFormat="false" ht="14.4" hidden="false" customHeight="false" outlineLevel="0" collapsed="false">
      <c r="A2956" s="63"/>
      <c r="B2956" s="83"/>
      <c r="C2956" s="63"/>
      <c r="D2956" s="84"/>
      <c r="E2956" s="85"/>
      <c r="F2956" s="85"/>
      <c r="G2956" s="85"/>
      <c r="H2956" s="85"/>
      <c r="I2956" s="61"/>
      <c r="J2956" s="83"/>
      <c r="K2956" s="83"/>
      <c r="L2956" s="61"/>
      <c r="M2956" s="61"/>
      <c r="N2956" s="61"/>
      <c r="O2956" s="63"/>
      <c r="P2956" s="63"/>
      <c r="Q2956" s="63"/>
      <c r="R2956" s="63"/>
      <c r="S2956" s="64" t="str">
        <f aca="false">IF(ISBLANK(A2956),"",CONCATENATE($BC$5,"-",MID($BC$3,3,2),"-M_",A2956))</f>
        <v/>
      </c>
      <c r="T2956" s="65" t="str">
        <f aca="false">IF(ISBLANK(B2956),"",VLOOKUP(B2956,$BI$2:$BJ$5,2,FALSE()))</f>
        <v/>
      </c>
      <c r="U2956" s="66" t="str">
        <f aca="false">IF(ISBLANK(Q2956),"ES",Q2956)</f>
        <v>ES</v>
      </c>
      <c r="V2956" s="64" t="str">
        <f aca="false">IF(ISBLANK(K2956),"2",VLOOKUP(K2956,$BG$2:$BH$3,2,FALSE()))</f>
        <v>2</v>
      </c>
      <c r="W2956" s="66" t="str">
        <f aca="false">IF(ISBLANK(R2956),"Sin observaciones",R2956)</f>
        <v>Sin observaciones</v>
      </c>
      <c r="X2956" s="64" t="str">
        <f aca="false">IF(ISERROR(VLOOKUP(J2956,$BG$2:$BH$3,2,FALSE())),"",VLOOKUP(J2956,$BG$2:$BH$3,2,FALSE()))</f>
        <v/>
      </c>
      <c r="Z2956" s="67"/>
    </row>
    <row r="2957" customFormat="false" ht="14.4" hidden="false" customHeight="false" outlineLevel="0" collapsed="false">
      <c r="A2957" s="63"/>
      <c r="B2957" s="83"/>
      <c r="C2957" s="63"/>
      <c r="D2957" s="84"/>
      <c r="E2957" s="85"/>
      <c r="F2957" s="85"/>
      <c r="G2957" s="85"/>
      <c r="H2957" s="85"/>
      <c r="I2957" s="61"/>
      <c r="J2957" s="83"/>
      <c r="K2957" s="83"/>
      <c r="L2957" s="61"/>
      <c r="M2957" s="61"/>
      <c r="N2957" s="61"/>
      <c r="O2957" s="63"/>
      <c r="P2957" s="63"/>
      <c r="Q2957" s="63"/>
      <c r="R2957" s="63"/>
      <c r="S2957" s="64" t="str">
        <f aca="false">IF(ISBLANK(A2957),"",CONCATENATE($BC$5,"-",MID($BC$3,3,2),"-M_",A2957))</f>
        <v/>
      </c>
      <c r="T2957" s="65" t="str">
        <f aca="false">IF(ISBLANK(B2957),"",VLOOKUP(B2957,$BI$2:$BJ$5,2,FALSE()))</f>
        <v/>
      </c>
      <c r="U2957" s="66" t="str">
        <f aca="false">IF(ISBLANK(Q2957),"ES",Q2957)</f>
        <v>ES</v>
      </c>
      <c r="V2957" s="64" t="str">
        <f aca="false">IF(ISBLANK(K2957),"2",VLOOKUP(K2957,$BG$2:$BH$3,2,FALSE()))</f>
        <v>2</v>
      </c>
      <c r="W2957" s="66" t="str">
        <f aca="false">IF(ISBLANK(R2957),"Sin observaciones",R2957)</f>
        <v>Sin observaciones</v>
      </c>
      <c r="X2957" s="64" t="str">
        <f aca="false">IF(ISERROR(VLOOKUP(J2957,$BG$2:$BH$3,2,FALSE())),"",VLOOKUP(J2957,$BG$2:$BH$3,2,FALSE()))</f>
        <v/>
      </c>
      <c r="Z2957" s="67"/>
    </row>
    <row r="2958" customFormat="false" ht="14.4" hidden="false" customHeight="false" outlineLevel="0" collapsed="false">
      <c r="A2958" s="63"/>
      <c r="B2958" s="83"/>
      <c r="C2958" s="63"/>
      <c r="D2958" s="84"/>
      <c r="E2958" s="85"/>
      <c r="F2958" s="85"/>
      <c r="G2958" s="85"/>
      <c r="H2958" s="85"/>
      <c r="I2958" s="61"/>
      <c r="J2958" s="83"/>
      <c r="K2958" s="83"/>
      <c r="L2958" s="61"/>
      <c r="M2958" s="61"/>
      <c r="N2958" s="61"/>
      <c r="O2958" s="63"/>
      <c r="P2958" s="63"/>
      <c r="Q2958" s="63"/>
      <c r="R2958" s="63"/>
      <c r="S2958" s="64" t="str">
        <f aca="false">IF(ISBLANK(A2958),"",CONCATENATE($BC$5,"-",MID($BC$3,3,2),"-M_",A2958))</f>
        <v/>
      </c>
      <c r="T2958" s="65" t="str">
        <f aca="false">IF(ISBLANK(B2958),"",VLOOKUP(B2958,$BI$2:$BJ$5,2,FALSE()))</f>
        <v/>
      </c>
      <c r="U2958" s="66" t="str">
        <f aca="false">IF(ISBLANK(Q2958),"ES",Q2958)</f>
        <v>ES</v>
      </c>
      <c r="V2958" s="64" t="str">
        <f aca="false">IF(ISBLANK(K2958),"2",VLOOKUP(K2958,$BG$2:$BH$3,2,FALSE()))</f>
        <v>2</v>
      </c>
      <c r="W2958" s="66" t="str">
        <f aca="false">IF(ISBLANK(R2958),"Sin observaciones",R2958)</f>
        <v>Sin observaciones</v>
      </c>
      <c r="X2958" s="64" t="str">
        <f aca="false">IF(ISERROR(VLOOKUP(J2958,$BG$2:$BH$3,2,FALSE())),"",VLOOKUP(J2958,$BG$2:$BH$3,2,FALSE()))</f>
        <v/>
      </c>
      <c r="Z2958" s="67"/>
    </row>
    <row r="2959" customFormat="false" ht="14.4" hidden="false" customHeight="false" outlineLevel="0" collapsed="false">
      <c r="A2959" s="63"/>
      <c r="B2959" s="83"/>
      <c r="C2959" s="63"/>
      <c r="D2959" s="84"/>
      <c r="E2959" s="85"/>
      <c r="F2959" s="85"/>
      <c r="G2959" s="85"/>
      <c r="H2959" s="85"/>
      <c r="I2959" s="61"/>
      <c r="J2959" s="83"/>
      <c r="K2959" s="83"/>
      <c r="L2959" s="61"/>
      <c r="M2959" s="61"/>
      <c r="N2959" s="61"/>
      <c r="O2959" s="63"/>
      <c r="P2959" s="63"/>
      <c r="Q2959" s="63"/>
      <c r="R2959" s="63"/>
      <c r="S2959" s="64" t="str">
        <f aca="false">IF(ISBLANK(A2959),"",CONCATENATE($BC$5,"-",MID($BC$3,3,2),"-M_",A2959))</f>
        <v/>
      </c>
      <c r="T2959" s="65" t="str">
        <f aca="false">IF(ISBLANK(B2959),"",VLOOKUP(B2959,$BI$2:$BJ$5,2,FALSE()))</f>
        <v/>
      </c>
      <c r="U2959" s="66" t="str">
        <f aca="false">IF(ISBLANK(Q2959),"ES",Q2959)</f>
        <v>ES</v>
      </c>
      <c r="V2959" s="64" t="str">
        <f aca="false">IF(ISBLANK(K2959),"2",VLOOKUP(K2959,$BG$2:$BH$3,2,FALSE()))</f>
        <v>2</v>
      </c>
      <c r="W2959" s="66" t="str">
        <f aca="false">IF(ISBLANK(R2959),"Sin observaciones",R2959)</f>
        <v>Sin observaciones</v>
      </c>
      <c r="X2959" s="64" t="str">
        <f aca="false">IF(ISERROR(VLOOKUP(J2959,$BG$2:$BH$3,2,FALSE())),"",VLOOKUP(J2959,$BG$2:$BH$3,2,FALSE()))</f>
        <v/>
      </c>
      <c r="Z2959" s="67"/>
    </row>
    <row r="2960" customFormat="false" ht="14.4" hidden="false" customHeight="false" outlineLevel="0" collapsed="false">
      <c r="A2960" s="63"/>
      <c r="B2960" s="83"/>
      <c r="C2960" s="63"/>
      <c r="D2960" s="84"/>
      <c r="E2960" s="85"/>
      <c r="F2960" s="85"/>
      <c r="G2960" s="85"/>
      <c r="H2960" s="85"/>
      <c r="I2960" s="61"/>
      <c r="J2960" s="83"/>
      <c r="K2960" s="83"/>
      <c r="L2960" s="61"/>
      <c r="M2960" s="61"/>
      <c r="N2960" s="61"/>
      <c r="O2960" s="63"/>
      <c r="P2960" s="63"/>
      <c r="Q2960" s="63"/>
      <c r="R2960" s="63"/>
      <c r="S2960" s="64" t="str">
        <f aca="false">IF(ISBLANK(A2960),"",CONCATENATE($BC$5,"-",MID($BC$3,3,2),"-M_",A2960))</f>
        <v/>
      </c>
      <c r="T2960" s="65" t="str">
        <f aca="false">IF(ISBLANK(B2960),"",VLOOKUP(B2960,$BI$2:$BJ$5,2,FALSE()))</f>
        <v/>
      </c>
      <c r="U2960" s="66" t="str">
        <f aca="false">IF(ISBLANK(Q2960),"ES",Q2960)</f>
        <v>ES</v>
      </c>
      <c r="V2960" s="64" t="str">
        <f aca="false">IF(ISBLANK(K2960),"2",VLOOKUP(K2960,$BG$2:$BH$3,2,FALSE()))</f>
        <v>2</v>
      </c>
      <c r="W2960" s="66" t="str">
        <f aca="false">IF(ISBLANK(R2960),"Sin observaciones",R2960)</f>
        <v>Sin observaciones</v>
      </c>
      <c r="X2960" s="64" t="str">
        <f aca="false">IF(ISERROR(VLOOKUP(J2960,$BG$2:$BH$3,2,FALSE())),"",VLOOKUP(J2960,$BG$2:$BH$3,2,FALSE()))</f>
        <v/>
      </c>
      <c r="Z2960" s="67"/>
    </row>
    <row r="2961" customFormat="false" ht="14.4" hidden="false" customHeight="false" outlineLevel="0" collapsed="false">
      <c r="A2961" s="63"/>
      <c r="B2961" s="83"/>
      <c r="C2961" s="63"/>
      <c r="D2961" s="84"/>
      <c r="E2961" s="85"/>
      <c r="F2961" s="85"/>
      <c r="G2961" s="85"/>
      <c r="H2961" s="85"/>
      <c r="I2961" s="61"/>
      <c r="J2961" s="83"/>
      <c r="K2961" s="83"/>
      <c r="L2961" s="61"/>
      <c r="M2961" s="61"/>
      <c r="N2961" s="61"/>
      <c r="O2961" s="63"/>
      <c r="P2961" s="63"/>
      <c r="Q2961" s="63"/>
      <c r="R2961" s="63"/>
      <c r="S2961" s="64" t="str">
        <f aca="false">IF(ISBLANK(A2961),"",CONCATENATE($BC$5,"-",MID($BC$3,3,2),"-M_",A2961))</f>
        <v/>
      </c>
      <c r="T2961" s="65" t="str">
        <f aca="false">IF(ISBLANK(B2961),"",VLOOKUP(B2961,$BI$2:$BJ$5,2,FALSE()))</f>
        <v/>
      </c>
      <c r="U2961" s="66" t="str">
        <f aca="false">IF(ISBLANK(Q2961),"ES",Q2961)</f>
        <v>ES</v>
      </c>
      <c r="V2961" s="64" t="str">
        <f aca="false">IF(ISBLANK(K2961),"2",VLOOKUP(K2961,$BG$2:$BH$3,2,FALSE()))</f>
        <v>2</v>
      </c>
      <c r="W2961" s="66" t="str">
        <f aca="false">IF(ISBLANK(R2961),"Sin observaciones",R2961)</f>
        <v>Sin observaciones</v>
      </c>
      <c r="X2961" s="64" t="str">
        <f aca="false">IF(ISERROR(VLOOKUP(J2961,$BG$2:$BH$3,2,FALSE())),"",VLOOKUP(J2961,$BG$2:$BH$3,2,FALSE()))</f>
        <v/>
      </c>
      <c r="Z2961" s="67"/>
    </row>
    <row r="2962" customFormat="false" ht="14.4" hidden="false" customHeight="false" outlineLevel="0" collapsed="false">
      <c r="A2962" s="63"/>
      <c r="B2962" s="83"/>
      <c r="C2962" s="63"/>
      <c r="D2962" s="84"/>
      <c r="E2962" s="85"/>
      <c r="F2962" s="85"/>
      <c r="G2962" s="85"/>
      <c r="H2962" s="85"/>
      <c r="I2962" s="61"/>
      <c r="J2962" s="83"/>
      <c r="K2962" s="83"/>
      <c r="L2962" s="61"/>
      <c r="M2962" s="61"/>
      <c r="N2962" s="61"/>
      <c r="O2962" s="63"/>
      <c r="P2962" s="63"/>
      <c r="Q2962" s="63"/>
      <c r="R2962" s="63"/>
      <c r="S2962" s="64" t="str">
        <f aca="false">IF(ISBLANK(A2962),"",CONCATENATE($BC$5,"-",MID($BC$3,3,2),"-M_",A2962))</f>
        <v/>
      </c>
      <c r="T2962" s="65" t="str">
        <f aca="false">IF(ISBLANK(B2962),"",VLOOKUP(B2962,$BI$2:$BJ$5,2,FALSE()))</f>
        <v/>
      </c>
      <c r="U2962" s="66" t="str">
        <f aca="false">IF(ISBLANK(Q2962),"ES",Q2962)</f>
        <v>ES</v>
      </c>
      <c r="V2962" s="64" t="str">
        <f aca="false">IF(ISBLANK(K2962),"2",VLOOKUP(K2962,$BG$2:$BH$3,2,FALSE()))</f>
        <v>2</v>
      </c>
      <c r="W2962" s="66" t="str">
        <f aca="false">IF(ISBLANK(R2962),"Sin observaciones",R2962)</f>
        <v>Sin observaciones</v>
      </c>
      <c r="X2962" s="64" t="str">
        <f aca="false">IF(ISERROR(VLOOKUP(J2962,$BG$2:$BH$3,2,FALSE())),"",VLOOKUP(J2962,$BG$2:$BH$3,2,FALSE()))</f>
        <v/>
      </c>
      <c r="Z2962" s="67"/>
    </row>
    <row r="2963" customFormat="false" ht="14.4" hidden="false" customHeight="false" outlineLevel="0" collapsed="false">
      <c r="A2963" s="63"/>
      <c r="B2963" s="83"/>
      <c r="C2963" s="63"/>
      <c r="D2963" s="84"/>
      <c r="E2963" s="85"/>
      <c r="F2963" s="85"/>
      <c r="G2963" s="85"/>
      <c r="H2963" s="85"/>
      <c r="I2963" s="61"/>
      <c r="J2963" s="83"/>
      <c r="K2963" s="83"/>
      <c r="L2963" s="61"/>
      <c r="M2963" s="61"/>
      <c r="N2963" s="61"/>
      <c r="O2963" s="63"/>
      <c r="P2963" s="63"/>
      <c r="Q2963" s="63"/>
      <c r="R2963" s="63"/>
      <c r="S2963" s="64" t="str">
        <f aca="false">IF(ISBLANK(A2963),"",CONCATENATE($BC$5,"-",MID($BC$3,3,2),"-M_",A2963))</f>
        <v/>
      </c>
      <c r="T2963" s="65" t="str">
        <f aca="false">IF(ISBLANK(B2963),"",VLOOKUP(B2963,$BI$2:$BJ$5,2,FALSE()))</f>
        <v/>
      </c>
      <c r="U2963" s="66" t="str">
        <f aca="false">IF(ISBLANK(Q2963),"ES",Q2963)</f>
        <v>ES</v>
      </c>
      <c r="V2963" s="64" t="str">
        <f aca="false">IF(ISBLANK(K2963),"2",VLOOKUP(K2963,$BG$2:$BH$3,2,FALSE()))</f>
        <v>2</v>
      </c>
      <c r="W2963" s="66" t="str">
        <f aca="false">IF(ISBLANK(R2963),"Sin observaciones",R2963)</f>
        <v>Sin observaciones</v>
      </c>
      <c r="X2963" s="64" t="str">
        <f aca="false">IF(ISERROR(VLOOKUP(J2963,$BG$2:$BH$3,2,FALSE())),"",VLOOKUP(J2963,$BG$2:$BH$3,2,FALSE()))</f>
        <v/>
      </c>
      <c r="Z2963" s="67"/>
    </row>
    <row r="2964" customFormat="false" ht="14.4" hidden="false" customHeight="false" outlineLevel="0" collapsed="false">
      <c r="A2964" s="63"/>
      <c r="B2964" s="83"/>
      <c r="C2964" s="63"/>
      <c r="D2964" s="84"/>
      <c r="E2964" s="85"/>
      <c r="F2964" s="85"/>
      <c r="G2964" s="85"/>
      <c r="H2964" s="85"/>
      <c r="I2964" s="61"/>
      <c r="J2964" s="83"/>
      <c r="K2964" s="83"/>
      <c r="L2964" s="61"/>
      <c r="M2964" s="61"/>
      <c r="N2964" s="61"/>
      <c r="O2964" s="63"/>
      <c r="P2964" s="63"/>
      <c r="Q2964" s="63"/>
      <c r="R2964" s="63"/>
      <c r="S2964" s="64" t="str">
        <f aca="false">IF(ISBLANK(A2964),"",CONCATENATE($BC$5,"-",MID($BC$3,3,2),"-M_",A2964))</f>
        <v/>
      </c>
      <c r="T2964" s="65" t="str">
        <f aca="false">IF(ISBLANK(B2964),"",VLOOKUP(B2964,$BI$2:$BJ$5,2,FALSE()))</f>
        <v/>
      </c>
      <c r="U2964" s="66" t="str">
        <f aca="false">IF(ISBLANK(Q2964),"ES",Q2964)</f>
        <v>ES</v>
      </c>
      <c r="V2964" s="64" t="str">
        <f aca="false">IF(ISBLANK(K2964),"2",VLOOKUP(K2964,$BG$2:$BH$3,2,FALSE()))</f>
        <v>2</v>
      </c>
      <c r="W2964" s="66" t="str">
        <f aca="false">IF(ISBLANK(R2964),"Sin observaciones",R2964)</f>
        <v>Sin observaciones</v>
      </c>
      <c r="X2964" s="64" t="str">
        <f aca="false">IF(ISERROR(VLOOKUP(J2964,$BG$2:$BH$3,2,FALSE())),"",VLOOKUP(J2964,$BG$2:$BH$3,2,FALSE()))</f>
        <v/>
      </c>
      <c r="Z2964" s="67"/>
    </row>
    <row r="2965" customFormat="false" ht="14.4" hidden="false" customHeight="false" outlineLevel="0" collapsed="false">
      <c r="A2965" s="63"/>
      <c r="B2965" s="83"/>
      <c r="C2965" s="63"/>
      <c r="D2965" s="84"/>
      <c r="E2965" s="85"/>
      <c r="F2965" s="85"/>
      <c r="G2965" s="85"/>
      <c r="H2965" s="85"/>
      <c r="I2965" s="61"/>
      <c r="J2965" s="83"/>
      <c r="K2965" s="83"/>
      <c r="L2965" s="61"/>
      <c r="M2965" s="61"/>
      <c r="N2965" s="61"/>
      <c r="O2965" s="63"/>
      <c r="P2965" s="63"/>
      <c r="Q2965" s="63"/>
      <c r="R2965" s="63"/>
      <c r="S2965" s="64" t="str">
        <f aca="false">IF(ISBLANK(A2965),"",CONCATENATE($BC$5,"-",MID($BC$3,3,2),"-M_",A2965))</f>
        <v/>
      </c>
      <c r="T2965" s="65" t="str">
        <f aca="false">IF(ISBLANK(B2965),"",VLOOKUP(B2965,$BI$2:$BJ$5,2,FALSE()))</f>
        <v/>
      </c>
      <c r="U2965" s="66" t="str">
        <f aca="false">IF(ISBLANK(Q2965),"ES",Q2965)</f>
        <v>ES</v>
      </c>
      <c r="V2965" s="64" t="str">
        <f aca="false">IF(ISBLANK(K2965),"2",VLOOKUP(K2965,$BG$2:$BH$3,2,FALSE()))</f>
        <v>2</v>
      </c>
      <c r="W2965" s="66" t="str">
        <f aca="false">IF(ISBLANK(R2965),"Sin observaciones",R2965)</f>
        <v>Sin observaciones</v>
      </c>
      <c r="X2965" s="64" t="str">
        <f aca="false">IF(ISERROR(VLOOKUP(J2965,$BG$2:$BH$3,2,FALSE())),"",VLOOKUP(J2965,$BG$2:$BH$3,2,FALSE()))</f>
        <v/>
      </c>
      <c r="Z2965" s="67"/>
    </row>
    <row r="2966" customFormat="false" ht="14.4" hidden="false" customHeight="false" outlineLevel="0" collapsed="false">
      <c r="A2966" s="63"/>
      <c r="B2966" s="83"/>
      <c r="C2966" s="63"/>
      <c r="D2966" s="84"/>
      <c r="E2966" s="85"/>
      <c r="F2966" s="85"/>
      <c r="G2966" s="85"/>
      <c r="H2966" s="85"/>
      <c r="I2966" s="61"/>
      <c r="J2966" s="83"/>
      <c r="K2966" s="83"/>
      <c r="L2966" s="61"/>
      <c r="M2966" s="61"/>
      <c r="N2966" s="61"/>
      <c r="O2966" s="63"/>
      <c r="P2966" s="63"/>
      <c r="Q2966" s="63"/>
      <c r="R2966" s="63"/>
      <c r="S2966" s="64" t="str">
        <f aca="false">IF(ISBLANK(A2966),"",CONCATENATE($BC$5,"-",MID($BC$3,3,2),"-M_",A2966))</f>
        <v/>
      </c>
      <c r="T2966" s="65" t="str">
        <f aca="false">IF(ISBLANK(B2966),"",VLOOKUP(B2966,$BI$2:$BJ$5,2,FALSE()))</f>
        <v/>
      </c>
      <c r="U2966" s="66" t="str">
        <f aca="false">IF(ISBLANK(Q2966),"ES",Q2966)</f>
        <v>ES</v>
      </c>
      <c r="V2966" s="64" t="str">
        <f aca="false">IF(ISBLANK(K2966),"2",VLOOKUP(K2966,$BG$2:$BH$3,2,FALSE()))</f>
        <v>2</v>
      </c>
      <c r="W2966" s="66" t="str">
        <f aca="false">IF(ISBLANK(R2966),"Sin observaciones",R2966)</f>
        <v>Sin observaciones</v>
      </c>
      <c r="X2966" s="64" t="str">
        <f aca="false">IF(ISERROR(VLOOKUP(J2966,$BG$2:$BH$3,2,FALSE())),"",VLOOKUP(J2966,$BG$2:$BH$3,2,FALSE()))</f>
        <v/>
      </c>
      <c r="Z2966" s="67"/>
    </row>
    <row r="2967" customFormat="false" ht="14.4" hidden="false" customHeight="false" outlineLevel="0" collapsed="false">
      <c r="A2967" s="63"/>
      <c r="B2967" s="83"/>
      <c r="C2967" s="63"/>
      <c r="D2967" s="84"/>
      <c r="E2967" s="85"/>
      <c r="F2967" s="85"/>
      <c r="G2967" s="85"/>
      <c r="H2967" s="85"/>
      <c r="I2967" s="61"/>
      <c r="J2967" s="83"/>
      <c r="K2967" s="83"/>
      <c r="L2967" s="61"/>
      <c r="M2967" s="61"/>
      <c r="N2967" s="61"/>
      <c r="O2967" s="63"/>
      <c r="P2967" s="63"/>
      <c r="Q2967" s="63"/>
      <c r="R2967" s="63"/>
      <c r="S2967" s="64" t="str">
        <f aca="false">IF(ISBLANK(A2967),"",CONCATENATE($BC$5,"-",MID($BC$3,3,2),"-M_",A2967))</f>
        <v/>
      </c>
      <c r="T2967" s="65" t="str">
        <f aca="false">IF(ISBLANK(B2967),"",VLOOKUP(B2967,$BI$2:$BJ$5,2,FALSE()))</f>
        <v/>
      </c>
      <c r="U2967" s="66" t="str">
        <f aca="false">IF(ISBLANK(Q2967),"ES",Q2967)</f>
        <v>ES</v>
      </c>
      <c r="V2967" s="64" t="str">
        <f aca="false">IF(ISBLANK(K2967),"2",VLOOKUP(K2967,$BG$2:$BH$3,2,FALSE()))</f>
        <v>2</v>
      </c>
      <c r="W2967" s="66" t="str">
        <f aca="false">IF(ISBLANK(R2967),"Sin observaciones",R2967)</f>
        <v>Sin observaciones</v>
      </c>
      <c r="X2967" s="64" t="str">
        <f aca="false">IF(ISERROR(VLOOKUP(J2967,$BG$2:$BH$3,2,FALSE())),"",VLOOKUP(J2967,$BG$2:$BH$3,2,FALSE()))</f>
        <v/>
      </c>
      <c r="Z2967" s="67"/>
    </row>
    <row r="2968" customFormat="false" ht="14.4" hidden="false" customHeight="false" outlineLevel="0" collapsed="false">
      <c r="A2968" s="63"/>
      <c r="B2968" s="83"/>
      <c r="C2968" s="63"/>
      <c r="D2968" s="84"/>
      <c r="E2968" s="85"/>
      <c r="F2968" s="85"/>
      <c r="G2968" s="85"/>
      <c r="H2968" s="85"/>
      <c r="I2968" s="61"/>
      <c r="J2968" s="83"/>
      <c r="K2968" s="83"/>
      <c r="L2968" s="61"/>
      <c r="M2968" s="61"/>
      <c r="N2968" s="61"/>
      <c r="O2968" s="63"/>
      <c r="P2968" s="63"/>
      <c r="Q2968" s="63"/>
      <c r="R2968" s="63"/>
      <c r="S2968" s="64" t="str">
        <f aca="false">IF(ISBLANK(A2968),"",CONCATENATE($BC$5,"-",MID($BC$3,3,2),"-M_",A2968))</f>
        <v/>
      </c>
      <c r="T2968" s="65" t="str">
        <f aca="false">IF(ISBLANK(B2968),"",VLOOKUP(B2968,$BI$2:$BJ$5,2,FALSE()))</f>
        <v/>
      </c>
      <c r="U2968" s="66" t="str">
        <f aca="false">IF(ISBLANK(Q2968),"ES",Q2968)</f>
        <v>ES</v>
      </c>
      <c r="V2968" s="64" t="str">
        <f aca="false">IF(ISBLANK(K2968),"2",VLOOKUP(K2968,$BG$2:$BH$3,2,FALSE()))</f>
        <v>2</v>
      </c>
      <c r="W2968" s="66" t="str">
        <f aca="false">IF(ISBLANK(R2968),"Sin observaciones",R2968)</f>
        <v>Sin observaciones</v>
      </c>
      <c r="X2968" s="64" t="str">
        <f aca="false">IF(ISERROR(VLOOKUP(J2968,$BG$2:$BH$3,2,FALSE())),"",VLOOKUP(J2968,$BG$2:$BH$3,2,FALSE()))</f>
        <v/>
      </c>
      <c r="Z2968" s="67"/>
    </row>
    <row r="2969" customFormat="false" ht="14.4" hidden="false" customHeight="false" outlineLevel="0" collapsed="false">
      <c r="A2969" s="63"/>
      <c r="B2969" s="83"/>
      <c r="C2969" s="63"/>
      <c r="D2969" s="84"/>
      <c r="E2969" s="85"/>
      <c r="F2969" s="85"/>
      <c r="G2969" s="85"/>
      <c r="H2969" s="85"/>
      <c r="I2969" s="61"/>
      <c r="J2969" s="83"/>
      <c r="K2969" s="83"/>
      <c r="L2969" s="61"/>
      <c r="M2969" s="61"/>
      <c r="N2969" s="61"/>
      <c r="O2969" s="63"/>
      <c r="P2969" s="63"/>
      <c r="Q2969" s="63"/>
      <c r="R2969" s="63"/>
      <c r="S2969" s="64" t="str">
        <f aca="false">IF(ISBLANK(A2969),"",CONCATENATE($BC$5,"-",MID($BC$3,3,2),"-M_",A2969))</f>
        <v/>
      </c>
      <c r="T2969" s="65" t="str">
        <f aca="false">IF(ISBLANK(B2969),"",VLOOKUP(B2969,$BI$2:$BJ$5,2,FALSE()))</f>
        <v/>
      </c>
      <c r="U2969" s="66" t="str">
        <f aca="false">IF(ISBLANK(Q2969),"ES",Q2969)</f>
        <v>ES</v>
      </c>
      <c r="V2969" s="64" t="str">
        <f aca="false">IF(ISBLANK(K2969),"2",VLOOKUP(K2969,$BG$2:$BH$3,2,FALSE()))</f>
        <v>2</v>
      </c>
      <c r="W2969" s="66" t="str">
        <f aca="false">IF(ISBLANK(R2969),"Sin observaciones",R2969)</f>
        <v>Sin observaciones</v>
      </c>
      <c r="X2969" s="64" t="str">
        <f aca="false">IF(ISERROR(VLOOKUP(J2969,$BG$2:$BH$3,2,FALSE())),"",VLOOKUP(J2969,$BG$2:$BH$3,2,FALSE()))</f>
        <v/>
      </c>
      <c r="Z2969" s="67"/>
    </row>
    <row r="2970" customFormat="false" ht="14.4" hidden="false" customHeight="false" outlineLevel="0" collapsed="false">
      <c r="A2970" s="63"/>
      <c r="B2970" s="83"/>
      <c r="C2970" s="63"/>
      <c r="D2970" s="84"/>
      <c r="E2970" s="85"/>
      <c r="F2970" s="85"/>
      <c r="G2970" s="85"/>
      <c r="H2970" s="85"/>
      <c r="I2970" s="61"/>
      <c r="J2970" s="83"/>
      <c r="K2970" s="83"/>
      <c r="L2970" s="61"/>
      <c r="M2970" s="61"/>
      <c r="N2970" s="61"/>
      <c r="O2970" s="63"/>
      <c r="P2970" s="63"/>
      <c r="Q2970" s="63"/>
      <c r="R2970" s="63"/>
      <c r="S2970" s="64" t="str">
        <f aca="false">IF(ISBLANK(A2970),"",CONCATENATE($BC$5,"-",MID($BC$3,3,2),"-M_",A2970))</f>
        <v/>
      </c>
      <c r="T2970" s="65" t="str">
        <f aca="false">IF(ISBLANK(B2970),"",VLOOKUP(B2970,$BI$2:$BJ$5,2,FALSE()))</f>
        <v/>
      </c>
      <c r="U2970" s="66" t="str">
        <f aca="false">IF(ISBLANK(Q2970),"ES",Q2970)</f>
        <v>ES</v>
      </c>
      <c r="V2970" s="64" t="str">
        <f aca="false">IF(ISBLANK(K2970),"2",VLOOKUP(K2970,$BG$2:$BH$3,2,FALSE()))</f>
        <v>2</v>
      </c>
      <c r="W2970" s="66" t="str">
        <f aca="false">IF(ISBLANK(R2970),"Sin observaciones",R2970)</f>
        <v>Sin observaciones</v>
      </c>
      <c r="X2970" s="64" t="str">
        <f aca="false">IF(ISERROR(VLOOKUP(J2970,$BG$2:$BH$3,2,FALSE())),"",VLOOKUP(J2970,$BG$2:$BH$3,2,FALSE()))</f>
        <v/>
      </c>
      <c r="Z2970" s="67"/>
    </row>
    <row r="2971" customFormat="false" ht="14.4" hidden="false" customHeight="false" outlineLevel="0" collapsed="false">
      <c r="A2971" s="63"/>
      <c r="B2971" s="83"/>
      <c r="C2971" s="63"/>
      <c r="D2971" s="84"/>
      <c r="E2971" s="85"/>
      <c r="F2971" s="85"/>
      <c r="G2971" s="85"/>
      <c r="H2971" s="85"/>
      <c r="I2971" s="61"/>
      <c r="J2971" s="83"/>
      <c r="K2971" s="83"/>
      <c r="L2971" s="61"/>
      <c r="M2971" s="61"/>
      <c r="N2971" s="61"/>
      <c r="O2971" s="63"/>
      <c r="P2971" s="63"/>
      <c r="Q2971" s="63"/>
      <c r="R2971" s="63"/>
      <c r="S2971" s="64" t="str">
        <f aca="false">IF(ISBLANK(A2971),"",CONCATENATE($BC$5,"-",MID($BC$3,3,2),"-M_",A2971))</f>
        <v/>
      </c>
      <c r="T2971" s="65" t="str">
        <f aca="false">IF(ISBLANK(B2971),"",VLOOKUP(B2971,$BI$2:$BJ$5,2,FALSE()))</f>
        <v/>
      </c>
      <c r="U2971" s="66" t="str">
        <f aca="false">IF(ISBLANK(Q2971),"ES",Q2971)</f>
        <v>ES</v>
      </c>
      <c r="V2971" s="64" t="str">
        <f aca="false">IF(ISBLANK(K2971),"2",VLOOKUP(K2971,$BG$2:$BH$3,2,FALSE()))</f>
        <v>2</v>
      </c>
      <c r="W2971" s="66" t="str">
        <f aca="false">IF(ISBLANK(R2971),"Sin observaciones",R2971)</f>
        <v>Sin observaciones</v>
      </c>
      <c r="X2971" s="64" t="str">
        <f aca="false">IF(ISERROR(VLOOKUP(J2971,$BG$2:$BH$3,2,FALSE())),"",VLOOKUP(J2971,$BG$2:$BH$3,2,FALSE()))</f>
        <v/>
      </c>
      <c r="Z2971" s="67"/>
    </row>
    <row r="2972" customFormat="false" ht="14.4" hidden="false" customHeight="false" outlineLevel="0" collapsed="false">
      <c r="A2972" s="63"/>
      <c r="B2972" s="83"/>
      <c r="C2972" s="63"/>
      <c r="D2972" s="84"/>
      <c r="E2972" s="85"/>
      <c r="F2972" s="85"/>
      <c r="G2972" s="85"/>
      <c r="H2972" s="85"/>
      <c r="I2972" s="61"/>
      <c r="J2972" s="83"/>
      <c r="K2972" s="83"/>
      <c r="L2972" s="61"/>
      <c r="M2972" s="61"/>
      <c r="N2972" s="61"/>
      <c r="O2972" s="63"/>
      <c r="P2972" s="63"/>
      <c r="Q2972" s="63"/>
      <c r="R2972" s="63"/>
      <c r="S2972" s="64" t="str">
        <f aca="false">IF(ISBLANK(A2972),"",CONCATENATE($BC$5,"-",MID($BC$3,3,2),"-M_",A2972))</f>
        <v/>
      </c>
      <c r="T2972" s="65" t="str">
        <f aca="false">IF(ISBLANK(B2972),"",VLOOKUP(B2972,$BI$2:$BJ$5,2,FALSE()))</f>
        <v/>
      </c>
      <c r="U2972" s="66" t="str">
        <f aca="false">IF(ISBLANK(Q2972),"ES",Q2972)</f>
        <v>ES</v>
      </c>
      <c r="V2972" s="64" t="str">
        <f aca="false">IF(ISBLANK(K2972),"2",VLOOKUP(K2972,$BG$2:$BH$3,2,FALSE()))</f>
        <v>2</v>
      </c>
      <c r="W2972" s="66" t="str">
        <f aca="false">IF(ISBLANK(R2972),"Sin observaciones",R2972)</f>
        <v>Sin observaciones</v>
      </c>
      <c r="X2972" s="64" t="str">
        <f aca="false">IF(ISERROR(VLOOKUP(J2972,$BG$2:$BH$3,2,FALSE())),"",VLOOKUP(J2972,$BG$2:$BH$3,2,FALSE()))</f>
        <v/>
      </c>
      <c r="Z2972" s="67"/>
    </row>
    <row r="2973" customFormat="false" ht="14.4" hidden="false" customHeight="false" outlineLevel="0" collapsed="false">
      <c r="A2973" s="63"/>
      <c r="B2973" s="83"/>
      <c r="C2973" s="63"/>
      <c r="D2973" s="84"/>
      <c r="E2973" s="85"/>
      <c r="F2973" s="85"/>
      <c r="G2973" s="85"/>
      <c r="H2973" s="85"/>
      <c r="I2973" s="61"/>
      <c r="J2973" s="83"/>
      <c r="K2973" s="83"/>
      <c r="L2973" s="61"/>
      <c r="M2973" s="61"/>
      <c r="N2973" s="61"/>
      <c r="O2973" s="63"/>
      <c r="P2973" s="63"/>
      <c r="Q2973" s="63"/>
      <c r="R2973" s="63"/>
      <c r="S2973" s="64" t="str">
        <f aca="false">IF(ISBLANK(A2973),"",CONCATENATE($BC$5,"-",MID($BC$3,3,2),"-M_",A2973))</f>
        <v/>
      </c>
      <c r="T2973" s="65" t="str">
        <f aca="false">IF(ISBLANK(B2973),"",VLOOKUP(B2973,$BI$2:$BJ$5,2,FALSE()))</f>
        <v/>
      </c>
      <c r="U2973" s="66" t="str">
        <f aca="false">IF(ISBLANK(Q2973),"ES",Q2973)</f>
        <v>ES</v>
      </c>
      <c r="V2973" s="64" t="str">
        <f aca="false">IF(ISBLANK(K2973),"2",VLOOKUP(K2973,$BG$2:$BH$3,2,FALSE()))</f>
        <v>2</v>
      </c>
      <c r="W2973" s="66" t="str">
        <f aca="false">IF(ISBLANK(R2973),"Sin observaciones",R2973)</f>
        <v>Sin observaciones</v>
      </c>
      <c r="X2973" s="64" t="str">
        <f aca="false">IF(ISERROR(VLOOKUP(J2973,$BG$2:$BH$3,2,FALSE())),"",VLOOKUP(J2973,$BG$2:$BH$3,2,FALSE()))</f>
        <v/>
      </c>
      <c r="Z2973" s="67"/>
    </row>
    <row r="2974" customFormat="false" ht="14.4" hidden="false" customHeight="false" outlineLevel="0" collapsed="false">
      <c r="A2974" s="63"/>
      <c r="B2974" s="83"/>
      <c r="C2974" s="63"/>
      <c r="D2974" s="84"/>
      <c r="E2974" s="85"/>
      <c r="F2974" s="85"/>
      <c r="G2974" s="85"/>
      <c r="H2974" s="85"/>
      <c r="I2974" s="61"/>
      <c r="J2974" s="83"/>
      <c r="K2974" s="83"/>
      <c r="L2974" s="61"/>
      <c r="M2974" s="61"/>
      <c r="N2974" s="61"/>
      <c r="O2974" s="63"/>
      <c r="P2974" s="63"/>
      <c r="Q2974" s="63"/>
      <c r="R2974" s="63"/>
      <c r="S2974" s="64" t="str">
        <f aca="false">IF(ISBLANK(A2974),"",CONCATENATE($BC$5,"-",MID($BC$3,3,2),"-M_",A2974))</f>
        <v/>
      </c>
      <c r="T2974" s="65" t="str">
        <f aca="false">IF(ISBLANK(B2974),"",VLOOKUP(B2974,$BI$2:$BJ$5,2,FALSE()))</f>
        <v/>
      </c>
      <c r="U2974" s="66" t="str">
        <f aca="false">IF(ISBLANK(Q2974),"ES",Q2974)</f>
        <v>ES</v>
      </c>
      <c r="V2974" s="64" t="str">
        <f aca="false">IF(ISBLANK(K2974),"2",VLOOKUP(K2974,$BG$2:$BH$3,2,FALSE()))</f>
        <v>2</v>
      </c>
      <c r="W2974" s="66" t="str">
        <f aca="false">IF(ISBLANK(R2974),"Sin observaciones",R2974)</f>
        <v>Sin observaciones</v>
      </c>
      <c r="X2974" s="64" t="str">
        <f aca="false">IF(ISERROR(VLOOKUP(J2974,$BG$2:$BH$3,2,FALSE())),"",VLOOKUP(J2974,$BG$2:$BH$3,2,FALSE()))</f>
        <v/>
      </c>
      <c r="Z2974" s="67"/>
    </row>
    <row r="2975" customFormat="false" ht="14.4" hidden="false" customHeight="false" outlineLevel="0" collapsed="false">
      <c r="A2975" s="63"/>
      <c r="B2975" s="83"/>
      <c r="C2975" s="63"/>
      <c r="D2975" s="84"/>
      <c r="E2975" s="85"/>
      <c r="F2975" s="85"/>
      <c r="G2975" s="85"/>
      <c r="H2975" s="85"/>
      <c r="I2975" s="61"/>
      <c r="J2975" s="83"/>
      <c r="K2975" s="83"/>
      <c r="L2975" s="61"/>
      <c r="M2975" s="61"/>
      <c r="N2975" s="61"/>
      <c r="O2975" s="63"/>
      <c r="P2975" s="63"/>
      <c r="Q2975" s="63"/>
      <c r="R2975" s="63"/>
      <c r="S2975" s="64" t="str">
        <f aca="false">IF(ISBLANK(A2975),"",CONCATENATE($BC$5,"-",MID($BC$3,3,2),"-M_",A2975))</f>
        <v/>
      </c>
      <c r="T2975" s="65" t="str">
        <f aca="false">IF(ISBLANK(B2975),"",VLOOKUP(B2975,$BI$2:$BJ$5,2,FALSE()))</f>
        <v/>
      </c>
      <c r="U2975" s="66" t="str">
        <f aca="false">IF(ISBLANK(Q2975),"ES",Q2975)</f>
        <v>ES</v>
      </c>
      <c r="V2975" s="64" t="str">
        <f aca="false">IF(ISBLANK(K2975),"2",VLOOKUP(K2975,$BG$2:$BH$3,2,FALSE()))</f>
        <v>2</v>
      </c>
      <c r="W2975" s="66" t="str">
        <f aca="false">IF(ISBLANK(R2975),"Sin observaciones",R2975)</f>
        <v>Sin observaciones</v>
      </c>
      <c r="X2975" s="64" t="str">
        <f aca="false">IF(ISERROR(VLOOKUP(J2975,$BG$2:$BH$3,2,FALSE())),"",VLOOKUP(J2975,$BG$2:$BH$3,2,FALSE()))</f>
        <v/>
      </c>
      <c r="Z2975" s="67"/>
    </row>
    <row r="2976" customFormat="false" ht="14.4" hidden="false" customHeight="false" outlineLevel="0" collapsed="false">
      <c r="A2976" s="63"/>
      <c r="B2976" s="83"/>
      <c r="C2976" s="63"/>
      <c r="D2976" s="84"/>
      <c r="E2976" s="85"/>
      <c r="F2976" s="85"/>
      <c r="G2976" s="85"/>
      <c r="H2976" s="85"/>
      <c r="I2976" s="61"/>
      <c r="J2976" s="83"/>
      <c r="K2976" s="83"/>
      <c r="L2976" s="61"/>
      <c r="M2976" s="61"/>
      <c r="N2976" s="61"/>
      <c r="O2976" s="63"/>
      <c r="P2976" s="63"/>
      <c r="Q2976" s="63"/>
      <c r="R2976" s="63"/>
      <c r="S2976" s="64" t="str">
        <f aca="false">IF(ISBLANK(A2976),"",CONCATENATE($BC$5,"-",MID($BC$3,3,2),"-M_",A2976))</f>
        <v/>
      </c>
      <c r="T2976" s="65" t="str">
        <f aca="false">IF(ISBLANK(B2976),"",VLOOKUP(B2976,$BI$2:$BJ$5,2,FALSE()))</f>
        <v/>
      </c>
      <c r="U2976" s="66" t="str">
        <f aca="false">IF(ISBLANK(Q2976),"ES",Q2976)</f>
        <v>ES</v>
      </c>
      <c r="V2976" s="64" t="str">
        <f aca="false">IF(ISBLANK(K2976),"2",VLOOKUP(K2976,$BG$2:$BH$3,2,FALSE()))</f>
        <v>2</v>
      </c>
      <c r="W2976" s="66" t="str">
        <f aca="false">IF(ISBLANK(R2976),"Sin observaciones",R2976)</f>
        <v>Sin observaciones</v>
      </c>
      <c r="X2976" s="64" t="str">
        <f aca="false">IF(ISERROR(VLOOKUP(J2976,$BG$2:$BH$3,2,FALSE())),"",VLOOKUP(J2976,$BG$2:$BH$3,2,FALSE()))</f>
        <v/>
      </c>
      <c r="Z2976" s="67"/>
    </row>
    <row r="2977" customFormat="false" ht="14.4" hidden="false" customHeight="false" outlineLevel="0" collapsed="false">
      <c r="A2977" s="63"/>
      <c r="B2977" s="83"/>
      <c r="C2977" s="63"/>
      <c r="D2977" s="84"/>
      <c r="E2977" s="85"/>
      <c r="F2977" s="85"/>
      <c r="G2977" s="85"/>
      <c r="H2977" s="85"/>
      <c r="I2977" s="61"/>
      <c r="J2977" s="83"/>
      <c r="K2977" s="83"/>
      <c r="L2977" s="61"/>
      <c r="M2977" s="61"/>
      <c r="N2977" s="61"/>
      <c r="O2977" s="63"/>
      <c r="P2977" s="63"/>
      <c r="Q2977" s="63"/>
      <c r="R2977" s="63"/>
      <c r="S2977" s="64" t="str">
        <f aca="false">IF(ISBLANK(A2977),"",CONCATENATE($BC$5,"-",MID($BC$3,3,2),"-M_",A2977))</f>
        <v/>
      </c>
      <c r="T2977" s="65" t="str">
        <f aca="false">IF(ISBLANK(B2977),"",VLOOKUP(B2977,$BI$2:$BJ$5,2,FALSE()))</f>
        <v/>
      </c>
      <c r="U2977" s="66" t="str">
        <f aca="false">IF(ISBLANK(Q2977),"ES",Q2977)</f>
        <v>ES</v>
      </c>
      <c r="V2977" s="64" t="str">
        <f aca="false">IF(ISBLANK(K2977),"2",VLOOKUP(K2977,$BG$2:$BH$3,2,FALSE()))</f>
        <v>2</v>
      </c>
      <c r="W2977" s="66" t="str">
        <f aca="false">IF(ISBLANK(R2977),"Sin observaciones",R2977)</f>
        <v>Sin observaciones</v>
      </c>
      <c r="X2977" s="64" t="str">
        <f aca="false">IF(ISERROR(VLOOKUP(J2977,$BG$2:$BH$3,2,FALSE())),"",VLOOKUP(J2977,$BG$2:$BH$3,2,FALSE()))</f>
        <v/>
      </c>
      <c r="Z2977" s="67"/>
    </row>
    <row r="2978" customFormat="false" ht="14.4" hidden="false" customHeight="false" outlineLevel="0" collapsed="false">
      <c r="A2978" s="63"/>
      <c r="B2978" s="83"/>
      <c r="C2978" s="63"/>
      <c r="D2978" s="84"/>
      <c r="E2978" s="85"/>
      <c r="F2978" s="85"/>
      <c r="G2978" s="85"/>
      <c r="H2978" s="85"/>
      <c r="I2978" s="61"/>
      <c r="J2978" s="83"/>
      <c r="K2978" s="83"/>
      <c r="L2978" s="61"/>
      <c r="M2978" s="61"/>
      <c r="N2978" s="61"/>
      <c r="O2978" s="63"/>
      <c r="P2978" s="63"/>
      <c r="Q2978" s="63"/>
      <c r="R2978" s="63"/>
      <c r="S2978" s="64" t="str">
        <f aca="false">IF(ISBLANK(A2978),"",CONCATENATE($BC$5,"-",MID($BC$3,3,2),"-M_",A2978))</f>
        <v/>
      </c>
      <c r="T2978" s="65" t="str">
        <f aca="false">IF(ISBLANK(B2978),"",VLOOKUP(B2978,$BI$2:$BJ$5,2,FALSE()))</f>
        <v/>
      </c>
      <c r="U2978" s="66" t="str">
        <f aca="false">IF(ISBLANK(Q2978),"ES",Q2978)</f>
        <v>ES</v>
      </c>
      <c r="V2978" s="64" t="str">
        <f aca="false">IF(ISBLANK(K2978),"2",VLOOKUP(K2978,$BG$2:$BH$3,2,FALSE()))</f>
        <v>2</v>
      </c>
      <c r="W2978" s="66" t="str">
        <f aca="false">IF(ISBLANK(R2978),"Sin observaciones",R2978)</f>
        <v>Sin observaciones</v>
      </c>
      <c r="X2978" s="64" t="str">
        <f aca="false">IF(ISERROR(VLOOKUP(J2978,$BG$2:$BH$3,2,FALSE())),"",VLOOKUP(J2978,$BG$2:$BH$3,2,FALSE()))</f>
        <v/>
      </c>
      <c r="Z2978" s="67"/>
    </row>
    <row r="2979" customFormat="false" ht="14.4" hidden="false" customHeight="false" outlineLevel="0" collapsed="false">
      <c r="A2979" s="63"/>
      <c r="B2979" s="83"/>
      <c r="C2979" s="63"/>
      <c r="D2979" s="84"/>
      <c r="E2979" s="85"/>
      <c r="F2979" s="85"/>
      <c r="G2979" s="85"/>
      <c r="H2979" s="85"/>
      <c r="I2979" s="61"/>
      <c r="J2979" s="83"/>
      <c r="K2979" s="83"/>
      <c r="L2979" s="61"/>
      <c r="M2979" s="61"/>
      <c r="N2979" s="61"/>
      <c r="O2979" s="63"/>
      <c r="P2979" s="63"/>
      <c r="Q2979" s="63"/>
      <c r="R2979" s="63"/>
      <c r="S2979" s="64" t="str">
        <f aca="false">IF(ISBLANK(A2979),"",CONCATENATE($BC$5,"-",MID($BC$3,3,2),"-M_",A2979))</f>
        <v/>
      </c>
      <c r="T2979" s="65" t="str">
        <f aca="false">IF(ISBLANK(B2979),"",VLOOKUP(B2979,$BI$2:$BJ$5,2,FALSE()))</f>
        <v/>
      </c>
      <c r="U2979" s="66" t="str">
        <f aca="false">IF(ISBLANK(Q2979),"ES",Q2979)</f>
        <v>ES</v>
      </c>
      <c r="V2979" s="64" t="str">
        <f aca="false">IF(ISBLANK(K2979),"2",VLOOKUP(K2979,$BG$2:$BH$3,2,FALSE()))</f>
        <v>2</v>
      </c>
      <c r="W2979" s="66" t="str">
        <f aca="false">IF(ISBLANK(R2979),"Sin observaciones",R2979)</f>
        <v>Sin observaciones</v>
      </c>
      <c r="X2979" s="64" t="str">
        <f aca="false">IF(ISERROR(VLOOKUP(J2979,$BG$2:$BH$3,2,FALSE())),"",VLOOKUP(J2979,$BG$2:$BH$3,2,FALSE()))</f>
        <v/>
      </c>
      <c r="Z2979" s="67"/>
    </row>
    <row r="2980" customFormat="false" ht="14.4" hidden="false" customHeight="false" outlineLevel="0" collapsed="false">
      <c r="A2980" s="63"/>
      <c r="B2980" s="83"/>
      <c r="C2980" s="63"/>
      <c r="D2980" s="84"/>
      <c r="E2980" s="85"/>
      <c r="F2980" s="85"/>
      <c r="G2980" s="85"/>
      <c r="H2980" s="85"/>
      <c r="I2980" s="61"/>
      <c r="J2980" s="83"/>
      <c r="K2980" s="83"/>
      <c r="L2980" s="61"/>
      <c r="M2980" s="61"/>
      <c r="N2980" s="61"/>
      <c r="O2980" s="63"/>
      <c r="P2980" s="63"/>
      <c r="Q2980" s="63"/>
      <c r="R2980" s="63"/>
      <c r="S2980" s="64" t="str">
        <f aca="false">IF(ISBLANK(A2980),"",CONCATENATE($BC$5,"-",MID($BC$3,3,2),"-M_",A2980))</f>
        <v/>
      </c>
      <c r="T2980" s="65" t="str">
        <f aca="false">IF(ISBLANK(B2980),"",VLOOKUP(B2980,$BI$2:$BJ$5,2,FALSE()))</f>
        <v/>
      </c>
      <c r="U2980" s="66" t="str">
        <f aca="false">IF(ISBLANK(Q2980),"ES",Q2980)</f>
        <v>ES</v>
      </c>
      <c r="V2980" s="64" t="str">
        <f aca="false">IF(ISBLANK(K2980),"2",VLOOKUP(K2980,$BG$2:$BH$3,2,FALSE()))</f>
        <v>2</v>
      </c>
      <c r="W2980" s="66" t="str">
        <f aca="false">IF(ISBLANK(R2980),"Sin observaciones",R2980)</f>
        <v>Sin observaciones</v>
      </c>
      <c r="X2980" s="64" t="str">
        <f aca="false">IF(ISERROR(VLOOKUP(J2980,$BG$2:$BH$3,2,FALSE())),"",VLOOKUP(J2980,$BG$2:$BH$3,2,FALSE()))</f>
        <v/>
      </c>
      <c r="Z2980" s="67"/>
    </row>
    <row r="2981" customFormat="false" ht="14.4" hidden="false" customHeight="false" outlineLevel="0" collapsed="false">
      <c r="A2981" s="63"/>
      <c r="B2981" s="83"/>
      <c r="C2981" s="63"/>
      <c r="D2981" s="84"/>
      <c r="E2981" s="85"/>
      <c r="F2981" s="85"/>
      <c r="G2981" s="85"/>
      <c r="H2981" s="85"/>
      <c r="I2981" s="61"/>
      <c r="J2981" s="83"/>
      <c r="K2981" s="83"/>
      <c r="L2981" s="61"/>
      <c r="M2981" s="61"/>
      <c r="N2981" s="61"/>
      <c r="O2981" s="63"/>
      <c r="P2981" s="63"/>
      <c r="Q2981" s="63"/>
      <c r="R2981" s="63"/>
      <c r="S2981" s="64" t="str">
        <f aca="false">IF(ISBLANK(A2981),"",CONCATENATE($BC$5,"-",MID($BC$3,3,2),"-M_",A2981))</f>
        <v/>
      </c>
      <c r="T2981" s="65" t="str">
        <f aca="false">IF(ISBLANK(B2981),"",VLOOKUP(B2981,$BI$2:$BJ$5,2,FALSE()))</f>
        <v/>
      </c>
      <c r="U2981" s="66" t="str">
        <f aca="false">IF(ISBLANK(Q2981),"ES",Q2981)</f>
        <v>ES</v>
      </c>
      <c r="V2981" s="64" t="str">
        <f aca="false">IF(ISBLANK(K2981),"2",VLOOKUP(K2981,$BG$2:$BH$3,2,FALSE()))</f>
        <v>2</v>
      </c>
      <c r="W2981" s="66" t="str">
        <f aca="false">IF(ISBLANK(R2981),"Sin observaciones",R2981)</f>
        <v>Sin observaciones</v>
      </c>
      <c r="X2981" s="64" t="str">
        <f aca="false">IF(ISERROR(VLOOKUP(J2981,$BG$2:$BH$3,2,FALSE())),"",VLOOKUP(J2981,$BG$2:$BH$3,2,FALSE()))</f>
        <v/>
      </c>
      <c r="Z2981" s="67"/>
    </row>
    <row r="2982" customFormat="false" ht="14.4" hidden="false" customHeight="false" outlineLevel="0" collapsed="false">
      <c r="A2982" s="63"/>
      <c r="B2982" s="83"/>
      <c r="C2982" s="63"/>
      <c r="D2982" s="84"/>
      <c r="E2982" s="85"/>
      <c r="F2982" s="85"/>
      <c r="G2982" s="85"/>
      <c r="H2982" s="85"/>
      <c r="I2982" s="61"/>
      <c r="J2982" s="83"/>
      <c r="K2982" s="83"/>
      <c r="L2982" s="61"/>
      <c r="M2982" s="61"/>
      <c r="N2982" s="61"/>
      <c r="O2982" s="63"/>
      <c r="P2982" s="63"/>
      <c r="Q2982" s="63"/>
      <c r="R2982" s="63"/>
      <c r="S2982" s="64" t="str">
        <f aca="false">IF(ISBLANK(A2982),"",CONCATENATE($BC$5,"-",MID($BC$3,3,2),"-M_",A2982))</f>
        <v/>
      </c>
      <c r="T2982" s="65" t="str">
        <f aca="false">IF(ISBLANK(B2982),"",VLOOKUP(B2982,$BI$2:$BJ$5,2,FALSE()))</f>
        <v/>
      </c>
      <c r="U2982" s="66" t="str">
        <f aca="false">IF(ISBLANK(Q2982),"ES",Q2982)</f>
        <v>ES</v>
      </c>
      <c r="V2982" s="64" t="str">
        <f aca="false">IF(ISBLANK(K2982),"2",VLOOKUP(K2982,$BG$2:$BH$3,2,FALSE()))</f>
        <v>2</v>
      </c>
      <c r="W2982" s="66" t="str">
        <f aca="false">IF(ISBLANK(R2982),"Sin observaciones",R2982)</f>
        <v>Sin observaciones</v>
      </c>
      <c r="X2982" s="64" t="str">
        <f aca="false">IF(ISERROR(VLOOKUP(J2982,$BG$2:$BH$3,2,FALSE())),"",VLOOKUP(J2982,$BG$2:$BH$3,2,FALSE()))</f>
        <v/>
      </c>
      <c r="Z2982" s="67"/>
    </row>
    <row r="2983" customFormat="false" ht="14.4" hidden="false" customHeight="false" outlineLevel="0" collapsed="false">
      <c r="A2983" s="63"/>
      <c r="B2983" s="83"/>
      <c r="C2983" s="63"/>
      <c r="D2983" s="84"/>
      <c r="E2983" s="85"/>
      <c r="F2983" s="85"/>
      <c r="G2983" s="85"/>
      <c r="H2983" s="85"/>
      <c r="I2983" s="61"/>
      <c r="J2983" s="83"/>
      <c r="K2983" s="83"/>
      <c r="L2983" s="61"/>
      <c r="M2983" s="61"/>
      <c r="N2983" s="61"/>
      <c r="O2983" s="63"/>
      <c r="P2983" s="63"/>
      <c r="Q2983" s="63"/>
      <c r="R2983" s="63"/>
      <c r="S2983" s="64" t="str">
        <f aca="false">IF(ISBLANK(A2983),"",CONCATENATE($BC$5,"-",MID($BC$3,3,2),"-M_",A2983))</f>
        <v/>
      </c>
      <c r="T2983" s="65" t="str">
        <f aca="false">IF(ISBLANK(B2983),"",VLOOKUP(B2983,$BI$2:$BJ$5,2,FALSE()))</f>
        <v/>
      </c>
      <c r="U2983" s="66" t="str">
        <f aca="false">IF(ISBLANK(Q2983),"ES",Q2983)</f>
        <v>ES</v>
      </c>
      <c r="V2983" s="64" t="str">
        <f aca="false">IF(ISBLANK(K2983),"2",VLOOKUP(K2983,$BG$2:$BH$3,2,FALSE()))</f>
        <v>2</v>
      </c>
      <c r="W2983" s="66" t="str">
        <f aca="false">IF(ISBLANK(R2983),"Sin observaciones",R2983)</f>
        <v>Sin observaciones</v>
      </c>
      <c r="X2983" s="64" t="str">
        <f aca="false">IF(ISERROR(VLOOKUP(J2983,$BG$2:$BH$3,2,FALSE())),"",VLOOKUP(J2983,$BG$2:$BH$3,2,FALSE()))</f>
        <v/>
      </c>
      <c r="Z2983" s="67"/>
    </row>
    <row r="2984" customFormat="false" ht="14.4" hidden="false" customHeight="false" outlineLevel="0" collapsed="false">
      <c r="A2984" s="63"/>
      <c r="B2984" s="83"/>
      <c r="C2984" s="63"/>
      <c r="D2984" s="84"/>
      <c r="E2984" s="85"/>
      <c r="F2984" s="85"/>
      <c r="G2984" s="85"/>
      <c r="H2984" s="85"/>
      <c r="I2984" s="61"/>
      <c r="J2984" s="83"/>
      <c r="K2984" s="83"/>
      <c r="L2984" s="61"/>
      <c r="M2984" s="61"/>
      <c r="N2984" s="61"/>
      <c r="O2984" s="63"/>
      <c r="P2984" s="63"/>
      <c r="Q2984" s="63"/>
      <c r="R2984" s="63"/>
      <c r="S2984" s="64" t="str">
        <f aca="false">IF(ISBLANK(A2984),"",CONCATENATE($BC$5,"-",MID($BC$3,3,2),"-M_",A2984))</f>
        <v/>
      </c>
      <c r="T2984" s="65" t="str">
        <f aca="false">IF(ISBLANK(B2984),"",VLOOKUP(B2984,$BI$2:$BJ$5,2,FALSE()))</f>
        <v/>
      </c>
      <c r="U2984" s="66" t="str">
        <f aca="false">IF(ISBLANK(Q2984),"ES",Q2984)</f>
        <v>ES</v>
      </c>
      <c r="V2984" s="64" t="str">
        <f aca="false">IF(ISBLANK(K2984),"2",VLOOKUP(K2984,$BG$2:$BH$3,2,FALSE()))</f>
        <v>2</v>
      </c>
      <c r="W2984" s="66" t="str">
        <f aca="false">IF(ISBLANK(R2984),"Sin observaciones",R2984)</f>
        <v>Sin observaciones</v>
      </c>
      <c r="X2984" s="64" t="str">
        <f aca="false">IF(ISERROR(VLOOKUP(J2984,$BG$2:$BH$3,2,FALSE())),"",VLOOKUP(J2984,$BG$2:$BH$3,2,FALSE()))</f>
        <v/>
      </c>
      <c r="Z2984" s="67"/>
    </row>
    <row r="2985" customFormat="false" ht="14.4" hidden="false" customHeight="false" outlineLevel="0" collapsed="false">
      <c r="A2985" s="63"/>
      <c r="B2985" s="83"/>
      <c r="C2985" s="63"/>
      <c r="D2985" s="84"/>
      <c r="E2985" s="85"/>
      <c r="F2985" s="85"/>
      <c r="G2985" s="85"/>
      <c r="H2985" s="85"/>
      <c r="I2985" s="61"/>
      <c r="J2985" s="83"/>
      <c r="K2985" s="83"/>
      <c r="L2985" s="61"/>
      <c r="M2985" s="61"/>
      <c r="N2985" s="61"/>
      <c r="O2985" s="63"/>
      <c r="P2985" s="63"/>
      <c r="Q2985" s="63"/>
      <c r="R2985" s="63"/>
      <c r="S2985" s="64" t="str">
        <f aca="false">IF(ISBLANK(A2985),"",CONCATENATE($BC$5,"-",MID($BC$3,3,2),"-M_",A2985))</f>
        <v/>
      </c>
      <c r="T2985" s="65" t="str">
        <f aca="false">IF(ISBLANK(B2985),"",VLOOKUP(B2985,$BI$2:$BJ$5,2,FALSE()))</f>
        <v/>
      </c>
      <c r="U2985" s="66" t="str">
        <f aca="false">IF(ISBLANK(Q2985),"ES",Q2985)</f>
        <v>ES</v>
      </c>
      <c r="V2985" s="64" t="str">
        <f aca="false">IF(ISBLANK(K2985),"2",VLOOKUP(K2985,$BG$2:$BH$3,2,FALSE()))</f>
        <v>2</v>
      </c>
      <c r="W2985" s="66" t="str">
        <f aca="false">IF(ISBLANK(R2985),"Sin observaciones",R2985)</f>
        <v>Sin observaciones</v>
      </c>
      <c r="X2985" s="64" t="str">
        <f aca="false">IF(ISERROR(VLOOKUP(J2985,$BG$2:$BH$3,2,FALSE())),"",VLOOKUP(J2985,$BG$2:$BH$3,2,FALSE()))</f>
        <v/>
      </c>
      <c r="Z2985" s="67"/>
    </row>
    <row r="2986" customFormat="false" ht="14.4" hidden="false" customHeight="false" outlineLevel="0" collapsed="false">
      <c r="A2986" s="63"/>
      <c r="B2986" s="83"/>
      <c r="C2986" s="63"/>
      <c r="D2986" s="84"/>
      <c r="E2986" s="85"/>
      <c r="F2986" s="85"/>
      <c r="G2986" s="85"/>
      <c r="H2986" s="85"/>
      <c r="I2986" s="61"/>
      <c r="J2986" s="83"/>
      <c r="K2986" s="83"/>
      <c r="L2986" s="61"/>
      <c r="M2986" s="61"/>
      <c r="N2986" s="61"/>
      <c r="O2986" s="63"/>
      <c r="P2986" s="63"/>
      <c r="Q2986" s="63"/>
      <c r="R2986" s="63"/>
      <c r="S2986" s="64" t="str">
        <f aca="false">IF(ISBLANK(A2986),"",CONCATENATE($BC$5,"-",MID($BC$3,3,2),"-M_",A2986))</f>
        <v/>
      </c>
      <c r="T2986" s="65" t="str">
        <f aca="false">IF(ISBLANK(B2986),"",VLOOKUP(B2986,$BI$2:$BJ$5,2,FALSE()))</f>
        <v/>
      </c>
      <c r="U2986" s="66" t="str">
        <f aca="false">IF(ISBLANK(Q2986),"ES",Q2986)</f>
        <v>ES</v>
      </c>
      <c r="V2986" s="64" t="str">
        <f aca="false">IF(ISBLANK(K2986),"2",VLOOKUP(K2986,$BG$2:$BH$3,2,FALSE()))</f>
        <v>2</v>
      </c>
      <c r="W2986" s="66" t="str">
        <f aca="false">IF(ISBLANK(R2986),"Sin observaciones",R2986)</f>
        <v>Sin observaciones</v>
      </c>
      <c r="X2986" s="64" t="str">
        <f aca="false">IF(ISERROR(VLOOKUP(J2986,$BG$2:$BH$3,2,FALSE())),"",VLOOKUP(J2986,$BG$2:$BH$3,2,FALSE()))</f>
        <v/>
      </c>
      <c r="Z2986" s="67"/>
    </row>
    <row r="2987" customFormat="false" ht="14.4" hidden="false" customHeight="false" outlineLevel="0" collapsed="false">
      <c r="A2987" s="63"/>
      <c r="B2987" s="83"/>
      <c r="C2987" s="63"/>
      <c r="D2987" s="84"/>
      <c r="E2987" s="85"/>
      <c r="F2987" s="85"/>
      <c r="G2987" s="85"/>
      <c r="H2987" s="85"/>
      <c r="I2987" s="61"/>
      <c r="J2987" s="83"/>
      <c r="K2987" s="83"/>
      <c r="L2987" s="61"/>
      <c r="M2987" s="61"/>
      <c r="N2987" s="61"/>
      <c r="O2987" s="63"/>
      <c r="P2987" s="63"/>
      <c r="Q2987" s="63"/>
      <c r="R2987" s="63"/>
      <c r="S2987" s="64" t="str">
        <f aca="false">IF(ISBLANK(A2987),"",CONCATENATE($BC$5,"-",MID($BC$3,3,2),"-M_",A2987))</f>
        <v/>
      </c>
      <c r="T2987" s="65" t="str">
        <f aca="false">IF(ISBLANK(B2987),"",VLOOKUP(B2987,$BI$2:$BJ$5,2,FALSE()))</f>
        <v/>
      </c>
      <c r="U2987" s="66" t="str">
        <f aca="false">IF(ISBLANK(Q2987),"ES",Q2987)</f>
        <v>ES</v>
      </c>
      <c r="V2987" s="64" t="str">
        <f aca="false">IF(ISBLANK(K2987),"2",VLOOKUP(K2987,$BG$2:$BH$3,2,FALSE()))</f>
        <v>2</v>
      </c>
      <c r="W2987" s="66" t="str">
        <f aca="false">IF(ISBLANK(R2987),"Sin observaciones",R2987)</f>
        <v>Sin observaciones</v>
      </c>
      <c r="X2987" s="64" t="str">
        <f aca="false">IF(ISERROR(VLOOKUP(J2987,$BG$2:$BH$3,2,FALSE())),"",VLOOKUP(J2987,$BG$2:$BH$3,2,FALSE()))</f>
        <v/>
      </c>
      <c r="Z2987" s="67"/>
    </row>
    <row r="2988" customFormat="false" ht="14.4" hidden="false" customHeight="false" outlineLevel="0" collapsed="false">
      <c r="A2988" s="63"/>
      <c r="B2988" s="83"/>
      <c r="C2988" s="63"/>
      <c r="D2988" s="84"/>
      <c r="E2988" s="85"/>
      <c r="F2988" s="85"/>
      <c r="G2988" s="85"/>
      <c r="H2988" s="85"/>
      <c r="I2988" s="61"/>
      <c r="J2988" s="83"/>
      <c r="K2988" s="83"/>
      <c r="L2988" s="61"/>
      <c r="M2988" s="61"/>
      <c r="N2988" s="61"/>
      <c r="O2988" s="63"/>
      <c r="P2988" s="63"/>
      <c r="Q2988" s="63"/>
      <c r="R2988" s="63"/>
      <c r="S2988" s="64" t="str">
        <f aca="false">IF(ISBLANK(A2988),"",CONCATENATE($BC$5,"-",MID($BC$3,3,2),"-M_",A2988))</f>
        <v/>
      </c>
      <c r="T2988" s="65" t="str">
        <f aca="false">IF(ISBLANK(B2988),"",VLOOKUP(B2988,$BI$2:$BJ$5,2,FALSE()))</f>
        <v/>
      </c>
      <c r="U2988" s="66" t="str">
        <f aca="false">IF(ISBLANK(Q2988),"ES",Q2988)</f>
        <v>ES</v>
      </c>
      <c r="V2988" s="64" t="str">
        <f aca="false">IF(ISBLANK(K2988),"2",VLOOKUP(K2988,$BG$2:$BH$3,2,FALSE()))</f>
        <v>2</v>
      </c>
      <c r="W2988" s="66" t="str">
        <f aca="false">IF(ISBLANK(R2988),"Sin observaciones",R2988)</f>
        <v>Sin observaciones</v>
      </c>
      <c r="X2988" s="64" t="str">
        <f aca="false">IF(ISERROR(VLOOKUP(J2988,$BG$2:$BH$3,2,FALSE())),"",VLOOKUP(J2988,$BG$2:$BH$3,2,FALSE()))</f>
        <v/>
      </c>
      <c r="Z2988" s="67"/>
    </row>
    <row r="2989" customFormat="false" ht="14.4" hidden="false" customHeight="false" outlineLevel="0" collapsed="false">
      <c r="A2989" s="63"/>
      <c r="B2989" s="83"/>
      <c r="C2989" s="63"/>
      <c r="D2989" s="84"/>
      <c r="E2989" s="85"/>
      <c r="F2989" s="85"/>
      <c r="G2989" s="85"/>
      <c r="H2989" s="85"/>
      <c r="I2989" s="61"/>
      <c r="J2989" s="83"/>
      <c r="K2989" s="83"/>
      <c r="L2989" s="61"/>
      <c r="M2989" s="61"/>
      <c r="N2989" s="61"/>
      <c r="O2989" s="63"/>
      <c r="P2989" s="63"/>
      <c r="Q2989" s="63"/>
      <c r="R2989" s="63"/>
      <c r="S2989" s="64" t="str">
        <f aca="false">IF(ISBLANK(A2989),"",CONCATENATE($BC$5,"-",MID($BC$3,3,2),"-M_",A2989))</f>
        <v/>
      </c>
      <c r="T2989" s="65" t="str">
        <f aca="false">IF(ISBLANK(B2989),"",VLOOKUP(B2989,$BI$2:$BJ$5,2,FALSE()))</f>
        <v/>
      </c>
      <c r="U2989" s="66" t="str">
        <f aca="false">IF(ISBLANK(Q2989),"ES",Q2989)</f>
        <v>ES</v>
      </c>
      <c r="V2989" s="64" t="str">
        <f aca="false">IF(ISBLANK(K2989),"2",VLOOKUP(K2989,$BG$2:$BH$3,2,FALSE()))</f>
        <v>2</v>
      </c>
      <c r="W2989" s="66" t="str">
        <f aca="false">IF(ISBLANK(R2989),"Sin observaciones",R2989)</f>
        <v>Sin observaciones</v>
      </c>
      <c r="X2989" s="64" t="str">
        <f aca="false">IF(ISERROR(VLOOKUP(J2989,$BG$2:$BH$3,2,FALSE())),"",VLOOKUP(J2989,$BG$2:$BH$3,2,FALSE()))</f>
        <v/>
      </c>
      <c r="Z2989" s="67"/>
    </row>
    <row r="2990" customFormat="false" ht="14.4" hidden="false" customHeight="false" outlineLevel="0" collapsed="false">
      <c r="A2990" s="63"/>
      <c r="B2990" s="83"/>
      <c r="C2990" s="63"/>
      <c r="D2990" s="84"/>
      <c r="E2990" s="85"/>
      <c r="F2990" s="85"/>
      <c r="G2990" s="85"/>
      <c r="H2990" s="85"/>
      <c r="I2990" s="61"/>
      <c r="J2990" s="83"/>
      <c r="K2990" s="83"/>
      <c r="L2990" s="61"/>
      <c r="M2990" s="61"/>
      <c r="N2990" s="61"/>
      <c r="O2990" s="63"/>
      <c r="P2990" s="63"/>
      <c r="Q2990" s="63"/>
      <c r="R2990" s="63"/>
      <c r="S2990" s="64" t="str">
        <f aca="false">IF(ISBLANK(A2990),"",CONCATENATE($BC$5,"-",MID($BC$3,3,2),"-M_",A2990))</f>
        <v/>
      </c>
      <c r="T2990" s="65" t="str">
        <f aca="false">IF(ISBLANK(B2990),"",VLOOKUP(B2990,$BI$2:$BJ$5,2,FALSE()))</f>
        <v/>
      </c>
      <c r="U2990" s="66" t="str">
        <f aca="false">IF(ISBLANK(Q2990),"ES",Q2990)</f>
        <v>ES</v>
      </c>
      <c r="V2990" s="64" t="str">
        <f aca="false">IF(ISBLANK(K2990),"2",VLOOKUP(K2990,$BG$2:$BH$3,2,FALSE()))</f>
        <v>2</v>
      </c>
      <c r="W2990" s="66" t="str">
        <f aca="false">IF(ISBLANK(R2990),"Sin observaciones",R2990)</f>
        <v>Sin observaciones</v>
      </c>
      <c r="X2990" s="64" t="str">
        <f aca="false">IF(ISERROR(VLOOKUP(J2990,$BG$2:$BH$3,2,FALSE())),"",VLOOKUP(J2990,$BG$2:$BH$3,2,FALSE()))</f>
        <v/>
      </c>
      <c r="Z2990" s="67"/>
    </row>
    <row r="2991" customFormat="false" ht="14.4" hidden="false" customHeight="false" outlineLevel="0" collapsed="false">
      <c r="A2991" s="63"/>
      <c r="B2991" s="83"/>
      <c r="C2991" s="63"/>
      <c r="D2991" s="84"/>
      <c r="E2991" s="85"/>
      <c r="F2991" s="85"/>
      <c r="G2991" s="85"/>
      <c r="H2991" s="85"/>
      <c r="I2991" s="61"/>
      <c r="J2991" s="83"/>
      <c r="K2991" s="83"/>
      <c r="L2991" s="61"/>
      <c r="M2991" s="61"/>
      <c r="N2991" s="61"/>
      <c r="O2991" s="63"/>
      <c r="P2991" s="63"/>
      <c r="Q2991" s="63"/>
      <c r="R2991" s="63"/>
      <c r="S2991" s="64" t="str">
        <f aca="false">IF(ISBLANK(A2991),"",CONCATENATE($BC$5,"-",MID($BC$3,3,2),"-M_",A2991))</f>
        <v/>
      </c>
      <c r="T2991" s="65" t="str">
        <f aca="false">IF(ISBLANK(B2991),"",VLOOKUP(B2991,$BI$2:$BJ$5,2,FALSE()))</f>
        <v/>
      </c>
      <c r="U2991" s="66" t="str">
        <f aca="false">IF(ISBLANK(Q2991),"ES",Q2991)</f>
        <v>ES</v>
      </c>
      <c r="V2991" s="64" t="str">
        <f aca="false">IF(ISBLANK(K2991),"2",VLOOKUP(K2991,$BG$2:$BH$3,2,FALSE()))</f>
        <v>2</v>
      </c>
      <c r="W2991" s="66" t="str">
        <f aca="false">IF(ISBLANK(R2991),"Sin observaciones",R2991)</f>
        <v>Sin observaciones</v>
      </c>
      <c r="X2991" s="64" t="str">
        <f aca="false">IF(ISERROR(VLOOKUP(J2991,$BG$2:$BH$3,2,FALSE())),"",VLOOKUP(J2991,$BG$2:$BH$3,2,FALSE()))</f>
        <v/>
      </c>
      <c r="Z2991" s="67"/>
    </row>
    <row r="2992" customFormat="false" ht="14.4" hidden="false" customHeight="false" outlineLevel="0" collapsed="false">
      <c r="A2992" s="63"/>
      <c r="B2992" s="83"/>
      <c r="C2992" s="63"/>
      <c r="D2992" s="84"/>
      <c r="E2992" s="85"/>
      <c r="F2992" s="85"/>
      <c r="G2992" s="85"/>
      <c r="H2992" s="85"/>
      <c r="I2992" s="61"/>
      <c r="J2992" s="83"/>
      <c r="K2992" s="83"/>
      <c r="L2992" s="61"/>
      <c r="M2992" s="61"/>
      <c r="N2992" s="61"/>
      <c r="O2992" s="63"/>
      <c r="P2992" s="63"/>
      <c r="Q2992" s="63"/>
      <c r="R2992" s="63"/>
      <c r="S2992" s="64" t="str">
        <f aca="false">IF(ISBLANK(A2992),"",CONCATENATE($BC$5,"-",MID($BC$3,3,2),"-M_",A2992))</f>
        <v/>
      </c>
      <c r="T2992" s="65" t="str">
        <f aca="false">IF(ISBLANK(B2992),"",VLOOKUP(B2992,$BI$2:$BJ$5,2,FALSE()))</f>
        <v/>
      </c>
      <c r="U2992" s="66" t="str">
        <f aca="false">IF(ISBLANK(Q2992),"ES",Q2992)</f>
        <v>ES</v>
      </c>
      <c r="V2992" s="64" t="str">
        <f aca="false">IF(ISBLANK(K2992),"2",VLOOKUP(K2992,$BG$2:$BH$3,2,FALSE()))</f>
        <v>2</v>
      </c>
      <c r="W2992" s="66" t="str">
        <f aca="false">IF(ISBLANK(R2992),"Sin observaciones",R2992)</f>
        <v>Sin observaciones</v>
      </c>
      <c r="X2992" s="64" t="str">
        <f aca="false">IF(ISERROR(VLOOKUP(J2992,$BG$2:$BH$3,2,FALSE())),"",VLOOKUP(J2992,$BG$2:$BH$3,2,FALSE()))</f>
        <v/>
      </c>
      <c r="Z2992" s="67"/>
    </row>
    <row r="2993" customFormat="false" ht="14.4" hidden="false" customHeight="false" outlineLevel="0" collapsed="false">
      <c r="A2993" s="63"/>
      <c r="B2993" s="83"/>
      <c r="C2993" s="63"/>
      <c r="D2993" s="84"/>
      <c r="E2993" s="85"/>
      <c r="F2993" s="85"/>
      <c r="G2993" s="85"/>
      <c r="H2993" s="85"/>
      <c r="I2993" s="61"/>
      <c r="J2993" s="83"/>
      <c r="K2993" s="83"/>
      <c r="L2993" s="61"/>
      <c r="M2993" s="61"/>
      <c r="N2993" s="61"/>
      <c r="O2993" s="63"/>
      <c r="P2993" s="63"/>
      <c r="Q2993" s="63"/>
      <c r="R2993" s="63"/>
      <c r="S2993" s="64" t="str">
        <f aca="false">IF(ISBLANK(A2993),"",CONCATENATE($BC$5,"-",MID($BC$3,3,2),"-M_",A2993))</f>
        <v/>
      </c>
      <c r="T2993" s="65" t="str">
        <f aca="false">IF(ISBLANK(B2993),"",VLOOKUP(B2993,$BI$2:$BJ$5,2,FALSE()))</f>
        <v/>
      </c>
      <c r="U2993" s="66" t="str">
        <f aca="false">IF(ISBLANK(Q2993),"ES",Q2993)</f>
        <v>ES</v>
      </c>
      <c r="V2993" s="64" t="str">
        <f aca="false">IF(ISBLANK(K2993),"2",VLOOKUP(K2993,$BG$2:$BH$3,2,FALSE()))</f>
        <v>2</v>
      </c>
      <c r="W2993" s="66" t="str">
        <f aca="false">IF(ISBLANK(R2993),"Sin observaciones",R2993)</f>
        <v>Sin observaciones</v>
      </c>
      <c r="X2993" s="64" t="str">
        <f aca="false">IF(ISERROR(VLOOKUP(J2993,$BG$2:$BH$3,2,FALSE())),"",VLOOKUP(J2993,$BG$2:$BH$3,2,FALSE()))</f>
        <v/>
      </c>
      <c r="Z2993" s="67"/>
    </row>
    <row r="2994" customFormat="false" ht="14.4" hidden="false" customHeight="false" outlineLevel="0" collapsed="false">
      <c r="A2994" s="63"/>
      <c r="B2994" s="83"/>
      <c r="C2994" s="63"/>
      <c r="D2994" s="84"/>
      <c r="E2994" s="85"/>
      <c r="F2994" s="85"/>
      <c r="G2994" s="85"/>
      <c r="H2994" s="85"/>
      <c r="I2994" s="61"/>
      <c r="J2994" s="83"/>
      <c r="K2994" s="83"/>
      <c r="L2994" s="61"/>
      <c r="M2994" s="61"/>
      <c r="N2994" s="61"/>
      <c r="O2994" s="63"/>
      <c r="P2994" s="63"/>
      <c r="Q2994" s="63"/>
      <c r="R2994" s="63"/>
      <c r="S2994" s="64" t="str">
        <f aca="false">IF(ISBLANK(A2994),"",CONCATENATE($BC$5,"-",MID($BC$3,3,2),"-M_",A2994))</f>
        <v/>
      </c>
      <c r="T2994" s="65" t="str">
        <f aca="false">IF(ISBLANK(B2994),"",VLOOKUP(B2994,$BI$2:$BJ$5,2,FALSE()))</f>
        <v/>
      </c>
      <c r="U2994" s="66" t="str">
        <f aca="false">IF(ISBLANK(Q2994),"ES",Q2994)</f>
        <v>ES</v>
      </c>
      <c r="V2994" s="64" t="str">
        <f aca="false">IF(ISBLANK(K2994),"2",VLOOKUP(K2994,$BG$2:$BH$3,2,FALSE()))</f>
        <v>2</v>
      </c>
      <c r="W2994" s="66" t="str">
        <f aca="false">IF(ISBLANK(R2994),"Sin observaciones",R2994)</f>
        <v>Sin observaciones</v>
      </c>
      <c r="X2994" s="64" t="str">
        <f aca="false">IF(ISERROR(VLOOKUP(J2994,$BG$2:$BH$3,2,FALSE())),"",VLOOKUP(J2994,$BG$2:$BH$3,2,FALSE()))</f>
        <v/>
      </c>
      <c r="Z2994" s="67"/>
    </row>
    <row r="2995" customFormat="false" ht="14.4" hidden="false" customHeight="false" outlineLevel="0" collapsed="false">
      <c r="A2995" s="63"/>
      <c r="B2995" s="83"/>
      <c r="C2995" s="63"/>
      <c r="D2995" s="84"/>
      <c r="E2995" s="85"/>
      <c r="F2995" s="85"/>
      <c r="G2995" s="85"/>
      <c r="H2995" s="85"/>
      <c r="I2995" s="61"/>
      <c r="J2995" s="83"/>
      <c r="K2995" s="83"/>
      <c r="L2995" s="61"/>
      <c r="M2995" s="61"/>
      <c r="N2995" s="61"/>
      <c r="O2995" s="63"/>
      <c r="P2995" s="63"/>
      <c r="Q2995" s="63"/>
      <c r="R2995" s="63"/>
      <c r="S2995" s="64" t="str">
        <f aca="false">IF(ISBLANK(A2995),"",CONCATENATE($BC$5,"-",MID($BC$3,3,2),"-M_",A2995))</f>
        <v/>
      </c>
      <c r="T2995" s="65" t="str">
        <f aca="false">IF(ISBLANK(B2995),"",VLOOKUP(B2995,$BI$2:$BJ$5,2,FALSE()))</f>
        <v/>
      </c>
      <c r="U2995" s="66" t="str">
        <f aca="false">IF(ISBLANK(Q2995),"ES",Q2995)</f>
        <v>ES</v>
      </c>
      <c r="V2995" s="64" t="str">
        <f aca="false">IF(ISBLANK(K2995),"2",VLOOKUP(K2995,$BG$2:$BH$3,2,FALSE()))</f>
        <v>2</v>
      </c>
      <c r="W2995" s="66" t="str">
        <f aca="false">IF(ISBLANK(R2995),"Sin observaciones",R2995)</f>
        <v>Sin observaciones</v>
      </c>
      <c r="X2995" s="64" t="str">
        <f aca="false">IF(ISERROR(VLOOKUP(J2995,$BG$2:$BH$3,2,FALSE())),"",VLOOKUP(J2995,$BG$2:$BH$3,2,FALSE()))</f>
        <v/>
      </c>
      <c r="Z2995" s="67"/>
    </row>
    <row r="2996" customFormat="false" ht="14.4" hidden="false" customHeight="false" outlineLevel="0" collapsed="false">
      <c r="A2996" s="63"/>
      <c r="B2996" s="83"/>
      <c r="C2996" s="63"/>
      <c r="D2996" s="84"/>
      <c r="E2996" s="85"/>
      <c r="F2996" s="85"/>
      <c r="G2996" s="85"/>
      <c r="H2996" s="85"/>
      <c r="I2996" s="61"/>
      <c r="J2996" s="83"/>
      <c r="K2996" s="83"/>
      <c r="L2996" s="61"/>
      <c r="M2996" s="61"/>
      <c r="N2996" s="61"/>
      <c r="O2996" s="63"/>
      <c r="P2996" s="63"/>
      <c r="Q2996" s="63"/>
      <c r="R2996" s="63"/>
      <c r="S2996" s="64" t="str">
        <f aca="false">IF(ISBLANK(A2996),"",CONCATENATE($BC$5,"-",MID($BC$3,3,2),"-M_",A2996))</f>
        <v/>
      </c>
      <c r="T2996" s="65" t="str">
        <f aca="false">IF(ISBLANK(B2996),"",VLOOKUP(B2996,$BI$2:$BJ$5,2,FALSE()))</f>
        <v/>
      </c>
      <c r="U2996" s="66" t="str">
        <f aca="false">IF(ISBLANK(Q2996),"ES",Q2996)</f>
        <v>ES</v>
      </c>
      <c r="V2996" s="64" t="str">
        <f aca="false">IF(ISBLANK(K2996),"2",VLOOKUP(K2996,$BG$2:$BH$3,2,FALSE()))</f>
        <v>2</v>
      </c>
      <c r="W2996" s="66" t="str">
        <f aca="false">IF(ISBLANK(R2996),"Sin observaciones",R2996)</f>
        <v>Sin observaciones</v>
      </c>
      <c r="X2996" s="64" t="str">
        <f aca="false">IF(ISERROR(VLOOKUP(J2996,$BG$2:$BH$3,2,FALSE())),"",VLOOKUP(J2996,$BG$2:$BH$3,2,FALSE()))</f>
        <v/>
      </c>
      <c r="Z2996" s="67"/>
    </row>
    <row r="2997" customFormat="false" ht="14.4" hidden="false" customHeight="false" outlineLevel="0" collapsed="false">
      <c r="A2997" s="63"/>
      <c r="B2997" s="83"/>
      <c r="C2997" s="63"/>
      <c r="D2997" s="84"/>
      <c r="E2997" s="85"/>
      <c r="F2997" s="85"/>
      <c r="G2997" s="85"/>
      <c r="H2997" s="85"/>
      <c r="I2997" s="61"/>
      <c r="J2997" s="83"/>
      <c r="K2997" s="83"/>
      <c r="L2997" s="61"/>
      <c r="M2997" s="61"/>
      <c r="N2997" s="61"/>
      <c r="O2997" s="63"/>
      <c r="P2997" s="63"/>
      <c r="Q2997" s="63"/>
      <c r="R2997" s="63"/>
      <c r="S2997" s="64" t="str">
        <f aca="false">IF(ISBLANK(A2997),"",CONCATENATE($BC$5,"-",MID($BC$3,3,2),"-M_",A2997))</f>
        <v/>
      </c>
      <c r="T2997" s="65" t="str">
        <f aca="false">IF(ISBLANK(B2997),"",VLOOKUP(B2997,$BI$2:$BJ$5,2,FALSE()))</f>
        <v/>
      </c>
      <c r="U2997" s="66" t="str">
        <f aca="false">IF(ISBLANK(Q2997),"ES",Q2997)</f>
        <v>ES</v>
      </c>
      <c r="V2997" s="64" t="str">
        <f aca="false">IF(ISBLANK(K2997),"2",VLOOKUP(K2997,$BG$2:$BH$3,2,FALSE()))</f>
        <v>2</v>
      </c>
      <c r="W2997" s="66" t="str">
        <f aca="false">IF(ISBLANK(R2997),"Sin observaciones",R2997)</f>
        <v>Sin observaciones</v>
      </c>
      <c r="X2997" s="64" t="str">
        <f aca="false">IF(ISERROR(VLOOKUP(J2997,$BG$2:$BH$3,2,FALSE())),"",VLOOKUP(J2997,$BG$2:$BH$3,2,FALSE()))</f>
        <v/>
      </c>
      <c r="Z2997" s="67"/>
    </row>
    <row r="2998" customFormat="false" ht="14.4" hidden="false" customHeight="false" outlineLevel="0" collapsed="false">
      <c r="A2998" s="63"/>
      <c r="B2998" s="83"/>
      <c r="C2998" s="63"/>
      <c r="D2998" s="84"/>
      <c r="E2998" s="85"/>
      <c r="F2998" s="85"/>
      <c r="G2998" s="85"/>
      <c r="H2998" s="85"/>
      <c r="I2998" s="61"/>
      <c r="J2998" s="83"/>
      <c r="K2998" s="83"/>
      <c r="L2998" s="61"/>
      <c r="M2998" s="61"/>
      <c r="N2998" s="61"/>
      <c r="O2998" s="63"/>
      <c r="P2998" s="63"/>
      <c r="Q2998" s="63"/>
      <c r="R2998" s="63"/>
      <c r="S2998" s="64" t="str">
        <f aca="false">IF(ISBLANK(A2998),"",CONCATENATE($BC$5,"-",MID($BC$3,3,2),"-M_",A2998))</f>
        <v/>
      </c>
      <c r="T2998" s="65" t="str">
        <f aca="false">IF(ISBLANK(B2998),"",VLOOKUP(B2998,$BI$2:$BJ$5,2,FALSE()))</f>
        <v/>
      </c>
      <c r="U2998" s="66" t="str">
        <f aca="false">IF(ISBLANK(Q2998),"ES",Q2998)</f>
        <v>ES</v>
      </c>
      <c r="V2998" s="64" t="str">
        <f aca="false">IF(ISBLANK(K2998),"2",VLOOKUP(K2998,$BG$2:$BH$3,2,FALSE()))</f>
        <v>2</v>
      </c>
      <c r="W2998" s="66" t="str">
        <f aca="false">IF(ISBLANK(R2998),"Sin observaciones",R2998)</f>
        <v>Sin observaciones</v>
      </c>
      <c r="X2998" s="64" t="str">
        <f aca="false">IF(ISERROR(VLOOKUP(J2998,$BG$2:$BH$3,2,FALSE())),"",VLOOKUP(J2998,$BG$2:$BH$3,2,FALSE()))</f>
        <v/>
      </c>
      <c r="Z2998" s="67"/>
    </row>
    <row r="2999" customFormat="false" ht="14.4" hidden="false" customHeight="false" outlineLevel="0" collapsed="false">
      <c r="A2999" s="63"/>
      <c r="B2999" s="83"/>
      <c r="C2999" s="63"/>
      <c r="D2999" s="84"/>
      <c r="E2999" s="85"/>
      <c r="F2999" s="85"/>
      <c r="G2999" s="85"/>
      <c r="H2999" s="85"/>
      <c r="I2999" s="61"/>
      <c r="J2999" s="83"/>
      <c r="K2999" s="83"/>
      <c r="L2999" s="61"/>
      <c r="M2999" s="61"/>
      <c r="N2999" s="61"/>
      <c r="O2999" s="63"/>
      <c r="P2999" s="63"/>
      <c r="Q2999" s="63"/>
      <c r="R2999" s="63"/>
      <c r="S2999" s="64" t="str">
        <f aca="false">IF(ISBLANK(A2999),"",CONCATENATE($BC$5,"-",MID($BC$3,3,2),"-M_",A2999))</f>
        <v/>
      </c>
      <c r="T2999" s="65" t="str">
        <f aca="false">IF(ISBLANK(B2999),"",VLOOKUP(B2999,$BI$2:$BJ$5,2,FALSE()))</f>
        <v/>
      </c>
      <c r="U2999" s="66" t="str">
        <f aca="false">IF(ISBLANK(Q2999),"ES",Q2999)</f>
        <v>ES</v>
      </c>
      <c r="V2999" s="64" t="str">
        <f aca="false">IF(ISBLANK(K2999),"2",VLOOKUP(K2999,$BG$2:$BH$3,2,FALSE()))</f>
        <v>2</v>
      </c>
      <c r="W2999" s="66" t="str">
        <f aca="false">IF(ISBLANK(R2999),"Sin observaciones",R2999)</f>
        <v>Sin observaciones</v>
      </c>
      <c r="X2999" s="64" t="str">
        <f aca="false">IF(ISERROR(VLOOKUP(J2999,$BG$2:$BH$3,2,FALSE())),"",VLOOKUP(J2999,$BG$2:$BH$3,2,FALSE()))</f>
        <v/>
      </c>
      <c r="Z2999" s="67"/>
    </row>
    <row r="3000" customFormat="false" ht="14.4" hidden="false" customHeight="false" outlineLevel="0" collapsed="false">
      <c r="A3000" s="63"/>
      <c r="B3000" s="83"/>
      <c r="C3000" s="63"/>
      <c r="D3000" s="84"/>
      <c r="E3000" s="85"/>
      <c r="F3000" s="85"/>
      <c r="G3000" s="85"/>
      <c r="H3000" s="85"/>
      <c r="I3000" s="61"/>
      <c r="J3000" s="83"/>
      <c r="K3000" s="83"/>
      <c r="L3000" s="61"/>
      <c r="M3000" s="61"/>
      <c r="N3000" s="61"/>
      <c r="O3000" s="63"/>
      <c r="P3000" s="63"/>
      <c r="Q3000" s="63"/>
      <c r="R3000" s="63"/>
      <c r="S3000" s="64" t="str">
        <f aca="false">IF(ISBLANK(A3000),"",CONCATENATE($BC$5,"-",MID($BC$3,3,2),"-M_",A3000))</f>
        <v/>
      </c>
      <c r="T3000" s="65" t="str">
        <f aca="false">IF(ISBLANK(B3000),"",VLOOKUP(B3000,$BI$2:$BJ$5,2,FALSE()))</f>
        <v/>
      </c>
      <c r="U3000" s="66" t="str">
        <f aca="false">IF(ISBLANK(Q3000),"ES",Q3000)</f>
        <v>ES</v>
      </c>
      <c r="V3000" s="64" t="str">
        <f aca="false">IF(ISBLANK(K3000),"2",VLOOKUP(K3000,$BG$2:$BH$3,2,FALSE()))</f>
        <v>2</v>
      </c>
      <c r="W3000" s="66" t="str">
        <f aca="false">IF(ISBLANK(R3000),"Sin observaciones",R3000)</f>
        <v>Sin observaciones</v>
      </c>
      <c r="X3000" s="64" t="str">
        <f aca="false">IF(ISERROR(VLOOKUP(J3000,$BG$2:$BH$3,2,FALSE())),"",VLOOKUP(J3000,$BG$2:$BH$3,2,FALSE()))</f>
        <v/>
      </c>
      <c r="Z3000" s="67"/>
    </row>
  </sheetData>
  <sheetProtection sheet="true" password="d57b" objects="true" scenarios="true"/>
  <conditionalFormatting sqref="A2:A3000">
    <cfRule type="expression" priority="2" aboveAverage="0" equalAverage="0" bottom="0" percent="0" rank="0" text="" dxfId="4">
      <formula>ISBLANK(A2)</formula>
    </cfRule>
  </conditionalFormatting>
  <conditionalFormatting sqref="B2:B3000">
    <cfRule type="expression" priority="3" aboveAverage="0" equalAverage="0" bottom="0" percent="0" rank="0" text="" dxfId="5">
      <formula>ISBLANK(B2)</formula>
    </cfRule>
  </conditionalFormatting>
  <conditionalFormatting sqref="D2:D3000">
    <cfRule type="expression" priority="4" aboveAverage="0" equalAverage="0" bottom="0" percent="0" rank="0" text="" dxfId="6">
      <formula>ISBLANK(D2)</formula>
    </cfRule>
  </conditionalFormatting>
  <conditionalFormatting sqref="E2:E3000">
    <cfRule type="expression" priority="5" aboveAverage="0" equalAverage="0" bottom="0" percent="0" rank="0" text="" dxfId="7">
      <formula>ISBLANK(E2)</formula>
    </cfRule>
  </conditionalFormatting>
  <conditionalFormatting sqref="P2195:P3000">
    <cfRule type="expression" priority="6" aboveAverage="0" equalAverage="0" bottom="0" percent="0" rank="0" text="" dxfId="8">
      <formula>ISBLANK(P2195)</formula>
    </cfRule>
  </conditionalFormatting>
  <conditionalFormatting sqref="Q2195:Q3000">
    <cfRule type="expression" priority="7" aboveAverage="0" equalAverage="0" bottom="0" percent="0" rank="0" text="" dxfId="9">
      <formula>ISBLANK(Q2195)</formula>
    </cfRule>
  </conditionalFormatting>
  <conditionalFormatting sqref="O2195:O3000">
    <cfRule type="expression" priority="8" aboveAverage="0" equalAverage="0" bottom="0" percent="0" rank="0" text="" dxfId="10">
      <formula>ISBLANK(O2195)</formula>
    </cfRule>
  </conditionalFormatting>
  <conditionalFormatting sqref="C2:C3 C17:C3000">
    <cfRule type="expression" priority="9" aboveAverage="0" equalAverage="0" bottom="0" percent="0" rank="0" text="" dxfId="11">
      <formula>ISBLANK(C2)</formula>
    </cfRule>
  </conditionalFormatting>
  <conditionalFormatting sqref="F2:F3000">
    <cfRule type="expression" priority="10" aboveAverage="0" equalAverage="0" bottom="0" percent="0" rank="0" text="" dxfId="12">
      <formula>ISBLANK(F2)</formula>
    </cfRule>
  </conditionalFormatting>
  <conditionalFormatting sqref="G17:G3000">
    <cfRule type="expression" priority="11" aboveAverage="0" equalAverage="0" bottom="0" percent="0" rank="0" text="" dxfId="13">
      <formula>ISBLANK(G17)</formula>
    </cfRule>
  </conditionalFormatting>
  <conditionalFormatting sqref="H17:H3000">
    <cfRule type="expression" priority="12" aboveAverage="0" equalAverage="0" bottom="0" percent="0" rank="0" text="" dxfId="14">
      <formula>ISBLANK(H17)</formula>
    </cfRule>
  </conditionalFormatting>
  <conditionalFormatting sqref="I2:I3000">
    <cfRule type="expression" priority="13" aboveAverage="0" equalAverage="0" bottom="0" percent="0" rank="0" text="" dxfId="15">
      <formula>ISBLANK(I2)</formula>
    </cfRule>
  </conditionalFormatting>
  <conditionalFormatting sqref="R2:R3000">
    <cfRule type="expression" priority="14" aboveAverage="0" equalAverage="0" bottom="0" percent="0" rank="0" text="" dxfId="16">
      <formula>ISBLANK(R2)</formula>
    </cfRule>
  </conditionalFormatting>
  <conditionalFormatting sqref="L2:L3000">
    <cfRule type="expression" priority="15" aboveAverage="0" equalAverage="0" bottom="0" percent="0" rank="0" text="" dxfId="17">
      <formula>EXACT(V2,"1")</formula>
    </cfRule>
  </conditionalFormatting>
  <conditionalFormatting sqref="M2:M3000">
    <cfRule type="expression" priority="16" aboveAverage="0" equalAverage="0" bottom="0" percent="0" rank="0" text="" dxfId="18">
      <formula>EXACT(V2,"1")</formula>
    </cfRule>
  </conditionalFormatting>
  <conditionalFormatting sqref="N2:N3000">
    <cfRule type="expression" priority="17" aboveAverage="0" equalAverage="0" bottom="0" percent="0" rank="0" text="" dxfId="19">
      <formula>EXACT(V2,"1")</formula>
    </cfRule>
  </conditionalFormatting>
  <conditionalFormatting sqref="K2:K3000">
    <cfRule type="expression" priority="18" aboveAverage="0" equalAverage="0" bottom="0" percent="0" rank="0" text="" dxfId="20">
      <formula>ISBLANK(K2)</formula>
    </cfRule>
  </conditionalFormatting>
  <conditionalFormatting sqref="C4:C16">
    <cfRule type="expression" priority="19" aboveAverage="0" equalAverage="0" bottom="0" percent="0" rank="0" text="" dxfId="21">
      <formula>ISBLANK(C4)</formula>
    </cfRule>
  </conditionalFormatting>
  <conditionalFormatting sqref="G2:G16">
    <cfRule type="expression" priority="20" aboveAverage="0" equalAverage="0" bottom="0" percent="0" rank="0" text="" dxfId="22">
      <formula>ISBLANK(G2)</formula>
    </cfRule>
  </conditionalFormatting>
  <conditionalFormatting sqref="H2:H16">
    <cfRule type="expression" priority="21" aboveAverage="0" equalAverage="0" bottom="0" percent="0" rank="0" text="" dxfId="23">
      <formula>ISBLANK(H2)</formula>
    </cfRule>
  </conditionalFormatting>
  <conditionalFormatting sqref="A2:A1567">
    <cfRule type="duplicateValues" priority="22" aboveAverage="0" equalAverage="0" bottom="0" percent="0" rank="0" text="" dxfId="24"/>
    <cfRule type="duplicateValues" priority="23" aboveAverage="0" equalAverage="0" bottom="0" percent="0" rank="0" text="" dxfId="25"/>
  </conditionalFormatting>
  <conditionalFormatting sqref="A204:A532">
    <cfRule type="duplicateValues" priority="24" aboveAverage="0" equalAverage="0" bottom="0" percent="0" rank="0" text="" dxfId="26"/>
    <cfRule type="duplicateValues" priority="25" aboveAverage="0" equalAverage="0" bottom="0" percent="0" rank="0" text="" dxfId="27"/>
  </conditionalFormatting>
  <conditionalFormatting sqref="A1331:A1567">
    <cfRule type="duplicateValues" priority="26" aboveAverage="0" equalAverage="0" bottom="0" percent="0" rank="0" text="" dxfId="28"/>
    <cfRule type="duplicateValues" priority="27" aboveAverage="0" equalAverage="0" bottom="0" percent="0" rank="0" text="" dxfId="29"/>
  </conditionalFormatting>
  <conditionalFormatting sqref="E95">
    <cfRule type="expression" priority="28" aboveAverage="0" equalAverage="0" bottom="0" percent="0" rank="0" text="" dxfId="30">
      <formula>ISBLANK(E95)</formula>
    </cfRule>
  </conditionalFormatting>
  <conditionalFormatting sqref="E96">
    <cfRule type="expression" priority="29" aboveAverage="0" equalAverage="0" bottom="0" percent="0" rank="0" text="" dxfId="31">
      <formula>ISBLANK(E96)</formula>
    </cfRule>
  </conditionalFormatting>
  <conditionalFormatting sqref="E97">
    <cfRule type="expression" priority="30" aboveAverage="0" equalAverage="0" bottom="0" percent="0" rank="0" text="" dxfId="32">
      <formula>ISBLANK(E97)</formula>
    </cfRule>
  </conditionalFormatting>
  <conditionalFormatting sqref="E98">
    <cfRule type="expression" priority="31" aboveAverage="0" equalAverage="0" bottom="0" percent="0" rank="0" text="" dxfId="33">
      <formula>ISBLANK(E98)</formula>
    </cfRule>
  </conditionalFormatting>
  <conditionalFormatting sqref="E99">
    <cfRule type="expression" priority="32" aboveAverage="0" equalAverage="0" bottom="0" percent="0" rank="0" text="" dxfId="34">
      <formula>ISBLANK(E99)</formula>
    </cfRule>
  </conditionalFormatting>
  <conditionalFormatting sqref="E100">
    <cfRule type="expression" priority="33" aboveAverage="0" equalAverage="0" bottom="0" percent="0" rank="0" text="" dxfId="35">
      <formula>ISBLANK(E100)</formula>
    </cfRule>
  </conditionalFormatting>
  <conditionalFormatting sqref="E101">
    <cfRule type="expression" priority="34" aboveAverage="0" equalAverage="0" bottom="0" percent="0" rank="0" text="" dxfId="36">
      <formula>ISBLANK(E101)</formula>
    </cfRule>
  </conditionalFormatting>
  <conditionalFormatting sqref="E102">
    <cfRule type="expression" priority="35" aboveAverage="0" equalAverage="0" bottom="0" percent="0" rank="0" text="" dxfId="37">
      <formula>ISBLANK(E102)</formula>
    </cfRule>
  </conditionalFormatting>
  <conditionalFormatting sqref="E103">
    <cfRule type="expression" priority="36" aboveAverage="0" equalAverage="0" bottom="0" percent="0" rank="0" text="" dxfId="38">
      <formula>ISBLANK(E103)</formula>
    </cfRule>
  </conditionalFormatting>
  <conditionalFormatting sqref="E104">
    <cfRule type="expression" priority="37" aboveAverage="0" equalAverage="0" bottom="0" percent="0" rank="0" text="" dxfId="39">
      <formula>ISBLANK(E104)</formula>
    </cfRule>
  </conditionalFormatting>
  <conditionalFormatting sqref="E105">
    <cfRule type="expression" priority="38" aboveAverage="0" equalAverage="0" bottom="0" percent="0" rank="0" text="" dxfId="40">
      <formula>ISBLANK(E105)</formula>
    </cfRule>
  </conditionalFormatting>
  <conditionalFormatting sqref="E106">
    <cfRule type="expression" priority="39" aboveAverage="0" equalAverage="0" bottom="0" percent="0" rank="0" text="" dxfId="41">
      <formula>ISBLANK(E106)</formula>
    </cfRule>
  </conditionalFormatting>
  <conditionalFormatting sqref="E107">
    <cfRule type="expression" priority="40" aboveAverage="0" equalAverage="0" bottom="0" percent="0" rank="0" text="" dxfId="42">
      <formula>ISBLANK(E107)</formula>
    </cfRule>
  </conditionalFormatting>
  <conditionalFormatting sqref="E109">
    <cfRule type="expression" priority="41" aboveAverage="0" equalAverage="0" bottom="0" percent="0" rank="0" text="" dxfId="43">
      <formula>ISBLANK(E109)</formula>
    </cfRule>
  </conditionalFormatting>
  <conditionalFormatting sqref="E110">
    <cfRule type="expression" priority="42" aboveAverage="0" equalAverage="0" bottom="0" percent="0" rank="0" text="" dxfId="44">
      <formula>ISBLANK(E110)</formula>
    </cfRule>
  </conditionalFormatting>
  <conditionalFormatting sqref="E111">
    <cfRule type="expression" priority="43" aboveAverage="0" equalAverage="0" bottom="0" percent="0" rank="0" text="" dxfId="45">
      <formula>ISBLANK(E111)</formula>
    </cfRule>
  </conditionalFormatting>
  <conditionalFormatting sqref="E112">
    <cfRule type="expression" priority="44" aboveAverage="0" equalAverage="0" bottom="0" percent="0" rank="0" text="" dxfId="46">
      <formula>ISBLANK(E112)</formula>
    </cfRule>
  </conditionalFormatting>
  <conditionalFormatting sqref="E113">
    <cfRule type="expression" priority="45" aboveAverage="0" equalAverage="0" bottom="0" percent="0" rank="0" text="" dxfId="47">
      <formula>ISBLANK(E113)</formula>
    </cfRule>
  </conditionalFormatting>
  <conditionalFormatting sqref="E114">
    <cfRule type="expression" priority="46" aboveAverage="0" equalAverage="0" bottom="0" percent="0" rank="0" text="" dxfId="48">
      <formula>ISBLANK(E114)</formula>
    </cfRule>
  </conditionalFormatting>
  <conditionalFormatting sqref="E115">
    <cfRule type="expression" priority="47" aboveAverage="0" equalAverage="0" bottom="0" percent="0" rank="0" text="" dxfId="49">
      <formula>ISBLANK(E115)</formula>
    </cfRule>
  </conditionalFormatting>
  <conditionalFormatting sqref="E116">
    <cfRule type="expression" priority="48" aboveAverage="0" equalAverage="0" bottom="0" percent="0" rank="0" text="" dxfId="50">
      <formula>ISBLANK(E116)</formula>
    </cfRule>
  </conditionalFormatting>
  <conditionalFormatting sqref="E117">
    <cfRule type="expression" priority="49" aboveAverage="0" equalAverage="0" bottom="0" percent="0" rank="0" text="" dxfId="51">
      <formula>ISBLANK(E117)</formula>
    </cfRule>
  </conditionalFormatting>
  <conditionalFormatting sqref="E118">
    <cfRule type="expression" priority="50" aboveAverage="0" equalAverage="0" bottom="0" percent="0" rank="0" text="" dxfId="52">
      <formula>ISBLANK(E118)</formula>
    </cfRule>
  </conditionalFormatting>
  <conditionalFormatting sqref="E119">
    <cfRule type="expression" priority="51" aboveAverage="0" equalAverage="0" bottom="0" percent="0" rank="0" text="" dxfId="53">
      <formula>ISBLANK(E119)</formula>
    </cfRule>
  </conditionalFormatting>
  <conditionalFormatting sqref="E120">
    <cfRule type="expression" priority="52" aboveAverage="0" equalAverage="0" bottom="0" percent="0" rank="0" text="" dxfId="54">
      <formula>ISBLANK(E120)</formula>
    </cfRule>
  </conditionalFormatting>
  <conditionalFormatting sqref="E121">
    <cfRule type="expression" priority="53" aboveAverage="0" equalAverage="0" bottom="0" percent="0" rank="0" text="" dxfId="55">
      <formula>ISBLANK(E121)</formula>
    </cfRule>
  </conditionalFormatting>
  <conditionalFormatting sqref="E122">
    <cfRule type="expression" priority="54" aboveAverage="0" equalAverage="0" bottom="0" percent="0" rank="0" text="" dxfId="56">
      <formula>ISBLANK(E122)</formula>
    </cfRule>
  </conditionalFormatting>
  <conditionalFormatting sqref="E123">
    <cfRule type="expression" priority="55" aboveAverage="0" equalAverage="0" bottom="0" percent="0" rank="0" text="" dxfId="57">
      <formula>ISBLANK(E123)</formula>
    </cfRule>
  </conditionalFormatting>
  <conditionalFormatting sqref="E124">
    <cfRule type="expression" priority="56" aboveAverage="0" equalAverage="0" bottom="0" percent="0" rank="0" text="" dxfId="58">
      <formula>ISBLANK(E124)</formula>
    </cfRule>
  </conditionalFormatting>
  <conditionalFormatting sqref="E125">
    <cfRule type="expression" priority="57" aboveAverage="0" equalAverage="0" bottom="0" percent="0" rank="0" text="" dxfId="59">
      <formula>ISBLANK(E125)</formula>
    </cfRule>
  </conditionalFormatting>
  <conditionalFormatting sqref="E126">
    <cfRule type="expression" priority="58" aboveAverage="0" equalAverage="0" bottom="0" percent="0" rank="0" text="" dxfId="60">
      <formula>ISBLANK(E126)</formula>
    </cfRule>
  </conditionalFormatting>
  <conditionalFormatting sqref="E127">
    <cfRule type="expression" priority="59" aboveAverage="0" equalAverage="0" bottom="0" percent="0" rank="0" text="" dxfId="61">
      <formula>ISBLANK(E127)</formula>
    </cfRule>
  </conditionalFormatting>
  <conditionalFormatting sqref="E129">
    <cfRule type="expression" priority="60" aboveAverage="0" equalAverage="0" bottom="0" percent="0" rank="0" text="" dxfId="62">
      <formula>ISBLANK(E129)</formula>
    </cfRule>
  </conditionalFormatting>
  <conditionalFormatting sqref="E130">
    <cfRule type="expression" priority="61" aboveAverage="0" equalAverage="0" bottom="0" percent="0" rank="0" text="" dxfId="63">
      <formula>ISBLANK(E130)</formula>
    </cfRule>
  </conditionalFormatting>
  <conditionalFormatting sqref="E131">
    <cfRule type="expression" priority="62" aboveAverage="0" equalAverage="0" bottom="0" percent="0" rank="0" text="" dxfId="64">
      <formula>ISBLANK(E131)</formula>
    </cfRule>
  </conditionalFormatting>
  <conditionalFormatting sqref="E132">
    <cfRule type="expression" priority="63" aboveAverage="0" equalAverage="0" bottom="0" percent="0" rank="0" text="" dxfId="65">
      <formula>ISBLANK(E132)</formula>
    </cfRule>
  </conditionalFormatting>
  <conditionalFormatting sqref="E133">
    <cfRule type="expression" priority="64" aboveAverage="0" equalAverage="0" bottom="0" percent="0" rank="0" text="" dxfId="66">
      <formula>ISBLANK(E133)</formula>
    </cfRule>
  </conditionalFormatting>
  <conditionalFormatting sqref="E135">
    <cfRule type="expression" priority="65" aboveAverage="0" equalAverage="0" bottom="0" percent="0" rank="0" text="" dxfId="67">
      <formula>ISBLANK(E135)</formula>
    </cfRule>
  </conditionalFormatting>
  <conditionalFormatting sqref="E137">
    <cfRule type="expression" priority="66" aboveAverage="0" equalAverage="0" bottom="0" percent="0" rank="0" text="" dxfId="68">
      <formula>ISBLANK(E137)</formula>
    </cfRule>
  </conditionalFormatting>
  <conditionalFormatting sqref="E138">
    <cfRule type="expression" priority="67" aboveAverage="0" equalAverage="0" bottom="0" percent="0" rank="0" text="" dxfId="69">
      <formula>ISBLANK(E138)</formula>
    </cfRule>
  </conditionalFormatting>
  <conditionalFormatting sqref="E141">
    <cfRule type="expression" priority="68" aboveAverage="0" equalAverage="0" bottom="0" percent="0" rank="0" text="" dxfId="70">
      <formula>ISBLANK(E141)</formula>
    </cfRule>
  </conditionalFormatting>
  <conditionalFormatting sqref="E145">
    <cfRule type="expression" priority="69" aboveAverage="0" equalAverage="0" bottom="0" percent="0" rank="0" text="" dxfId="71">
      <formula>ISBLANK(E145)</formula>
    </cfRule>
  </conditionalFormatting>
  <conditionalFormatting sqref="E146">
    <cfRule type="expression" priority="70" aboveAverage="0" equalAverage="0" bottom="0" percent="0" rank="0" text="" dxfId="72">
      <formula>ISBLANK(E146)</formula>
    </cfRule>
  </conditionalFormatting>
  <conditionalFormatting sqref="E147">
    <cfRule type="expression" priority="71" aboveAverage="0" equalAverage="0" bottom="0" percent="0" rank="0" text="" dxfId="73">
      <formula>ISBLANK(E147)</formula>
    </cfRule>
  </conditionalFormatting>
  <conditionalFormatting sqref="E148">
    <cfRule type="expression" priority="72" aboveAverage="0" equalAverage="0" bottom="0" percent="0" rank="0" text="" dxfId="74">
      <formula>ISBLANK(E148)</formula>
    </cfRule>
  </conditionalFormatting>
  <conditionalFormatting sqref="E149">
    <cfRule type="expression" priority="73" aboveAverage="0" equalAverage="0" bottom="0" percent="0" rank="0" text="" dxfId="75">
      <formula>ISBLANK(E149)</formula>
    </cfRule>
  </conditionalFormatting>
  <conditionalFormatting sqref="E150">
    <cfRule type="expression" priority="74" aboveAverage="0" equalAverage="0" bottom="0" percent="0" rank="0" text="" dxfId="76">
      <formula>ISBLANK(E150)</formula>
    </cfRule>
  </conditionalFormatting>
  <conditionalFormatting sqref="E151">
    <cfRule type="expression" priority="75" aboveAverage="0" equalAverage="0" bottom="0" percent="0" rank="0" text="" dxfId="77">
      <formula>ISBLANK(E151)</formula>
    </cfRule>
  </conditionalFormatting>
  <conditionalFormatting sqref="E152">
    <cfRule type="expression" priority="76" aboveAverage="0" equalAverage="0" bottom="0" percent="0" rank="0" text="" dxfId="78">
      <formula>ISBLANK(E152)</formula>
    </cfRule>
  </conditionalFormatting>
  <conditionalFormatting sqref="E153">
    <cfRule type="expression" priority="77" aboveAverage="0" equalAverage="0" bottom="0" percent="0" rank="0" text="" dxfId="79">
      <formula>ISBLANK(E153)</formula>
    </cfRule>
  </conditionalFormatting>
  <conditionalFormatting sqref="E154">
    <cfRule type="expression" priority="78" aboveAverage="0" equalAverage="0" bottom="0" percent="0" rank="0" text="" dxfId="80">
      <formula>ISBLANK(E154)</formula>
    </cfRule>
  </conditionalFormatting>
  <conditionalFormatting sqref="E155">
    <cfRule type="expression" priority="79" aboveAverage="0" equalAverage="0" bottom="0" percent="0" rank="0" text="" dxfId="81">
      <formula>ISBLANK(E155)</formula>
    </cfRule>
  </conditionalFormatting>
  <conditionalFormatting sqref="E156">
    <cfRule type="expression" priority="80" aboveAverage="0" equalAverage="0" bottom="0" percent="0" rank="0" text="" dxfId="82">
      <formula>ISBLANK(E156)</formula>
    </cfRule>
  </conditionalFormatting>
  <conditionalFormatting sqref="E157">
    <cfRule type="expression" priority="81" aboveAverage="0" equalAverage="0" bottom="0" percent="0" rank="0" text="" dxfId="83">
      <formula>ISBLANK(E157)</formula>
    </cfRule>
  </conditionalFormatting>
  <conditionalFormatting sqref="E158">
    <cfRule type="expression" priority="82" aboveAverage="0" equalAverage="0" bottom="0" percent="0" rank="0" text="" dxfId="84">
      <formula>ISBLANK(E158)</formula>
    </cfRule>
  </conditionalFormatting>
  <conditionalFormatting sqref="E159">
    <cfRule type="expression" priority="83" aboveAverage="0" equalAverage="0" bottom="0" percent="0" rank="0" text="" dxfId="85">
      <formula>ISBLANK(E159)</formula>
    </cfRule>
  </conditionalFormatting>
  <conditionalFormatting sqref="E160">
    <cfRule type="expression" priority="84" aboveAverage="0" equalAverage="0" bottom="0" percent="0" rank="0" text="" dxfId="86">
      <formula>ISBLANK(E160)</formula>
    </cfRule>
  </conditionalFormatting>
  <conditionalFormatting sqref="E161">
    <cfRule type="expression" priority="85" aboveAverage="0" equalAverage="0" bottom="0" percent="0" rank="0" text="" dxfId="87">
      <formula>ISBLANK(E161)</formula>
    </cfRule>
  </conditionalFormatting>
  <conditionalFormatting sqref="E162">
    <cfRule type="expression" priority="86" aboveAverage="0" equalAverage="0" bottom="0" percent="0" rank="0" text="" dxfId="88">
      <formula>ISBLANK(E162)</formula>
    </cfRule>
  </conditionalFormatting>
  <conditionalFormatting sqref="E163">
    <cfRule type="expression" priority="87" aboveAverage="0" equalAverage="0" bottom="0" percent="0" rank="0" text="" dxfId="89">
      <formula>ISBLANK(E163)</formula>
    </cfRule>
  </conditionalFormatting>
  <conditionalFormatting sqref="E164">
    <cfRule type="expression" priority="88" aboveAverage="0" equalAverage="0" bottom="0" percent="0" rank="0" text="" dxfId="90">
      <formula>ISBLANK(E164)</formula>
    </cfRule>
  </conditionalFormatting>
  <conditionalFormatting sqref="E165">
    <cfRule type="expression" priority="89" aboveAverage="0" equalAverage="0" bottom="0" percent="0" rank="0" text="" dxfId="91">
      <formula>ISBLANK(E165)</formula>
    </cfRule>
  </conditionalFormatting>
  <conditionalFormatting sqref="E166">
    <cfRule type="expression" priority="90" aboveAverage="0" equalAverage="0" bottom="0" percent="0" rank="0" text="" dxfId="92">
      <formula>ISBLANK(E166)</formula>
    </cfRule>
  </conditionalFormatting>
  <conditionalFormatting sqref="E167">
    <cfRule type="expression" priority="91" aboveAverage="0" equalAverage="0" bottom="0" percent="0" rank="0" text="" dxfId="93">
      <formula>ISBLANK(E167)</formula>
    </cfRule>
  </conditionalFormatting>
  <conditionalFormatting sqref="E168">
    <cfRule type="expression" priority="92" aboveAverage="0" equalAverage="0" bottom="0" percent="0" rank="0" text="" dxfId="94">
      <formula>ISBLANK(E168)</formula>
    </cfRule>
  </conditionalFormatting>
  <conditionalFormatting sqref="E169">
    <cfRule type="expression" priority="93" aboveAverage="0" equalAverage="0" bottom="0" percent="0" rank="0" text="" dxfId="95">
      <formula>ISBLANK(E169)</formula>
    </cfRule>
  </conditionalFormatting>
  <conditionalFormatting sqref="E170">
    <cfRule type="expression" priority="94" aboveAverage="0" equalAverage="0" bottom="0" percent="0" rank="0" text="" dxfId="96">
      <formula>ISBLANK(E170)</formula>
    </cfRule>
  </conditionalFormatting>
  <conditionalFormatting sqref="E171">
    <cfRule type="expression" priority="95" aboveAverage="0" equalAverage="0" bottom="0" percent="0" rank="0" text="" dxfId="97">
      <formula>ISBLANK(E171)</formula>
    </cfRule>
  </conditionalFormatting>
  <conditionalFormatting sqref="E172">
    <cfRule type="expression" priority="96" aboveAverage="0" equalAverage="0" bottom="0" percent="0" rank="0" text="" dxfId="98">
      <formula>ISBLANK(E172)</formula>
    </cfRule>
  </conditionalFormatting>
  <conditionalFormatting sqref="E173">
    <cfRule type="expression" priority="97" aboveAverage="0" equalAverage="0" bottom="0" percent="0" rank="0" text="" dxfId="99">
      <formula>ISBLANK(E173)</formula>
    </cfRule>
  </conditionalFormatting>
  <conditionalFormatting sqref="E174">
    <cfRule type="expression" priority="98" aboveAverage="0" equalAverage="0" bottom="0" percent="0" rank="0" text="" dxfId="100">
      <formula>ISBLANK(E174)</formula>
    </cfRule>
  </conditionalFormatting>
  <conditionalFormatting sqref="E175">
    <cfRule type="expression" priority="99" aboveAverage="0" equalAverage="0" bottom="0" percent="0" rank="0" text="" dxfId="101">
      <formula>ISBLANK(E175)</formula>
    </cfRule>
  </conditionalFormatting>
  <conditionalFormatting sqref="E176">
    <cfRule type="expression" priority="100" aboveAverage="0" equalAverage="0" bottom="0" percent="0" rank="0" text="" dxfId="102">
      <formula>ISBLANK(E176)</formula>
    </cfRule>
  </conditionalFormatting>
  <conditionalFormatting sqref="E177">
    <cfRule type="expression" priority="101" aboveAverage="0" equalAverage="0" bottom="0" percent="0" rank="0" text="" dxfId="103">
      <formula>ISBLANK(E177)</formula>
    </cfRule>
  </conditionalFormatting>
  <conditionalFormatting sqref="E178">
    <cfRule type="expression" priority="102" aboveAverage="0" equalAverage="0" bottom="0" percent="0" rank="0" text="" dxfId="104">
      <formula>ISBLANK(E178)</formula>
    </cfRule>
  </conditionalFormatting>
  <conditionalFormatting sqref="E179">
    <cfRule type="expression" priority="103" aboveAverage="0" equalAverage="0" bottom="0" percent="0" rank="0" text="" dxfId="105">
      <formula>ISBLANK(E179)</formula>
    </cfRule>
  </conditionalFormatting>
  <conditionalFormatting sqref="E180">
    <cfRule type="expression" priority="104" aboveAverage="0" equalAverage="0" bottom="0" percent="0" rank="0" text="" dxfId="106">
      <formula>ISBLANK(E180)</formula>
    </cfRule>
  </conditionalFormatting>
  <conditionalFormatting sqref="E181">
    <cfRule type="expression" priority="105" aboveAverage="0" equalAverage="0" bottom="0" percent="0" rank="0" text="" dxfId="107">
      <formula>ISBLANK(E181)</formula>
    </cfRule>
  </conditionalFormatting>
  <conditionalFormatting sqref="E182">
    <cfRule type="expression" priority="106" aboveAverage="0" equalAverage="0" bottom="0" percent="0" rank="0" text="" dxfId="108">
      <formula>ISBLANK(E182)</formula>
    </cfRule>
  </conditionalFormatting>
  <conditionalFormatting sqref="E183">
    <cfRule type="expression" priority="107" aboveAverage="0" equalAverage="0" bottom="0" percent="0" rank="0" text="" dxfId="109">
      <formula>ISBLANK(E183)</formula>
    </cfRule>
  </conditionalFormatting>
  <conditionalFormatting sqref="E190">
    <cfRule type="expression" priority="108" aboveAverage="0" equalAverage="0" bottom="0" percent="0" rank="0" text="" dxfId="110">
      <formula>ISBLANK(E190)</formula>
    </cfRule>
  </conditionalFormatting>
  <conditionalFormatting sqref="E191">
    <cfRule type="expression" priority="109" aboveAverage="0" equalAverage="0" bottom="0" percent="0" rank="0" text="" dxfId="111">
      <formula>ISBLANK(E191)</formula>
    </cfRule>
  </conditionalFormatting>
  <conditionalFormatting sqref="E192">
    <cfRule type="expression" priority="110" aboveAverage="0" equalAverage="0" bottom="0" percent="0" rank="0" text="" dxfId="112">
      <formula>ISBLANK(E192)</formula>
    </cfRule>
  </conditionalFormatting>
  <conditionalFormatting sqref="E193">
    <cfRule type="expression" priority="111" aboveAverage="0" equalAverage="0" bottom="0" percent="0" rank="0" text="" dxfId="113">
      <formula>ISBLANK(E193)</formula>
    </cfRule>
  </conditionalFormatting>
  <conditionalFormatting sqref="E194">
    <cfRule type="expression" priority="112" aboveAverage="0" equalAverage="0" bottom="0" percent="0" rank="0" text="" dxfId="114">
      <formula>ISBLANK(E194)</formula>
    </cfRule>
  </conditionalFormatting>
  <conditionalFormatting sqref="E195">
    <cfRule type="expression" priority="113" aboveAverage="0" equalAverage="0" bottom="0" percent="0" rank="0" text="" dxfId="115">
      <formula>ISBLANK(E195)</formula>
    </cfRule>
  </conditionalFormatting>
  <conditionalFormatting sqref="E204">
    <cfRule type="expression" priority="114" aboveAverage="0" equalAverage="0" bottom="0" percent="0" rank="0" text="" dxfId="116">
      <formula>ISBLANK(E204)</formula>
    </cfRule>
  </conditionalFormatting>
  <conditionalFormatting sqref="E205">
    <cfRule type="expression" priority="115" aboveAverage="0" equalAverage="0" bottom="0" percent="0" rank="0" text="" dxfId="117">
      <formula>ISBLANK(E205)</formula>
    </cfRule>
  </conditionalFormatting>
  <conditionalFormatting sqref="E206">
    <cfRule type="expression" priority="116" aboveAverage="0" equalAverage="0" bottom="0" percent="0" rank="0" text="" dxfId="118">
      <formula>ISBLANK(E206)</formula>
    </cfRule>
  </conditionalFormatting>
  <conditionalFormatting sqref="E207">
    <cfRule type="expression" priority="117" aboveAverage="0" equalAverage="0" bottom="0" percent="0" rank="0" text="" dxfId="119">
      <formula>ISBLANK(E207)</formula>
    </cfRule>
  </conditionalFormatting>
  <conditionalFormatting sqref="E208">
    <cfRule type="expression" priority="118" aboveAverage="0" equalAverage="0" bottom="0" percent="0" rank="0" text="" dxfId="120">
      <formula>ISBLANK(E208)</formula>
    </cfRule>
  </conditionalFormatting>
  <conditionalFormatting sqref="E213">
    <cfRule type="expression" priority="119" aboveAverage="0" equalAverage="0" bottom="0" percent="0" rank="0" text="" dxfId="121">
      <formula>ISBLANK(E213)</formula>
    </cfRule>
  </conditionalFormatting>
  <conditionalFormatting sqref="E215">
    <cfRule type="expression" priority="120" aboveAverage="0" equalAverage="0" bottom="0" percent="0" rank="0" text="" dxfId="122">
      <formula>ISBLANK(E215)</formula>
    </cfRule>
  </conditionalFormatting>
  <conditionalFormatting sqref="E216">
    <cfRule type="expression" priority="121" aboveAverage="0" equalAverage="0" bottom="0" percent="0" rank="0" text="" dxfId="123">
      <formula>ISBLANK(E216)</formula>
    </cfRule>
  </conditionalFormatting>
  <conditionalFormatting sqref="E217">
    <cfRule type="expression" priority="122" aboveAverage="0" equalAverage="0" bottom="0" percent="0" rank="0" text="" dxfId="124">
      <formula>ISBLANK(E217)</formula>
    </cfRule>
  </conditionalFormatting>
  <conditionalFormatting sqref="E218">
    <cfRule type="expression" priority="123" aboveAverage="0" equalAverage="0" bottom="0" percent="0" rank="0" text="" dxfId="125">
      <formula>ISBLANK(E218)</formula>
    </cfRule>
  </conditionalFormatting>
  <conditionalFormatting sqref="E219">
    <cfRule type="expression" priority="124" aboveAverage="0" equalAverage="0" bottom="0" percent="0" rank="0" text="" dxfId="126">
      <formula>ISBLANK(E219)</formula>
    </cfRule>
  </conditionalFormatting>
  <conditionalFormatting sqref="E220">
    <cfRule type="expression" priority="125" aboveAverage="0" equalAverage="0" bottom="0" percent="0" rank="0" text="" dxfId="127">
      <formula>ISBLANK(E220)</formula>
    </cfRule>
  </conditionalFormatting>
  <conditionalFormatting sqref="E221">
    <cfRule type="expression" priority="126" aboveAverage="0" equalAverage="0" bottom="0" percent="0" rank="0" text="" dxfId="128">
      <formula>ISBLANK(E221)</formula>
    </cfRule>
  </conditionalFormatting>
  <conditionalFormatting sqref="E223">
    <cfRule type="expression" priority="127" aboveAverage="0" equalAverage="0" bottom="0" percent="0" rank="0" text="" dxfId="129">
      <formula>ISBLANK(E223)</formula>
    </cfRule>
  </conditionalFormatting>
  <conditionalFormatting sqref="E224">
    <cfRule type="expression" priority="128" aboveAverage="0" equalAverage="0" bottom="0" percent="0" rank="0" text="" dxfId="130">
      <formula>ISBLANK(E224)</formula>
    </cfRule>
  </conditionalFormatting>
  <conditionalFormatting sqref="E225">
    <cfRule type="expression" priority="129" aboveAverage="0" equalAverage="0" bottom="0" percent="0" rank="0" text="" dxfId="131">
      <formula>ISBLANK(E225)</formula>
    </cfRule>
  </conditionalFormatting>
  <conditionalFormatting sqref="E226">
    <cfRule type="expression" priority="130" aboveAverage="0" equalAverage="0" bottom="0" percent="0" rank="0" text="" dxfId="132">
      <formula>ISBLANK(E226)</formula>
    </cfRule>
  </conditionalFormatting>
  <conditionalFormatting sqref="E227">
    <cfRule type="expression" priority="131" aboveAverage="0" equalAverage="0" bottom="0" percent="0" rank="0" text="" dxfId="133">
      <formula>ISBLANK(E227)</formula>
    </cfRule>
  </conditionalFormatting>
  <conditionalFormatting sqref="E228">
    <cfRule type="expression" priority="132" aboveAverage="0" equalAverage="0" bottom="0" percent="0" rank="0" text="" dxfId="134">
      <formula>ISBLANK(E228)</formula>
    </cfRule>
  </conditionalFormatting>
  <conditionalFormatting sqref="E229">
    <cfRule type="expression" priority="133" aboveAverage="0" equalAverage="0" bottom="0" percent="0" rank="0" text="" dxfId="135">
      <formula>ISBLANK(E229)</formula>
    </cfRule>
  </conditionalFormatting>
  <conditionalFormatting sqref="E230">
    <cfRule type="expression" priority="134" aboveAverage="0" equalAverage="0" bottom="0" percent="0" rank="0" text="" dxfId="136">
      <formula>ISBLANK(E230)</formula>
    </cfRule>
  </conditionalFormatting>
  <conditionalFormatting sqref="E232">
    <cfRule type="expression" priority="135" aboveAverage="0" equalAverage="0" bottom="0" percent="0" rank="0" text="" dxfId="137">
      <formula>ISBLANK(E232)</formula>
    </cfRule>
  </conditionalFormatting>
  <conditionalFormatting sqref="E233">
    <cfRule type="expression" priority="136" aboveAverage="0" equalAverage="0" bottom="0" percent="0" rank="0" text="" dxfId="138">
      <formula>ISBLANK(E233)</formula>
    </cfRule>
  </conditionalFormatting>
  <conditionalFormatting sqref="E234">
    <cfRule type="expression" priority="137" aboveAverage="0" equalAverage="0" bottom="0" percent="0" rank="0" text="" dxfId="139">
      <formula>ISBLANK(E234)</formula>
    </cfRule>
  </conditionalFormatting>
  <conditionalFormatting sqref="E240">
    <cfRule type="expression" priority="138" aboveAverage="0" equalAverage="0" bottom="0" percent="0" rank="0" text="" dxfId="140">
      <formula>ISBLANK(E240)</formula>
    </cfRule>
  </conditionalFormatting>
  <conditionalFormatting sqref="E241">
    <cfRule type="expression" priority="139" aboveAverage="0" equalAverage="0" bottom="0" percent="0" rank="0" text="" dxfId="141">
      <formula>ISBLANK(E241)</formula>
    </cfRule>
  </conditionalFormatting>
  <conditionalFormatting sqref="E242">
    <cfRule type="expression" priority="140" aboveAverage="0" equalAverage="0" bottom="0" percent="0" rank="0" text="" dxfId="142">
      <formula>ISBLANK(E242)</formula>
    </cfRule>
  </conditionalFormatting>
  <conditionalFormatting sqref="E244">
    <cfRule type="expression" priority="141" aboveAverage="0" equalAverage="0" bottom="0" percent="0" rank="0" text="" dxfId="143">
      <formula>ISBLANK(E244)</formula>
    </cfRule>
  </conditionalFormatting>
  <conditionalFormatting sqref="E245">
    <cfRule type="expression" priority="142" aboveAverage="0" equalAverage="0" bottom="0" percent="0" rank="0" text="" dxfId="144">
      <formula>ISBLANK(E245)</formula>
    </cfRule>
  </conditionalFormatting>
  <conditionalFormatting sqref="E246">
    <cfRule type="expression" priority="143" aboveAverage="0" equalAverage="0" bottom="0" percent="0" rank="0" text="" dxfId="145">
      <formula>ISBLANK(E246)</formula>
    </cfRule>
  </conditionalFormatting>
  <conditionalFormatting sqref="E247">
    <cfRule type="expression" priority="144" aboveAverage="0" equalAverage="0" bottom="0" percent="0" rank="0" text="" dxfId="146">
      <formula>ISBLANK(E247)</formula>
    </cfRule>
  </conditionalFormatting>
  <conditionalFormatting sqref="E248">
    <cfRule type="expression" priority="145" aboveAverage="0" equalAverage="0" bottom="0" percent="0" rank="0" text="" dxfId="147">
      <formula>ISBLANK(E248)</formula>
    </cfRule>
  </conditionalFormatting>
  <conditionalFormatting sqref="E249">
    <cfRule type="expression" priority="146" aboveAverage="0" equalAverage="0" bottom="0" percent="0" rank="0" text="" dxfId="148">
      <formula>ISBLANK(E249)</formula>
    </cfRule>
  </conditionalFormatting>
  <conditionalFormatting sqref="E250">
    <cfRule type="expression" priority="147" aboveAverage="0" equalAverage="0" bottom="0" percent="0" rank="0" text="" dxfId="149">
      <formula>ISBLANK(E250)</formula>
    </cfRule>
  </conditionalFormatting>
  <conditionalFormatting sqref="E251">
    <cfRule type="expression" priority="148" aboveAverage="0" equalAverage="0" bottom="0" percent="0" rank="0" text="" dxfId="150">
      <formula>ISBLANK(E251)</formula>
    </cfRule>
  </conditionalFormatting>
  <conditionalFormatting sqref="E253">
    <cfRule type="expression" priority="149" aboveAverage="0" equalAverage="0" bottom="0" percent="0" rank="0" text="" dxfId="151">
      <formula>ISBLANK(E253)</formula>
    </cfRule>
  </conditionalFormatting>
  <conditionalFormatting sqref="E254">
    <cfRule type="expression" priority="150" aboveAverage="0" equalAverage="0" bottom="0" percent="0" rank="0" text="" dxfId="152">
      <formula>ISBLANK(E254)</formula>
    </cfRule>
  </conditionalFormatting>
  <conditionalFormatting sqref="E262">
    <cfRule type="expression" priority="151" aboveAverage="0" equalAverage="0" bottom="0" percent="0" rank="0" text="" dxfId="153">
      <formula>ISBLANK(E262)</formula>
    </cfRule>
  </conditionalFormatting>
  <conditionalFormatting sqref="E263">
    <cfRule type="expression" priority="152" aboveAverage="0" equalAverage="0" bottom="0" percent="0" rank="0" text="" dxfId="154">
      <formula>ISBLANK(E263)</formula>
    </cfRule>
  </conditionalFormatting>
  <conditionalFormatting sqref="E267">
    <cfRule type="expression" priority="153" aboveAverage="0" equalAverage="0" bottom="0" percent="0" rank="0" text="" dxfId="155">
      <formula>ISBLANK(E267)</formula>
    </cfRule>
  </conditionalFormatting>
  <conditionalFormatting sqref="E268">
    <cfRule type="expression" priority="154" aboveAverage="0" equalAverage="0" bottom="0" percent="0" rank="0" text="" dxfId="156">
      <formula>ISBLANK(E268)</formula>
    </cfRule>
  </conditionalFormatting>
  <conditionalFormatting sqref="E274">
    <cfRule type="expression" priority="155" aboveAverage="0" equalAverage="0" bottom="0" percent="0" rank="0" text="" dxfId="157">
      <formula>ISBLANK(E274)</formula>
    </cfRule>
  </conditionalFormatting>
  <conditionalFormatting sqref="E275">
    <cfRule type="expression" priority="156" aboveAverage="0" equalAverage="0" bottom="0" percent="0" rank="0" text="" dxfId="158">
      <formula>ISBLANK(E275)</formula>
    </cfRule>
  </conditionalFormatting>
  <conditionalFormatting sqref="E276">
    <cfRule type="expression" priority="157" aboveAverage="0" equalAverage="0" bottom="0" percent="0" rank="0" text="" dxfId="159">
      <formula>ISBLANK(E276)</formula>
    </cfRule>
  </conditionalFormatting>
  <conditionalFormatting sqref="E277">
    <cfRule type="expression" priority="158" aboveAverage="0" equalAverage="0" bottom="0" percent="0" rank="0" text="" dxfId="160">
      <formula>ISBLANK(E277)</formula>
    </cfRule>
  </conditionalFormatting>
  <conditionalFormatting sqref="E298">
    <cfRule type="expression" priority="159" aboveAverage="0" equalAverage="0" bottom="0" percent="0" rank="0" text="" dxfId="161">
      <formula>ISBLANK(E298)</formula>
    </cfRule>
  </conditionalFormatting>
  <conditionalFormatting sqref="E299">
    <cfRule type="expression" priority="160" aboveAverage="0" equalAverage="0" bottom="0" percent="0" rank="0" text="" dxfId="162">
      <formula>ISBLANK(E299)</formula>
    </cfRule>
  </conditionalFormatting>
  <conditionalFormatting sqref="E300">
    <cfRule type="expression" priority="161" aboveAverage="0" equalAverage="0" bottom="0" percent="0" rank="0" text="" dxfId="163">
      <formula>ISBLANK(E300)</formula>
    </cfRule>
  </conditionalFormatting>
  <conditionalFormatting sqref="E301">
    <cfRule type="expression" priority="162" aboveAverage="0" equalAverage="0" bottom="0" percent="0" rank="0" text="" dxfId="164">
      <formula>ISBLANK(E301)</formula>
    </cfRule>
  </conditionalFormatting>
  <conditionalFormatting sqref="E302">
    <cfRule type="expression" priority="163" aboveAverage="0" equalAverage="0" bottom="0" percent="0" rank="0" text="" dxfId="165">
      <formula>ISBLANK(E302)</formula>
    </cfRule>
  </conditionalFormatting>
  <conditionalFormatting sqref="E312">
    <cfRule type="expression" priority="164" aboveAverage="0" equalAverage="0" bottom="0" percent="0" rank="0" text="" dxfId="166">
      <formula>ISBLANK(E312)</formula>
    </cfRule>
  </conditionalFormatting>
  <conditionalFormatting sqref="E313">
    <cfRule type="expression" priority="165" aboveAverage="0" equalAverage="0" bottom="0" percent="0" rank="0" text="" dxfId="167">
      <formula>ISBLANK(E313)</formula>
    </cfRule>
  </conditionalFormatting>
  <conditionalFormatting sqref="E314">
    <cfRule type="expression" priority="166" aboveAverage="0" equalAverage="0" bottom="0" percent="0" rank="0" text="" dxfId="168">
      <formula>ISBLANK(E314)</formula>
    </cfRule>
  </conditionalFormatting>
  <conditionalFormatting sqref="E315">
    <cfRule type="expression" priority="167" aboveAverage="0" equalAverage="0" bottom="0" percent="0" rank="0" text="" dxfId="169">
      <formula>ISBLANK(E315)</formula>
    </cfRule>
  </conditionalFormatting>
  <conditionalFormatting sqref="E316">
    <cfRule type="expression" priority="168" aboveAverage="0" equalAverage="0" bottom="0" percent="0" rank="0" text="" dxfId="170">
      <formula>ISBLANK(E316)</formula>
    </cfRule>
  </conditionalFormatting>
  <conditionalFormatting sqref="E317">
    <cfRule type="expression" priority="169" aboveAverage="0" equalAverage="0" bottom="0" percent="0" rank="0" text="" dxfId="171">
      <formula>ISBLANK(E317)</formula>
    </cfRule>
  </conditionalFormatting>
  <conditionalFormatting sqref="E318">
    <cfRule type="expression" priority="170" aboveAverage="0" equalAverage="0" bottom="0" percent="0" rank="0" text="" dxfId="172">
      <formula>ISBLANK(E318)</formula>
    </cfRule>
  </conditionalFormatting>
  <conditionalFormatting sqref="E319">
    <cfRule type="expression" priority="171" aboveAverage="0" equalAverage="0" bottom="0" percent="0" rank="0" text="" dxfId="173">
      <formula>ISBLANK(E319)</formula>
    </cfRule>
  </conditionalFormatting>
  <conditionalFormatting sqref="E320">
    <cfRule type="expression" priority="172" aboveAverage="0" equalAverage="0" bottom="0" percent="0" rank="0" text="" dxfId="174">
      <formula>ISBLANK(E320)</formula>
    </cfRule>
  </conditionalFormatting>
  <conditionalFormatting sqref="E321">
    <cfRule type="expression" priority="173" aboveAverage="0" equalAverage="0" bottom="0" percent="0" rank="0" text="" dxfId="175">
      <formula>ISBLANK(E321)</formula>
    </cfRule>
  </conditionalFormatting>
  <conditionalFormatting sqref="E322">
    <cfRule type="expression" priority="174" aboveAverage="0" equalAverage="0" bottom="0" percent="0" rank="0" text="" dxfId="176">
      <formula>ISBLANK(E322)</formula>
    </cfRule>
  </conditionalFormatting>
  <conditionalFormatting sqref="E323">
    <cfRule type="expression" priority="175" aboveAverage="0" equalAverage="0" bottom="0" percent="0" rank="0" text="" dxfId="177">
      <formula>ISBLANK(E323)</formula>
    </cfRule>
  </conditionalFormatting>
  <conditionalFormatting sqref="E324">
    <cfRule type="expression" priority="176" aboveAverage="0" equalAverage="0" bottom="0" percent="0" rank="0" text="" dxfId="178">
      <formula>ISBLANK(E324)</formula>
    </cfRule>
  </conditionalFormatting>
  <conditionalFormatting sqref="E325">
    <cfRule type="expression" priority="177" aboveAverage="0" equalAverage="0" bottom="0" percent="0" rank="0" text="" dxfId="179">
      <formula>ISBLANK(E325)</formula>
    </cfRule>
  </conditionalFormatting>
  <conditionalFormatting sqref="E326">
    <cfRule type="expression" priority="178" aboveAverage="0" equalAverage="0" bottom="0" percent="0" rank="0" text="" dxfId="180">
      <formula>ISBLANK(E326)</formula>
    </cfRule>
  </conditionalFormatting>
  <conditionalFormatting sqref="E327">
    <cfRule type="expression" priority="179" aboveAverage="0" equalAverage="0" bottom="0" percent="0" rank="0" text="" dxfId="181">
      <formula>ISBLANK(E327)</formula>
    </cfRule>
  </conditionalFormatting>
  <conditionalFormatting sqref="E330">
    <cfRule type="expression" priority="180" aboveAverage="0" equalAverage="0" bottom="0" percent="0" rank="0" text="" dxfId="182">
      <formula>ISBLANK(E330)</formula>
    </cfRule>
  </conditionalFormatting>
  <conditionalFormatting sqref="E332">
    <cfRule type="expression" priority="181" aboveAverage="0" equalAverage="0" bottom="0" percent="0" rank="0" text="" dxfId="183">
      <formula>ISBLANK(E332)</formula>
    </cfRule>
  </conditionalFormatting>
  <conditionalFormatting sqref="E334">
    <cfRule type="expression" priority="182" aboveAverage="0" equalAverage="0" bottom="0" percent="0" rank="0" text="" dxfId="184">
      <formula>ISBLANK(E334)</formula>
    </cfRule>
  </conditionalFormatting>
  <conditionalFormatting sqref="E335">
    <cfRule type="expression" priority="183" aboveAverage="0" equalAverage="0" bottom="0" percent="0" rank="0" text="" dxfId="185">
      <formula>ISBLANK(E335)</formula>
    </cfRule>
  </conditionalFormatting>
  <conditionalFormatting sqref="E336">
    <cfRule type="expression" priority="184" aboveAverage="0" equalAverage="0" bottom="0" percent="0" rank="0" text="" dxfId="186">
      <formula>ISBLANK(E336)</formula>
    </cfRule>
  </conditionalFormatting>
  <conditionalFormatting sqref="E337">
    <cfRule type="expression" priority="185" aboveAverage="0" equalAverage="0" bottom="0" percent="0" rank="0" text="" dxfId="187">
      <formula>ISBLANK(E337)</formula>
    </cfRule>
  </conditionalFormatting>
  <conditionalFormatting sqref="E338">
    <cfRule type="expression" priority="186" aboveAverage="0" equalAverage="0" bottom="0" percent="0" rank="0" text="" dxfId="188">
      <formula>ISBLANK(E338)</formula>
    </cfRule>
  </conditionalFormatting>
  <conditionalFormatting sqref="E339">
    <cfRule type="expression" priority="187" aboveAverage="0" equalAverage="0" bottom="0" percent="0" rank="0" text="" dxfId="189">
      <formula>ISBLANK(E339)</formula>
    </cfRule>
  </conditionalFormatting>
  <conditionalFormatting sqref="E340">
    <cfRule type="expression" priority="188" aboveAverage="0" equalAverage="0" bottom="0" percent="0" rank="0" text="" dxfId="190">
      <formula>ISBLANK(E340)</formula>
    </cfRule>
  </conditionalFormatting>
  <conditionalFormatting sqref="E341">
    <cfRule type="expression" priority="189" aboveAverage="0" equalAverage="0" bottom="0" percent="0" rank="0" text="" dxfId="191">
      <formula>ISBLANK(E341)</formula>
    </cfRule>
  </conditionalFormatting>
  <conditionalFormatting sqref="E342">
    <cfRule type="expression" priority="190" aboveAverage="0" equalAverage="0" bottom="0" percent="0" rank="0" text="" dxfId="192">
      <formula>ISBLANK(E342)</formula>
    </cfRule>
  </conditionalFormatting>
  <conditionalFormatting sqref="E346">
    <cfRule type="expression" priority="191" aboveAverage="0" equalAverage="0" bottom="0" percent="0" rank="0" text="" dxfId="193">
      <formula>ISBLANK(E346)</formula>
    </cfRule>
  </conditionalFormatting>
  <conditionalFormatting sqref="E351">
    <cfRule type="expression" priority="192" aboveAverage="0" equalAverage="0" bottom="0" percent="0" rank="0" text="" dxfId="194">
      <formula>ISBLANK(E351)</formula>
    </cfRule>
  </conditionalFormatting>
  <conditionalFormatting sqref="E352">
    <cfRule type="expression" priority="193" aboveAverage="0" equalAverage="0" bottom="0" percent="0" rank="0" text="" dxfId="195">
      <formula>ISBLANK(E352)</formula>
    </cfRule>
  </conditionalFormatting>
  <conditionalFormatting sqref="E353">
    <cfRule type="expression" priority="194" aboveAverage="0" equalAverage="0" bottom="0" percent="0" rank="0" text="" dxfId="196">
      <formula>ISBLANK(E353)</formula>
    </cfRule>
  </conditionalFormatting>
  <conditionalFormatting sqref="E354">
    <cfRule type="expression" priority="195" aboveAverage="0" equalAverage="0" bottom="0" percent="0" rank="0" text="" dxfId="197">
      <formula>ISBLANK(E354)</formula>
    </cfRule>
  </conditionalFormatting>
  <conditionalFormatting sqref="E355">
    <cfRule type="expression" priority="196" aboveAverage="0" equalAverage="0" bottom="0" percent="0" rank="0" text="" dxfId="198">
      <formula>ISBLANK(E355)</formula>
    </cfRule>
  </conditionalFormatting>
  <conditionalFormatting sqref="E356">
    <cfRule type="expression" priority="197" aboveAverage="0" equalAverage="0" bottom="0" percent="0" rank="0" text="" dxfId="199">
      <formula>ISBLANK(E356)</formula>
    </cfRule>
  </conditionalFormatting>
  <conditionalFormatting sqref="E357">
    <cfRule type="expression" priority="198" aboveAverage="0" equalAverage="0" bottom="0" percent="0" rank="0" text="" dxfId="200">
      <formula>ISBLANK(E357)</formula>
    </cfRule>
  </conditionalFormatting>
  <conditionalFormatting sqref="E358">
    <cfRule type="expression" priority="199" aboveAverage="0" equalAverage="0" bottom="0" percent="0" rank="0" text="" dxfId="201">
      <formula>ISBLANK(E358)</formula>
    </cfRule>
  </conditionalFormatting>
  <conditionalFormatting sqref="E359">
    <cfRule type="expression" priority="200" aboveAverage="0" equalAverage="0" bottom="0" percent="0" rank="0" text="" dxfId="202">
      <formula>ISBLANK(E359)</formula>
    </cfRule>
  </conditionalFormatting>
  <conditionalFormatting sqref="E360">
    <cfRule type="expression" priority="201" aboveAverage="0" equalAverage="0" bottom="0" percent="0" rank="0" text="" dxfId="203">
      <formula>ISBLANK(E360)</formula>
    </cfRule>
  </conditionalFormatting>
  <conditionalFormatting sqref="E361">
    <cfRule type="expression" priority="202" aboveAverage="0" equalAverage="0" bottom="0" percent="0" rank="0" text="" dxfId="204">
      <formula>ISBLANK(E361)</formula>
    </cfRule>
  </conditionalFormatting>
  <conditionalFormatting sqref="E362">
    <cfRule type="expression" priority="203" aboveAverage="0" equalAverage="0" bottom="0" percent="0" rank="0" text="" dxfId="205">
      <formula>ISBLANK(E362)</formula>
    </cfRule>
  </conditionalFormatting>
  <conditionalFormatting sqref="E363">
    <cfRule type="expression" priority="204" aboveAverage="0" equalAverage="0" bottom="0" percent="0" rank="0" text="" dxfId="206">
      <formula>ISBLANK(E363)</formula>
    </cfRule>
  </conditionalFormatting>
  <conditionalFormatting sqref="E364">
    <cfRule type="expression" priority="205" aboveAverage="0" equalAverage="0" bottom="0" percent="0" rank="0" text="" dxfId="207">
      <formula>ISBLANK(E364)</formula>
    </cfRule>
  </conditionalFormatting>
  <conditionalFormatting sqref="E368">
    <cfRule type="expression" priority="206" aboveAverage="0" equalAverage="0" bottom="0" percent="0" rank="0" text="" dxfId="208">
      <formula>ISBLANK(E368)</formula>
    </cfRule>
  </conditionalFormatting>
  <conditionalFormatting sqref="E369">
    <cfRule type="expression" priority="207" aboveAverage="0" equalAverage="0" bottom="0" percent="0" rank="0" text="" dxfId="209">
      <formula>ISBLANK(E369)</formula>
    </cfRule>
  </conditionalFormatting>
  <conditionalFormatting sqref="E370">
    <cfRule type="expression" priority="208" aboveAverage="0" equalAverage="0" bottom="0" percent="0" rank="0" text="" dxfId="210">
      <formula>ISBLANK(E370)</formula>
    </cfRule>
  </conditionalFormatting>
  <conditionalFormatting sqref="E371">
    <cfRule type="expression" priority="209" aboveAverage="0" equalAverage="0" bottom="0" percent="0" rank="0" text="" dxfId="211">
      <formula>ISBLANK(E371)</formula>
    </cfRule>
  </conditionalFormatting>
  <conditionalFormatting sqref="E372">
    <cfRule type="expression" priority="210" aboveAverage="0" equalAverage="0" bottom="0" percent="0" rank="0" text="" dxfId="212">
      <formula>ISBLANK(E372)</formula>
    </cfRule>
  </conditionalFormatting>
  <conditionalFormatting sqref="E373">
    <cfRule type="expression" priority="211" aboveAverage="0" equalAverage="0" bottom="0" percent="0" rank="0" text="" dxfId="213">
      <formula>ISBLANK(E373)</formula>
    </cfRule>
  </conditionalFormatting>
  <conditionalFormatting sqref="E374">
    <cfRule type="expression" priority="212" aboveAverage="0" equalAverage="0" bottom="0" percent="0" rank="0" text="" dxfId="214">
      <formula>ISBLANK(E374)</formula>
    </cfRule>
  </conditionalFormatting>
  <conditionalFormatting sqref="E375">
    <cfRule type="expression" priority="213" aboveAverage="0" equalAverage="0" bottom="0" percent="0" rank="0" text="" dxfId="215">
      <formula>ISBLANK(E375)</formula>
    </cfRule>
  </conditionalFormatting>
  <conditionalFormatting sqref="E376">
    <cfRule type="expression" priority="214" aboveAverage="0" equalAverage="0" bottom="0" percent="0" rank="0" text="" dxfId="216">
      <formula>ISBLANK(E376)</formula>
    </cfRule>
  </conditionalFormatting>
  <conditionalFormatting sqref="E377">
    <cfRule type="expression" priority="215" aboveAverage="0" equalAverage="0" bottom="0" percent="0" rank="0" text="" dxfId="217">
      <formula>ISBLANK(E377)</formula>
    </cfRule>
  </conditionalFormatting>
  <conditionalFormatting sqref="E378">
    <cfRule type="expression" priority="216" aboveAverage="0" equalAverage="0" bottom="0" percent="0" rank="0" text="" dxfId="218">
      <formula>ISBLANK(E378)</formula>
    </cfRule>
  </conditionalFormatting>
  <conditionalFormatting sqref="E380">
    <cfRule type="expression" priority="217" aboveAverage="0" equalAverage="0" bottom="0" percent="0" rank="0" text="" dxfId="219">
      <formula>ISBLANK(E380)</formula>
    </cfRule>
  </conditionalFormatting>
  <conditionalFormatting sqref="E381">
    <cfRule type="expression" priority="218" aboveAverage="0" equalAverage="0" bottom="0" percent="0" rank="0" text="" dxfId="220">
      <formula>ISBLANK(E381)</formula>
    </cfRule>
  </conditionalFormatting>
  <conditionalFormatting sqref="E382">
    <cfRule type="expression" priority="219" aboveAverage="0" equalAverage="0" bottom="0" percent="0" rank="0" text="" dxfId="221">
      <formula>ISBLANK(E382)</formula>
    </cfRule>
  </conditionalFormatting>
  <conditionalFormatting sqref="E383">
    <cfRule type="expression" priority="220" aboveAverage="0" equalAverage="0" bottom="0" percent="0" rank="0" text="" dxfId="222">
      <formula>ISBLANK(E383)</formula>
    </cfRule>
  </conditionalFormatting>
  <conditionalFormatting sqref="E384">
    <cfRule type="expression" priority="221" aboveAverage="0" equalAverage="0" bottom="0" percent="0" rank="0" text="" dxfId="223">
      <formula>ISBLANK(E384)</formula>
    </cfRule>
  </conditionalFormatting>
  <conditionalFormatting sqref="E385">
    <cfRule type="expression" priority="222" aboveAverage="0" equalAverage="0" bottom="0" percent="0" rank="0" text="" dxfId="224">
      <formula>ISBLANK(E385)</formula>
    </cfRule>
  </conditionalFormatting>
  <conditionalFormatting sqref="E386">
    <cfRule type="expression" priority="223" aboveAverage="0" equalAverage="0" bottom="0" percent="0" rank="0" text="" dxfId="225">
      <formula>ISBLANK(E386)</formula>
    </cfRule>
  </conditionalFormatting>
  <conditionalFormatting sqref="E387">
    <cfRule type="expression" priority="224" aboveAverage="0" equalAverage="0" bottom="0" percent="0" rank="0" text="" dxfId="226">
      <formula>ISBLANK(E387)</formula>
    </cfRule>
  </conditionalFormatting>
  <conditionalFormatting sqref="E388">
    <cfRule type="expression" priority="225" aboveAverage="0" equalAverage="0" bottom="0" percent="0" rank="0" text="" dxfId="227">
      <formula>ISBLANK(E388)</formula>
    </cfRule>
  </conditionalFormatting>
  <conditionalFormatting sqref="E389">
    <cfRule type="expression" priority="226" aboveAverage="0" equalAverage="0" bottom="0" percent="0" rank="0" text="" dxfId="228">
      <formula>ISBLANK(E389)</formula>
    </cfRule>
  </conditionalFormatting>
  <conditionalFormatting sqref="E390">
    <cfRule type="expression" priority="227" aboveAverage="0" equalAverage="0" bottom="0" percent="0" rank="0" text="" dxfId="229">
      <formula>ISBLANK(E390)</formula>
    </cfRule>
  </conditionalFormatting>
  <conditionalFormatting sqref="E391">
    <cfRule type="expression" priority="228" aboveAverage="0" equalAverage="0" bottom="0" percent="0" rank="0" text="" dxfId="230">
      <formula>ISBLANK(E391)</formula>
    </cfRule>
  </conditionalFormatting>
  <conditionalFormatting sqref="E392">
    <cfRule type="expression" priority="229" aboveAverage="0" equalAverage="0" bottom="0" percent="0" rank="0" text="" dxfId="231">
      <formula>ISBLANK(E392)</formula>
    </cfRule>
  </conditionalFormatting>
  <conditionalFormatting sqref="E393">
    <cfRule type="expression" priority="230" aboveAverage="0" equalAverage="0" bottom="0" percent="0" rank="0" text="" dxfId="232">
      <formula>ISBLANK(E393)</formula>
    </cfRule>
  </conditionalFormatting>
  <conditionalFormatting sqref="E394">
    <cfRule type="expression" priority="231" aboveAverage="0" equalAverage="0" bottom="0" percent="0" rank="0" text="" dxfId="233">
      <formula>ISBLANK(E394)</formula>
    </cfRule>
  </conditionalFormatting>
  <conditionalFormatting sqref="E395">
    <cfRule type="expression" priority="232" aboveAverage="0" equalAverage="0" bottom="0" percent="0" rank="0" text="" dxfId="234">
      <formula>ISBLANK(E395)</formula>
    </cfRule>
  </conditionalFormatting>
  <conditionalFormatting sqref="E396">
    <cfRule type="expression" priority="233" aboveAverage="0" equalAverage="0" bottom="0" percent="0" rank="0" text="" dxfId="235">
      <formula>ISBLANK(E396)</formula>
    </cfRule>
  </conditionalFormatting>
  <conditionalFormatting sqref="E397">
    <cfRule type="expression" priority="234" aboveAverage="0" equalAverage="0" bottom="0" percent="0" rank="0" text="" dxfId="236">
      <formula>ISBLANK(E397)</formula>
    </cfRule>
  </conditionalFormatting>
  <conditionalFormatting sqref="E398">
    <cfRule type="expression" priority="235" aboveAverage="0" equalAverage="0" bottom="0" percent="0" rank="0" text="" dxfId="237">
      <formula>ISBLANK(E398)</formula>
    </cfRule>
  </conditionalFormatting>
  <conditionalFormatting sqref="E399">
    <cfRule type="expression" priority="236" aboveAverage="0" equalAverage="0" bottom="0" percent="0" rank="0" text="" dxfId="238">
      <formula>ISBLANK(E399)</formula>
    </cfRule>
  </conditionalFormatting>
  <conditionalFormatting sqref="E400">
    <cfRule type="expression" priority="237" aboveAverage="0" equalAverage="0" bottom="0" percent="0" rank="0" text="" dxfId="239">
      <formula>ISBLANK(E400)</formula>
    </cfRule>
  </conditionalFormatting>
  <conditionalFormatting sqref="E401">
    <cfRule type="expression" priority="238" aboveAverage="0" equalAverage="0" bottom="0" percent="0" rank="0" text="" dxfId="240">
      <formula>ISBLANK(E401)</formula>
    </cfRule>
  </conditionalFormatting>
  <conditionalFormatting sqref="E402">
    <cfRule type="expression" priority="239" aboveAverage="0" equalAverage="0" bottom="0" percent="0" rank="0" text="" dxfId="241">
      <formula>ISBLANK(E402)</formula>
    </cfRule>
  </conditionalFormatting>
  <conditionalFormatting sqref="E403">
    <cfRule type="expression" priority="240" aboveAverage="0" equalAverage="0" bottom="0" percent="0" rank="0" text="" dxfId="242">
      <formula>ISBLANK(E403)</formula>
    </cfRule>
  </conditionalFormatting>
  <conditionalFormatting sqref="E404">
    <cfRule type="expression" priority="241" aboveAverage="0" equalAverage="0" bottom="0" percent="0" rank="0" text="" dxfId="243">
      <formula>ISBLANK(E404)</formula>
    </cfRule>
  </conditionalFormatting>
  <conditionalFormatting sqref="E405">
    <cfRule type="expression" priority="242" aboveAverage="0" equalAverage="0" bottom="0" percent="0" rank="0" text="" dxfId="244">
      <formula>ISBLANK(E405)</formula>
    </cfRule>
  </conditionalFormatting>
  <conditionalFormatting sqref="E406">
    <cfRule type="expression" priority="243" aboveAverage="0" equalAverage="0" bottom="0" percent="0" rank="0" text="" dxfId="245">
      <formula>ISBLANK(E406)</formula>
    </cfRule>
  </conditionalFormatting>
  <conditionalFormatting sqref="E407">
    <cfRule type="expression" priority="244" aboveAverage="0" equalAverage="0" bottom="0" percent="0" rank="0" text="" dxfId="246">
      <formula>ISBLANK(E407)</formula>
    </cfRule>
  </conditionalFormatting>
  <conditionalFormatting sqref="E408">
    <cfRule type="expression" priority="245" aboveAverage="0" equalAverage="0" bottom="0" percent="0" rank="0" text="" dxfId="247">
      <formula>ISBLANK(E408)</formula>
    </cfRule>
  </conditionalFormatting>
  <conditionalFormatting sqref="E409">
    <cfRule type="expression" priority="246" aboveAverage="0" equalAverage="0" bottom="0" percent="0" rank="0" text="" dxfId="248">
      <formula>ISBLANK(E409)</formula>
    </cfRule>
  </conditionalFormatting>
  <conditionalFormatting sqref="E410">
    <cfRule type="expression" priority="247" aboveAverage="0" equalAverage="0" bottom="0" percent="0" rank="0" text="" dxfId="249">
      <formula>ISBLANK(E410)</formula>
    </cfRule>
  </conditionalFormatting>
  <conditionalFormatting sqref="E411">
    <cfRule type="expression" priority="248" aboveAverage="0" equalAverage="0" bottom="0" percent="0" rank="0" text="" dxfId="250">
      <formula>ISBLANK(E411)</formula>
    </cfRule>
  </conditionalFormatting>
  <conditionalFormatting sqref="E413">
    <cfRule type="expression" priority="249" aboveAverage="0" equalAverage="0" bottom="0" percent="0" rank="0" text="" dxfId="251">
      <formula>ISBLANK(E413)</formula>
    </cfRule>
  </conditionalFormatting>
  <conditionalFormatting sqref="E416">
    <cfRule type="expression" priority="250" aboveAverage="0" equalAverage="0" bottom="0" percent="0" rank="0" text="" dxfId="252">
      <formula>ISBLANK(E416)</formula>
    </cfRule>
  </conditionalFormatting>
  <conditionalFormatting sqref="E417">
    <cfRule type="expression" priority="251" aboveAverage="0" equalAverage="0" bottom="0" percent="0" rank="0" text="" dxfId="253">
      <formula>ISBLANK(E417)</formula>
    </cfRule>
  </conditionalFormatting>
  <conditionalFormatting sqref="E420">
    <cfRule type="expression" priority="252" aboveAverage="0" equalAverage="0" bottom="0" percent="0" rank="0" text="" dxfId="254">
      <formula>ISBLANK(E420)</formula>
    </cfRule>
  </conditionalFormatting>
  <conditionalFormatting sqref="E421">
    <cfRule type="expression" priority="253" aboveAverage="0" equalAverage="0" bottom="0" percent="0" rank="0" text="" dxfId="255">
      <formula>ISBLANK(E421)</formula>
    </cfRule>
  </conditionalFormatting>
  <conditionalFormatting sqref="E423">
    <cfRule type="expression" priority="254" aboveAverage="0" equalAverage="0" bottom="0" percent="0" rank="0" text="" dxfId="256">
      <formula>ISBLANK(E423)</formula>
    </cfRule>
  </conditionalFormatting>
  <conditionalFormatting sqref="E426">
    <cfRule type="expression" priority="255" aboveAverage="0" equalAverage="0" bottom="0" percent="0" rank="0" text="" dxfId="257">
      <formula>ISBLANK(E426)</formula>
    </cfRule>
  </conditionalFormatting>
  <conditionalFormatting sqref="E427">
    <cfRule type="expression" priority="256" aboveAverage="0" equalAverage="0" bottom="0" percent="0" rank="0" text="" dxfId="258">
      <formula>ISBLANK(E427)</formula>
    </cfRule>
  </conditionalFormatting>
  <conditionalFormatting sqref="E429">
    <cfRule type="expression" priority="257" aboveAverage="0" equalAverage="0" bottom="0" percent="0" rank="0" text="" dxfId="259">
      <formula>ISBLANK(E429)</formula>
    </cfRule>
  </conditionalFormatting>
  <conditionalFormatting sqref="E430">
    <cfRule type="expression" priority="258" aboveAverage="0" equalAverage="0" bottom="0" percent="0" rank="0" text="" dxfId="260">
      <formula>ISBLANK(E430)</formula>
    </cfRule>
  </conditionalFormatting>
  <conditionalFormatting sqref="E431">
    <cfRule type="expression" priority="259" aboveAverage="0" equalAverage="0" bottom="0" percent="0" rank="0" text="" dxfId="261">
      <formula>ISBLANK(E431)</formula>
    </cfRule>
  </conditionalFormatting>
  <conditionalFormatting sqref="E432">
    <cfRule type="expression" priority="260" aboveAverage="0" equalAverage="0" bottom="0" percent="0" rank="0" text="" dxfId="262">
      <formula>ISBLANK(E432)</formula>
    </cfRule>
  </conditionalFormatting>
  <conditionalFormatting sqref="E433">
    <cfRule type="expression" priority="261" aboveAverage="0" equalAverage="0" bottom="0" percent="0" rank="0" text="" dxfId="263">
      <formula>ISBLANK(E433)</formula>
    </cfRule>
  </conditionalFormatting>
  <conditionalFormatting sqref="E434">
    <cfRule type="expression" priority="262" aboveAverage="0" equalAverage="0" bottom="0" percent="0" rank="0" text="" dxfId="264">
      <formula>ISBLANK(E434)</formula>
    </cfRule>
  </conditionalFormatting>
  <conditionalFormatting sqref="E435">
    <cfRule type="expression" priority="263" aboveAverage="0" equalAverage="0" bottom="0" percent="0" rank="0" text="" dxfId="265">
      <formula>ISBLANK(E435)</formula>
    </cfRule>
  </conditionalFormatting>
  <conditionalFormatting sqref="E436">
    <cfRule type="expression" priority="264" aboveAverage="0" equalAverage="0" bottom="0" percent="0" rank="0" text="" dxfId="266">
      <formula>ISBLANK(E436)</formula>
    </cfRule>
  </conditionalFormatting>
  <conditionalFormatting sqref="E437">
    <cfRule type="expression" priority="265" aboveAverage="0" equalAverage="0" bottom="0" percent="0" rank="0" text="" dxfId="267">
      <formula>ISBLANK(E437)</formula>
    </cfRule>
  </conditionalFormatting>
  <conditionalFormatting sqref="E438">
    <cfRule type="expression" priority="266" aboveAverage="0" equalAverage="0" bottom="0" percent="0" rank="0" text="" dxfId="268">
      <formula>ISBLANK(E438)</formula>
    </cfRule>
  </conditionalFormatting>
  <conditionalFormatting sqref="E439">
    <cfRule type="expression" priority="267" aboveAverage="0" equalAverage="0" bottom="0" percent="0" rank="0" text="" dxfId="269">
      <formula>ISBLANK(E439)</formula>
    </cfRule>
  </conditionalFormatting>
  <conditionalFormatting sqref="E440">
    <cfRule type="expression" priority="268" aboveAverage="0" equalAverage="0" bottom="0" percent="0" rank="0" text="" dxfId="270">
      <formula>ISBLANK(E440)</formula>
    </cfRule>
  </conditionalFormatting>
  <conditionalFormatting sqref="E441">
    <cfRule type="expression" priority="269" aboveAverage="0" equalAverage="0" bottom="0" percent="0" rank="0" text="" dxfId="271">
      <formula>ISBLANK(E441)</formula>
    </cfRule>
  </conditionalFormatting>
  <conditionalFormatting sqref="E442">
    <cfRule type="expression" priority="270" aboveAverage="0" equalAverage="0" bottom="0" percent="0" rank="0" text="" dxfId="272">
      <formula>ISBLANK(E442)</formula>
    </cfRule>
  </conditionalFormatting>
  <conditionalFormatting sqref="E443">
    <cfRule type="expression" priority="271" aboveAverage="0" equalAverage="0" bottom="0" percent="0" rank="0" text="" dxfId="273">
      <formula>ISBLANK(E443)</formula>
    </cfRule>
  </conditionalFormatting>
  <conditionalFormatting sqref="E444">
    <cfRule type="expression" priority="272" aboveAverage="0" equalAverage="0" bottom="0" percent="0" rank="0" text="" dxfId="274">
      <formula>ISBLANK(E444)</formula>
    </cfRule>
  </conditionalFormatting>
  <conditionalFormatting sqref="E445">
    <cfRule type="expression" priority="273" aboveAverage="0" equalAverage="0" bottom="0" percent="0" rank="0" text="" dxfId="275">
      <formula>ISBLANK(E445)</formula>
    </cfRule>
  </conditionalFormatting>
  <conditionalFormatting sqref="E446">
    <cfRule type="expression" priority="274" aboveAverage="0" equalAverage="0" bottom="0" percent="0" rank="0" text="" dxfId="276">
      <formula>ISBLANK(E446)</formula>
    </cfRule>
  </conditionalFormatting>
  <conditionalFormatting sqref="E447">
    <cfRule type="expression" priority="275" aboveAverage="0" equalAverage="0" bottom="0" percent="0" rank="0" text="" dxfId="277">
      <formula>ISBLANK(E447)</formula>
    </cfRule>
  </conditionalFormatting>
  <conditionalFormatting sqref="E448">
    <cfRule type="expression" priority="276" aboveAverage="0" equalAverage="0" bottom="0" percent="0" rank="0" text="" dxfId="278">
      <formula>ISBLANK(E448)</formula>
    </cfRule>
  </conditionalFormatting>
  <conditionalFormatting sqref="E449">
    <cfRule type="expression" priority="277" aboveAverage="0" equalAverage="0" bottom="0" percent="0" rank="0" text="" dxfId="279">
      <formula>ISBLANK(E449)</formula>
    </cfRule>
  </conditionalFormatting>
  <conditionalFormatting sqref="E450">
    <cfRule type="expression" priority="278" aboveAverage="0" equalAverage="0" bottom="0" percent="0" rank="0" text="" dxfId="280">
      <formula>ISBLANK(E450)</formula>
    </cfRule>
  </conditionalFormatting>
  <conditionalFormatting sqref="E451">
    <cfRule type="expression" priority="279" aboveAverage="0" equalAverage="0" bottom="0" percent="0" rank="0" text="" dxfId="281">
      <formula>ISBLANK(E451)</formula>
    </cfRule>
  </conditionalFormatting>
  <conditionalFormatting sqref="E452">
    <cfRule type="expression" priority="280" aboveAverage="0" equalAverage="0" bottom="0" percent="0" rank="0" text="" dxfId="282">
      <formula>ISBLANK(E452)</formula>
    </cfRule>
  </conditionalFormatting>
  <conditionalFormatting sqref="E453">
    <cfRule type="expression" priority="281" aboveAverage="0" equalAverage="0" bottom="0" percent="0" rank="0" text="" dxfId="283">
      <formula>ISBLANK(E453)</formula>
    </cfRule>
  </conditionalFormatting>
  <conditionalFormatting sqref="E454">
    <cfRule type="expression" priority="282" aboveAverage="0" equalAverage="0" bottom="0" percent="0" rank="0" text="" dxfId="284">
      <formula>ISBLANK(E454)</formula>
    </cfRule>
  </conditionalFormatting>
  <conditionalFormatting sqref="E455">
    <cfRule type="expression" priority="283" aboveAverage="0" equalAverage="0" bottom="0" percent="0" rank="0" text="" dxfId="285">
      <formula>ISBLANK(E455)</formula>
    </cfRule>
  </conditionalFormatting>
  <conditionalFormatting sqref="E456">
    <cfRule type="expression" priority="284" aboveAverage="0" equalAverage="0" bottom="0" percent="0" rank="0" text="" dxfId="286">
      <formula>ISBLANK(E456)</formula>
    </cfRule>
  </conditionalFormatting>
  <conditionalFormatting sqref="E457">
    <cfRule type="expression" priority="285" aboveAverage="0" equalAverage="0" bottom="0" percent="0" rank="0" text="" dxfId="287">
      <formula>ISBLANK(E457)</formula>
    </cfRule>
  </conditionalFormatting>
  <conditionalFormatting sqref="E458">
    <cfRule type="expression" priority="286" aboveAverage="0" equalAverage="0" bottom="0" percent="0" rank="0" text="" dxfId="288">
      <formula>ISBLANK(E458)</formula>
    </cfRule>
  </conditionalFormatting>
  <conditionalFormatting sqref="E459">
    <cfRule type="expression" priority="287" aboveAverage="0" equalAverage="0" bottom="0" percent="0" rank="0" text="" dxfId="289">
      <formula>ISBLANK(E459)</formula>
    </cfRule>
  </conditionalFormatting>
  <conditionalFormatting sqref="E460">
    <cfRule type="expression" priority="288" aboveAverage="0" equalAverage="0" bottom="0" percent="0" rank="0" text="" dxfId="290">
      <formula>ISBLANK(E460)</formula>
    </cfRule>
  </conditionalFormatting>
  <conditionalFormatting sqref="E461">
    <cfRule type="expression" priority="289" aboveAverage="0" equalAverage="0" bottom="0" percent="0" rank="0" text="" dxfId="291">
      <formula>ISBLANK(E461)</formula>
    </cfRule>
  </conditionalFormatting>
  <conditionalFormatting sqref="E462">
    <cfRule type="expression" priority="290" aboveAverage="0" equalAverage="0" bottom="0" percent="0" rank="0" text="" dxfId="292">
      <formula>ISBLANK(E462)</formula>
    </cfRule>
  </conditionalFormatting>
  <conditionalFormatting sqref="E463">
    <cfRule type="expression" priority="291" aboveAverage="0" equalAverage="0" bottom="0" percent="0" rank="0" text="" dxfId="293">
      <formula>ISBLANK(E463)</formula>
    </cfRule>
  </conditionalFormatting>
  <conditionalFormatting sqref="E464">
    <cfRule type="expression" priority="292" aboveAverage="0" equalAverage="0" bottom="0" percent="0" rank="0" text="" dxfId="294">
      <formula>ISBLANK(E464)</formula>
    </cfRule>
  </conditionalFormatting>
  <conditionalFormatting sqref="E465">
    <cfRule type="expression" priority="293" aboveAverage="0" equalAverage="0" bottom="0" percent="0" rank="0" text="" dxfId="295">
      <formula>ISBLANK(E465)</formula>
    </cfRule>
  </conditionalFormatting>
  <conditionalFormatting sqref="E466">
    <cfRule type="expression" priority="294" aboveAverage="0" equalAverage="0" bottom="0" percent="0" rank="0" text="" dxfId="296">
      <formula>ISBLANK(E466)</formula>
    </cfRule>
  </conditionalFormatting>
  <conditionalFormatting sqref="E467">
    <cfRule type="expression" priority="295" aboveAverage="0" equalAverage="0" bottom="0" percent="0" rank="0" text="" dxfId="297">
      <formula>ISBLANK(E467)</formula>
    </cfRule>
  </conditionalFormatting>
  <conditionalFormatting sqref="E468">
    <cfRule type="expression" priority="296" aboveAverage="0" equalAverage="0" bottom="0" percent="0" rank="0" text="" dxfId="298">
      <formula>ISBLANK(E468)</formula>
    </cfRule>
  </conditionalFormatting>
  <conditionalFormatting sqref="E469">
    <cfRule type="expression" priority="297" aboveAverage="0" equalAverage="0" bottom="0" percent="0" rank="0" text="" dxfId="299">
      <formula>ISBLANK(E469)</formula>
    </cfRule>
  </conditionalFormatting>
  <conditionalFormatting sqref="E470">
    <cfRule type="expression" priority="298" aboveAverage="0" equalAverage="0" bottom="0" percent="0" rank="0" text="" dxfId="300">
      <formula>ISBLANK(E470)</formula>
    </cfRule>
  </conditionalFormatting>
  <conditionalFormatting sqref="E471">
    <cfRule type="expression" priority="299" aboveAverage="0" equalAverage="0" bottom="0" percent="0" rank="0" text="" dxfId="301">
      <formula>ISBLANK(E471)</formula>
    </cfRule>
  </conditionalFormatting>
  <conditionalFormatting sqref="E472">
    <cfRule type="expression" priority="300" aboveAverage="0" equalAverage="0" bottom="0" percent="0" rank="0" text="" dxfId="302">
      <formula>ISBLANK(E472)</formula>
    </cfRule>
  </conditionalFormatting>
  <conditionalFormatting sqref="E473">
    <cfRule type="expression" priority="301" aboveAverage="0" equalAverage="0" bottom="0" percent="0" rank="0" text="" dxfId="303">
      <formula>ISBLANK(E473)</formula>
    </cfRule>
  </conditionalFormatting>
  <conditionalFormatting sqref="E474">
    <cfRule type="expression" priority="302" aboveAverage="0" equalAverage="0" bottom="0" percent="0" rank="0" text="" dxfId="304">
      <formula>ISBLANK(E474)</formula>
    </cfRule>
  </conditionalFormatting>
  <conditionalFormatting sqref="E476">
    <cfRule type="expression" priority="303" aboveAverage="0" equalAverage="0" bottom="0" percent="0" rank="0" text="" dxfId="305">
      <formula>ISBLANK(E476)</formula>
    </cfRule>
  </conditionalFormatting>
  <conditionalFormatting sqref="E477">
    <cfRule type="expression" priority="304" aboveAverage="0" equalAverage="0" bottom="0" percent="0" rank="0" text="" dxfId="306">
      <formula>ISBLANK(E477)</formula>
    </cfRule>
  </conditionalFormatting>
  <conditionalFormatting sqref="E478">
    <cfRule type="expression" priority="305" aboveAverage="0" equalAverage="0" bottom="0" percent="0" rank="0" text="" dxfId="307">
      <formula>ISBLANK(E478)</formula>
    </cfRule>
  </conditionalFormatting>
  <conditionalFormatting sqref="E479">
    <cfRule type="expression" priority="306" aboveAverage="0" equalAverage="0" bottom="0" percent="0" rank="0" text="" dxfId="308">
      <formula>ISBLANK(E479)</formula>
    </cfRule>
  </conditionalFormatting>
  <conditionalFormatting sqref="E480">
    <cfRule type="expression" priority="307" aboveAverage="0" equalAverage="0" bottom="0" percent="0" rank="0" text="" dxfId="309">
      <formula>ISBLANK(E480)</formula>
    </cfRule>
  </conditionalFormatting>
  <conditionalFormatting sqref="E481">
    <cfRule type="expression" priority="308" aboveAverage="0" equalAverage="0" bottom="0" percent="0" rank="0" text="" dxfId="310">
      <formula>ISBLANK(E481)</formula>
    </cfRule>
  </conditionalFormatting>
  <conditionalFormatting sqref="E482">
    <cfRule type="expression" priority="309" aboveAverage="0" equalAverage="0" bottom="0" percent="0" rank="0" text="" dxfId="311">
      <formula>ISBLANK(E482)</formula>
    </cfRule>
  </conditionalFormatting>
  <conditionalFormatting sqref="E483">
    <cfRule type="expression" priority="310" aboveAverage="0" equalAverage="0" bottom="0" percent="0" rank="0" text="" dxfId="312">
      <formula>ISBLANK(E483)</formula>
    </cfRule>
  </conditionalFormatting>
  <conditionalFormatting sqref="E484">
    <cfRule type="expression" priority="311" aboveAverage="0" equalAverage="0" bottom="0" percent="0" rank="0" text="" dxfId="313">
      <formula>ISBLANK(E484)</formula>
    </cfRule>
  </conditionalFormatting>
  <conditionalFormatting sqref="E485">
    <cfRule type="expression" priority="312" aboveAverage="0" equalAverage="0" bottom="0" percent="0" rank="0" text="" dxfId="314">
      <formula>ISBLANK(E485)</formula>
    </cfRule>
  </conditionalFormatting>
  <conditionalFormatting sqref="E486">
    <cfRule type="expression" priority="313" aboveAverage="0" equalAverage="0" bottom="0" percent="0" rank="0" text="" dxfId="315">
      <formula>ISBLANK(E486)</formula>
    </cfRule>
  </conditionalFormatting>
  <conditionalFormatting sqref="E489">
    <cfRule type="expression" priority="314" aboveAverage="0" equalAverage="0" bottom="0" percent="0" rank="0" text="" dxfId="316">
      <formula>ISBLANK(E489)</formula>
    </cfRule>
  </conditionalFormatting>
  <conditionalFormatting sqref="E490">
    <cfRule type="expression" priority="315" aboveAverage="0" equalAverage="0" bottom="0" percent="0" rank="0" text="" dxfId="317">
      <formula>ISBLANK(E490)</formula>
    </cfRule>
  </conditionalFormatting>
  <conditionalFormatting sqref="E493">
    <cfRule type="expression" priority="316" aboveAverage="0" equalAverage="0" bottom="0" percent="0" rank="0" text="" dxfId="318">
      <formula>ISBLANK(E493)</formula>
    </cfRule>
  </conditionalFormatting>
  <conditionalFormatting sqref="E494">
    <cfRule type="expression" priority="317" aboveAverage="0" equalAverage="0" bottom="0" percent="0" rank="0" text="" dxfId="319">
      <formula>ISBLANK(E494)</formula>
    </cfRule>
  </conditionalFormatting>
  <conditionalFormatting sqref="E495">
    <cfRule type="expression" priority="318" aboveAverage="0" equalAverage="0" bottom="0" percent="0" rank="0" text="" dxfId="320">
      <formula>ISBLANK(E495)</formula>
    </cfRule>
  </conditionalFormatting>
  <conditionalFormatting sqref="E501">
    <cfRule type="expression" priority="319" aboveAverage="0" equalAverage="0" bottom="0" percent="0" rank="0" text="" dxfId="321">
      <formula>ISBLANK(E501)</formula>
    </cfRule>
  </conditionalFormatting>
  <conditionalFormatting sqref="E503">
    <cfRule type="expression" priority="320" aboveAverage="0" equalAverage="0" bottom="0" percent="0" rank="0" text="" dxfId="322">
      <formula>ISBLANK(E503)</formula>
    </cfRule>
  </conditionalFormatting>
  <conditionalFormatting sqref="E504">
    <cfRule type="expression" priority="321" aboveAverage="0" equalAverage="0" bottom="0" percent="0" rank="0" text="" dxfId="323">
      <formula>ISBLANK(E504)</formula>
    </cfRule>
  </conditionalFormatting>
  <conditionalFormatting sqref="E505">
    <cfRule type="expression" priority="322" aboveAverage="0" equalAverage="0" bottom="0" percent="0" rank="0" text="" dxfId="324">
      <formula>ISBLANK(E505)</formula>
    </cfRule>
  </conditionalFormatting>
  <conditionalFormatting sqref="E506">
    <cfRule type="expression" priority="323" aboveAverage="0" equalAverage="0" bottom="0" percent="0" rank="0" text="" dxfId="325">
      <formula>ISBLANK(E506)</formula>
    </cfRule>
  </conditionalFormatting>
  <conditionalFormatting sqref="E507">
    <cfRule type="expression" priority="324" aboveAverage="0" equalAverage="0" bottom="0" percent="0" rank="0" text="" dxfId="326">
      <formula>ISBLANK(E507)</formula>
    </cfRule>
  </conditionalFormatting>
  <conditionalFormatting sqref="E508">
    <cfRule type="expression" priority="325" aboveAverage="0" equalAverage="0" bottom="0" percent="0" rank="0" text="" dxfId="327">
      <formula>ISBLANK(E508)</formula>
    </cfRule>
  </conditionalFormatting>
  <conditionalFormatting sqref="E509">
    <cfRule type="expression" priority="326" aboveAverage="0" equalAverage="0" bottom="0" percent="0" rank="0" text="" dxfId="328">
      <formula>ISBLANK(E509)</formula>
    </cfRule>
  </conditionalFormatting>
  <conditionalFormatting sqref="E510">
    <cfRule type="expression" priority="327" aboveAverage="0" equalAverage="0" bottom="0" percent="0" rank="0" text="" dxfId="329">
      <formula>ISBLANK(E510)</formula>
    </cfRule>
  </conditionalFormatting>
  <conditionalFormatting sqref="E511">
    <cfRule type="expression" priority="328" aboveAverage="0" equalAverage="0" bottom="0" percent="0" rank="0" text="" dxfId="330">
      <formula>ISBLANK(E511)</formula>
    </cfRule>
  </conditionalFormatting>
  <conditionalFormatting sqref="E520">
    <cfRule type="expression" priority="329" aboveAverage="0" equalAverage="0" bottom="0" percent="0" rank="0" text="" dxfId="331">
      <formula>ISBLANK(E520)</formula>
    </cfRule>
  </conditionalFormatting>
  <conditionalFormatting sqref="E533">
    <cfRule type="expression" priority="330" aboveAverage="0" equalAverage="0" bottom="0" percent="0" rank="0" text="" dxfId="332">
      <formula>ISBLANK(E533)</formula>
    </cfRule>
  </conditionalFormatting>
  <conditionalFormatting sqref="E534">
    <cfRule type="expression" priority="331" aboveAverage="0" equalAverage="0" bottom="0" percent="0" rank="0" text="" dxfId="333">
      <formula>ISBLANK(E534)</formula>
    </cfRule>
  </conditionalFormatting>
  <conditionalFormatting sqref="E535">
    <cfRule type="expression" priority="332" aboveAverage="0" equalAverage="0" bottom="0" percent="0" rank="0" text="" dxfId="334">
      <formula>ISBLANK(E535)</formula>
    </cfRule>
  </conditionalFormatting>
  <conditionalFormatting sqref="E540">
    <cfRule type="expression" priority="333" aboveAverage="0" equalAverage="0" bottom="0" percent="0" rank="0" text="" dxfId="335">
      <formula>ISBLANK(E540)</formula>
    </cfRule>
  </conditionalFormatting>
  <conditionalFormatting sqref="E541">
    <cfRule type="expression" priority="334" aboveAverage="0" equalAverage="0" bottom="0" percent="0" rank="0" text="" dxfId="336">
      <formula>ISBLANK(E541)</formula>
    </cfRule>
  </conditionalFormatting>
  <conditionalFormatting sqref="E542">
    <cfRule type="expression" priority="335" aboveAverage="0" equalAverage="0" bottom="0" percent="0" rank="0" text="" dxfId="337">
      <formula>ISBLANK(E542)</formula>
    </cfRule>
  </conditionalFormatting>
  <conditionalFormatting sqref="E543">
    <cfRule type="expression" priority="336" aboveAverage="0" equalAverage="0" bottom="0" percent="0" rank="0" text="" dxfId="338">
      <formula>ISBLANK(E543)</formula>
    </cfRule>
  </conditionalFormatting>
  <conditionalFormatting sqref="E544">
    <cfRule type="expression" priority="337" aboveAverage="0" equalAverage="0" bottom="0" percent="0" rank="0" text="" dxfId="339">
      <formula>ISBLANK(E544)</formula>
    </cfRule>
  </conditionalFormatting>
  <conditionalFormatting sqref="E545">
    <cfRule type="expression" priority="338" aboveAverage="0" equalAverage="0" bottom="0" percent="0" rank="0" text="" dxfId="340">
      <formula>ISBLANK(E545)</formula>
    </cfRule>
  </conditionalFormatting>
  <conditionalFormatting sqref="E546">
    <cfRule type="expression" priority="339" aboveAverage="0" equalAverage="0" bottom="0" percent="0" rank="0" text="" dxfId="341">
      <formula>ISBLANK(E546)</formula>
    </cfRule>
  </conditionalFormatting>
  <conditionalFormatting sqref="E547">
    <cfRule type="expression" priority="340" aboveAverage="0" equalAverage="0" bottom="0" percent="0" rank="0" text="" dxfId="342">
      <formula>ISBLANK(E547)</formula>
    </cfRule>
  </conditionalFormatting>
  <conditionalFormatting sqref="E548">
    <cfRule type="expression" priority="341" aboveAverage="0" equalAverage="0" bottom="0" percent="0" rank="0" text="" dxfId="343">
      <formula>ISBLANK(E548)</formula>
    </cfRule>
  </conditionalFormatting>
  <conditionalFormatting sqref="E549">
    <cfRule type="expression" priority="342" aboveAverage="0" equalAverage="0" bottom="0" percent="0" rank="0" text="" dxfId="344">
      <formula>ISBLANK(E549)</formula>
    </cfRule>
  </conditionalFormatting>
  <conditionalFormatting sqref="E550">
    <cfRule type="expression" priority="343" aboveAverage="0" equalAverage="0" bottom="0" percent="0" rank="0" text="" dxfId="345">
      <formula>ISBLANK(E550)</formula>
    </cfRule>
  </conditionalFormatting>
  <conditionalFormatting sqref="E551">
    <cfRule type="expression" priority="344" aboveAverage="0" equalAverage="0" bottom="0" percent="0" rank="0" text="" dxfId="346">
      <formula>ISBLANK(E551)</formula>
    </cfRule>
  </conditionalFormatting>
  <conditionalFormatting sqref="F552">
    <cfRule type="expression" priority="345" aboveAverage="0" equalAverage="0" bottom="0" percent="0" rank="0" text="" dxfId="347">
      <formula>ISBLANK(F552)</formula>
    </cfRule>
  </conditionalFormatting>
  <conditionalFormatting sqref="E552">
    <cfRule type="expression" priority="346" aboveAverage="0" equalAverage="0" bottom="0" percent="0" rank="0" text="" dxfId="348">
      <formula>ISBLANK(E552)</formula>
    </cfRule>
  </conditionalFormatting>
  <conditionalFormatting sqref="E556">
    <cfRule type="expression" priority="347" aboveAverage="0" equalAverage="0" bottom="0" percent="0" rank="0" text="" dxfId="349">
      <formula>ISBLANK(E556)</formula>
    </cfRule>
  </conditionalFormatting>
  <conditionalFormatting sqref="E557">
    <cfRule type="expression" priority="348" aboveAverage="0" equalAverage="0" bottom="0" percent="0" rank="0" text="" dxfId="350">
      <formula>ISBLANK(E557)</formula>
    </cfRule>
  </conditionalFormatting>
  <conditionalFormatting sqref="E558">
    <cfRule type="expression" priority="349" aboveAverage="0" equalAverage="0" bottom="0" percent="0" rank="0" text="" dxfId="351">
      <formula>ISBLANK(E558)</formula>
    </cfRule>
  </conditionalFormatting>
  <conditionalFormatting sqref="E559">
    <cfRule type="expression" priority="350" aboveAverage="0" equalAverage="0" bottom="0" percent="0" rank="0" text="" dxfId="352">
      <formula>ISBLANK(E559)</formula>
    </cfRule>
  </conditionalFormatting>
  <conditionalFormatting sqref="E560">
    <cfRule type="expression" priority="351" aboveAverage="0" equalAverage="0" bottom="0" percent="0" rank="0" text="" dxfId="353">
      <formula>ISBLANK(E560)</formula>
    </cfRule>
  </conditionalFormatting>
  <conditionalFormatting sqref="E562">
    <cfRule type="expression" priority="352" aboveAverage="0" equalAverage="0" bottom="0" percent="0" rank="0" text="" dxfId="354">
      <formula>ISBLANK(E562)</formula>
    </cfRule>
  </conditionalFormatting>
  <conditionalFormatting sqref="E564">
    <cfRule type="expression" priority="353" aboveAverage="0" equalAverage="0" bottom="0" percent="0" rank="0" text="" dxfId="355">
      <formula>ISBLANK(E564)</formula>
    </cfRule>
  </conditionalFormatting>
  <conditionalFormatting sqref="E565">
    <cfRule type="expression" priority="354" aboveAverage="0" equalAverage="0" bottom="0" percent="0" rank="0" text="" dxfId="356">
      <formula>ISBLANK(E565)</formula>
    </cfRule>
  </conditionalFormatting>
  <conditionalFormatting sqref="E566">
    <cfRule type="expression" priority="355" aboveAverage="0" equalAverage="0" bottom="0" percent="0" rank="0" text="" dxfId="357">
      <formula>ISBLANK(E566)</formula>
    </cfRule>
  </conditionalFormatting>
  <conditionalFormatting sqref="E570">
    <cfRule type="expression" priority="356" aboveAverage="0" equalAverage="0" bottom="0" percent="0" rank="0" text="" dxfId="358">
      <formula>ISBLANK(E570)</formula>
    </cfRule>
  </conditionalFormatting>
  <conditionalFormatting sqref="E575">
    <cfRule type="expression" priority="357" aboveAverage="0" equalAverage="0" bottom="0" percent="0" rank="0" text="" dxfId="359">
      <formula>ISBLANK(E575)</formula>
    </cfRule>
  </conditionalFormatting>
  <conditionalFormatting sqref="E576">
    <cfRule type="expression" priority="358" aboveAverage="0" equalAverage="0" bottom="0" percent="0" rank="0" text="" dxfId="360">
      <formula>ISBLANK(E576)</formula>
    </cfRule>
  </conditionalFormatting>
  <conditionalFormatting sqref="E579">
    <cfRule type="expression" priority="359" aboveAverage="0" equalAverage="0" bottom="0" percent="0" rank="0" text="" dxfId="361">
      <formula>ISBLANK(E579)</formula>
    </cfRule>
  </conditionalFormatting>
  <conditionalFormatting sqref="E580">
    <cfRule type="expression" priority="360" aboveAverage="0" equalAverage="0" bottom="0" percent="0" rank="0" text="" dxfId="362">
      <formula>ISBLANK(E580)</formula>
    </cfRule>
  </conditionalFormatting>
  <conditionalFormatting sqref="E581">
    <cfRule type="expression" priority="361" aboveAverage="0" equalAverage="0" bottom="0" percent="0" rank="0" text="" dxfId="363">
      <formula>ISBLANK(E581)</formula>
    </cfRule>
  </conditionalFormatting>
  <conditionalFormatting sqref="E582">
    <cfRule type="expression" priority="362" aboveAverage="0" equalAverage="0" bottom="0" percent="0" rank="0" text="" dxfId="364">
      <formula>ISBLANK(E582)</formula>
    </cfRule>
  </conditionalFormatting>
  <conditionalFormatting sqref="E583">
    <cfRule type="expression" priority="363" aboveAverage="0" equalAverage="0" bottom="0" percent="0" rank="0" text="" dxfId="365">
      <formula>ISBLANK(E583)</formula>
    </cfRule>
  </conditionalFormatting>
  <conditionalFormatting sqref="E584">
    <cfRule type="expression" priority="364" aboveAverage="0" equalAverage="0" bottom="0" percent="0" rank="0" text="" dxfId="366">
      <formula>ISBLANK(E584)</formula>
    </cfRule>
  </conditionalFormatting>
  <conditionalFormatting sqref="E585">
    <cfRule type="expression" priority="365" aboveAverage="0" equalAverage="0" bottom="0" percent="0" rank="0" text="" dxfId="367">
      <formula>ISBLANK(E585)</formula>
    </cfRule>
  </conditionalFormatting>
  <conditionalFormatting sqref="E586">
    <cfRule type="expression" priority="366" aboveAverage="0" equalAverage="0" bottom="0" percent="0" rank="0" text="" dxfId="368">
      <formula>ISBLANK(E586)</formula>
    </cfRule>
  </conditionalFormatting>
  <conditionalFormatting sqref="E596">
    <cfRule type="expression" priority="367" aboveAverage="0" equalAverage="0" bottom="0" percent="0" rank="0" text="" dxfId="369">
      <formula>ISBLANK(E596)</formula>
    </cfRule>
  </conditionalFormatting>
  <conditionalFormatting sqref="E597">
    <cfRule type="expression" priority="368" aboveAverage="0" equalAverage="0" bottom="0" percent="0" rank="0" text="" dxfId="370">
      <formula>ISBLANK(E597)</formula>
    </cfRule>
  </conditionalFormatting>
  <conditionalFormatting sqref="E598">
    <cfRule type="expression" priority="369" aboveAverage="0" equalAverage="0" bottom="0" percent="0" rank="0" text="" dxfId="371">
      <formula>ISBLANK(E598)</formula>
    </cfRule>
  </conditionalFormatting>
  <conditionalFormatting sqref="E623">
    <cfRule type="expression" priority="370" aboveAverage="0" equalAverage="0" bottom="0" percent="0" rank="0" text="" dxfId="372">
      <formula>ISBLANK(E623)</formula>
    </cfRule>
  </conditionalFormatting>
  <conditionalFormatting sqref="E624">
    <cfRule type="expression" priority="371" aboveAverage="0" equalAverage="0" bottom="0" percent="0" rank="0" text="" dxfId="373">
      <formula>ISBLANK(E624)</formula>
    </cfRule>
  </conditionalFormatting>
  <conditionalFormatting sqref="E625">
    <cfRule type="expression" priority="372" aboveAverage="0" equalAverage="0" bottom="0" percent="0" rank="0" text="" dxfId="374">
      <formula>ISBLANK(E625)</formula>
    </cfRule>
  </conditionalFormatting>
  <conditionalFormatting sqref="E626">
    <cfRule type="expression" priority="373" aboveAverage="0" equalAverage="0" bottom="0" percent="0" rank="0" text="" dxfId="375">
      <formula>ISBLANK(E626)</formula>
    </cfRule>
  </conditionalFormatting>
  <conditionalFormatting sqref="E627">
    <cfRule type="expression" priority="374" aboveAverage="0" equalAverage="0" bottom="0" percent="0" rank="0" text="" dxfId="376">
      <formula>ISBLANK(E627)</formula>
    </cfRule>
  </conditionalFormatting>
  <conditionalFormatting sqref="E628">
    <cfRule type="expression" priority="375" aboveAverage="0" equalAverage="0" bottom="0" percent="0" rank="0" text="" dxfId="377">
      <formula>ISBLANK(E628)</formula>
    </cfRule>
  </conditionalFormatting>
  <conditionalFormatting sqref="E630">
    <cfRule type="expression" priority="376" aboveAverage="0" equalAverage="0" bottom="0" percent="0" rank="0" text="" dxfId="378">
      <formula>ISBLANK(E630)</formula>
    </cfRule>
  </conditionalFormatting>
  <conditionalFormatting sqref="E631">
    <cfRule type="expression" priority="377" aboveAverage="0" equalAverage="0" bottom="0" percent="0" rank="0" text="" dxfId="379">
      <formula>ISBLANK(E631)</formula>
    </cfRule>
  </conditionalFormatting>
  <conditionalFormatting sqref="E632">
    <cfRule type="expression" priority="378" aboveAverage="0" equalAverage="0" bottom="0" percent="0" rank="0" text="" dxfId="380">
      <formula>ISBLANK(E632)</formula>
    </cfRule>
  </conditionalFormatting>
  <conditionalFormatting sqref="E633">
    <cfRule type="expression" priority="379" aboveAverage="0" equalAverage="0" bottom="0" percent="0" rank="0" text="" dxfId="381">
      <formula>ISBLANK(E633)</formula>
    </cfRule>
  </conditionalFormatting>
  <conditionalFormatting sqref="E645">
    <cfRule type="expression" priority="380" aboveAverage="0" equalAverage="0" bottom="0" percent="0" rank="0" text="" dxfId="382">
      <formula>ISBLANK(E645)</formula>
    </cfRule>
  </conditionalFormatting>
  <conditionalFormatting sqref="E646">
    <cfRule type="expression" priority="381" aboveAverage="0" equalAverage="0" bottom="0" percent="0" rank="0" text="" dxfId="383">
      <formula>ISBLANK(E646)</formula>
    </cfRule>
  </conditionalFormatting>
  <conditionalFormatting sqref="E647">
    <cfRule type="expression" priority="382" aboveAverage="0" equalAverage="0" bottom="0" percent="0" rank="0" text="" dxfId="384">
      <formula>ISBLANK(E647)</formula>
    </cfRule>
  </conditionalFormatting>
  <conditionalFormatting sqref="E648">
    <cfRule type="expression" priority="383" aboveAverage="0" equalAverage="0" bottom="0" percent="0" rank="0" text="" dxfId="385">
      <formula>ISBLANK(E648)</formula>
    </cfRule>
  </conditionalFormatting>
  <conditionalFormatting sqref="E649">
    <cfRule type="expression" priority="384" aboveAverage="0" equalAverage="0" bottom="0" percent="0" rank="0" text="" dxfId="386">
      <formula>ISBLANK(E649)</formula>
    </cfRule>
  </conditionalFormatting>
  <conditionalFormatting sqref="E650">
    <cfRule type="expression" priority="385" aboveAverage="0" equalAverage="0" bottom="0" percent="0" rank="0" text="" dxfId="387">
      <formula>ISBLANK(E650)</formula>
    </cfRule>
  </conditionalFormatting>
  <conditionalFormatting sqref="E651">
    <cfRule type="expression" priority="386" aboveAverage="0" equalAverage="0" bottom="0" percent="0" rank="0" text="" dxfId="388">
      <formula>ISBLANK(E651)</formula>
    </cfRule>
  </conditionalFormatting>
  <conditionalFormatting sqref="E652">
    <cfRule type="expression" priority="387" aboveAverage="0" equalAverage="0" bottom="0" percent="0" rank="0" text="" dxfId="389">
      <formula>ISBLANK(E652)</formula>
    </cfRule>
  </conditionalFormatting>
  <conditionalFormatting sqref="E657">
    <cfRule type="expression" priority="388" aboveAverage="0" equalAverage="0" bottom="0" percent="0" rank="0" text="" dxfId="390">
      <formula>ISBLANK(E657)</formula>
    </cfRule>
  </conditionalFormatting>
  <conditionalFormatting sqref="E658">
    <cfRule type="expression" priority="389" aboveAverage="0" equalAverage="0" bottom="0" percent="0" rank="0" text="" dxfId="391">
      <formula>ISBLANK(E658)</formula>
    </cfRule>
  </conditionalFormatting>
  <conditionalFormatting sqref="E659">
    <cfRule type="expression" priority="390" aboveAverage="0" equalAverage="0" bottom="0" percent="0" rank="0" text="" dxfId="392">
      <formula>ISBLANK(E659)</formula>
    </cfRule>
  </conditionalFormatting>
  <conditionalFormatting sqref="E661">
    <cfRule type="expression" priority="391" aboveAverage="0" equalAverage="0" bottom="0" percent="0" rank="0" text="" dxfId="393">
      <formula>ISBLANK(E661)</formula>
    </cfRule>
  </conditionalFormatting>
  <conditionalFormatting sqref="E662">
    <cfRule type="expression" priority="392" aboveAverage="0" equalAverage="0" bottom="0" percent="0" rank="0" text="" dxfId="394">
      <formula>ISBLANK(E662)</formula>
    </cfRule>
  </conditionalFormatting>
  <conditionalFormatting sqref="E663">
    <cfRule type="expression" priority="393" aboveAverage="0" equalAverage="0" bottom="0" percent="0" rank="0" text="" dxfId="395">
      <formula>ISBLANK(E663)</formula>
    </cfRule>
  </conditionalFormatting>
  <conditionalFormatting sqref="E664">
    <cfRule type="expression" priority="394" aboveAverage="0" equalAverage="0" bottom="0" percent="0" rank="0" text="" dxfId="396">
      <formula>ISBLANK(E664)</formula>
    </cfRule>
  </conditionalFormatting>
  <conditionalFormatting sqref="E665">
    <cfRule type="expression" priority="395" aboveAverage="0" equalAverage="0" bottom="0" percent="0" rank="0" text="" dxfId="397">
      <formula>ISBLANK(E665)</formula>
    </cfRule>
  </conditionalFormatting>
  <conditionalFormatting sqref="E666">
    <cfRule type="expression" priority="396" aboveAverage="0" equalAverage="0" bottom="0" percent="0" rank="0" text="" dxfId="398">
      <formula>ISBLANK(E666)</formula>
    </cfRule>
  </conditionalFormatting>
  <conditionalFormatting sqref="E667">
    <cfRule type="expression" priority="397" aboveAverage="0" equalAverage="0" bottom="0" percent="0" rank="0" text="" dxfId="399">
      <formula>ISBLANK(E667)</formula>
    </cfRule>
  </conditionalFormatting>
  <conditionalFormatting sqref="E668">
    <cfRule type="expression" priority="398" aboveAverage="0" equalAverage="0" bottom="0" percent="0" rank="0" text="" dxfId="400">
      <formula>ISBLANK(E668)</formula>
    </cfRule>
  </conditionalFormatting>
  <conditionalFormatting sqref="E669">
    <cfRule type="expression" priority="399" aboveAverage="0" equalAverage="0" bottom="0" percent="0" rank="0" text="" dxfId="401">
      <formula>ISBLANK(E669)</formula>
    </cfRule>
  </conditionalFormatting>
  <conditionalFormatting sqref="E670">
    <cfRule type="expression" priority="400" aboveAverage="0" equalAverage="0" bottom="0" percent="0" rank="0" text="" dxfId="402">
      <formula>ISBLANK(E670)</formula>
    </cfRule>
  </conditionalFormatting>
  <conditionalFormatting sqref="E671">
    <cfRule type="expression" priority="401" aboveAverage="0" equalAverage="0" bottom="0" percent="0" rank="0" text="" dxfId="403">
      <formula>ISBLANK(E671)</formula>
    </cfRule>
  </conditionalFormatting>
  <conditionalFormatting sqref="E672">
    <cfRule type="expression" priority="402" aboveAverage="0" equalAverage="0" bottom="0" percent="0" rank="0" text="" dxfId="404">
      <formula>ISBLANK(E672)</formula>
    </cfRule>
  </conditionalFormatting>
  <conditionalFormatting sqref="E673">
    <cfRule type="expression" priority="403" aboveAverage="0" equalAverage="0" bottom="0" percent="0" rank="0" text="" dxfId="405">
      <formula>ISBLANK(E673)</formula>
    </cfRule>
  </conditionalFormatting>
  <conditionalFormatting sqref="E674">
    <cfRule type="expression" priority="404" aboveAverage="0" equalAverage="0" bottom="0" percent="0" rank="0" text="" dxfId="406">
      <formula>ISBLANK(E674)</formula>
    </cfRule>
  </conditionalFormatting>
  <conditionalFormatting sqref="E675">
    <cfRule type="expression" priority="405" aboveAverage="0" equalAverage="0" bottom="0" percent="0" rank="0" text="" dxfId="407">
      <formula>ISBLANK(E675)</formula>
    </cfRule>
  </conditionalFormatting>
  <conditionalFormatting sqref="E676">
    <cfRule type="expression" priority="406" aboveAverage="0" equalAverage="0" bottom="0" percent="0" rank="0" text="" dxfId="408">
      <formula>ISBLANK(E676)</formula>
    </cfRule>
  </conditionalFormatting>
  <conditionalFormatting sqref="E677">
    <cfRule type="expression" priority="407" aboveAverage="0" equalAverage="0" bottom="0" percent="0" rank="0" text="" dxfId="409">
      <formula>ISBLANK(E677)</formula>
    </cfRule>
  </conditionalFormatting>
  <conditionalFormatting sqref="E678">
    <cfRule type="expression" priority="408" aboveAverage="0" equalAverage="0" bottom="0" percent="0" rank="0" text="" dxfId="410">
      <formula>ISBLANK(E678)</formula>
    </cfRule>
  </conditionalFormatting>
  <conditionalFormatting sqref="E679">
    <cfRule type="expression" priority="409" aboveAverage="0" equalAverage="0" bottom="0" percent="0" rank="0" text="" dxfId="411">
      <formula>ISBLANK(E679)</formula>
    </cfRule>
  </conditionalFormatting>
  <conditionalFormatting sqref="E680">
    <cfRule type="expression" priority="410" aboveAverage="0" equalAverage="0" bottom="0" percent="0" rank="0" text="" dxfId="412">
      <formula>ISBLANK(E680)</formula>
    </cfRule>
  </conditionalFormatting>
  <conditionalFormatting sqref="E681">
    <cfRule type="expression" priority="411" aboveAverage="0" equalAverage="0" bottom="0" percent="0" rank="0" text="" dxfId="413">
      <formula>ISBLANK(E681)</formula>
    </cfRule>
  </conditionalFormatting>
  <conditionalFormatting sqref="E682">
    <cfRule type="expression" priority="412" aboveAverage="0" equalAverage="0" bottom="0" percent="0" rank="0" text="" dxfId="414">
      <formula>ISBLANK(E682)</formula>
    </cfRule>
  </conditionalFormatting>
  <conditionalFormatting sqref="E686">
    <cfRule type="expression" priority="413" aboveAverage="0" equalAverage="0" bottom="0" percent="0" rank="0" text="" dxfId="415">
      <formula>ISBLANK(E686)</formula>
    </cfRule>
  </conditionalFormatting>
  <conditionalFormatting sqref="E687">
    <cfRule type="expression" priority="414" aboveAverage="0" equalAverage="0" bottom="0" percent="0" rank="0" text="" dxfId="416">
      <formula>ISBLANK(E687)</formula>
    </cfRule>
  </conditionalFormatting>
  <conditionalFormatting sqref="E688">
    <cfRule type="expression" priority="415" aboveAverage="0" equalAverage="0" bottom="0" percent="0" rank="0" text="" dxfId="417">
      <formula>ISBLANK(E688)</formula>
    </cfRule>
  </conditionalFormatting>
  <conditionalFormatting sqref="E690">
    <cfRule type="expression" priority="416" aboveAverage="0" equalAverage="0" bottom="0" percent="0" rank="0" text="" dxfId="418">
      <formula>ISBLANK(E690)</formula>
    </cfRule>
  </conditionalFormatting>
  <conditionalFormatting sqref="E691">
    <cfRule type="expression" priority="417" aboveAverage="0" equalAverage="0" bottom="0" percent="0" rank="0" text="" dxfId="419">
      <formula>ISBLANK(E691)</formula>
    </cfRule>
  </conditionalFormatting>
  <conditionalFormatting sqref="E692">
    <cfRule type="expression" priority="418" aboveAverage="0" equalAverage="0" bottom="0" percent="0" rank="0" text="" dxfId="420">
      <formula>ISBLANK(E692)</formula>
    </cfRule>
  </conditionalFormatting>
  <conditionalFormatting sqref="E693">
    <cfRule type="expression" priority="419" aboveAverage="0" equalAverage="0" bottom="0" percent="0" rank="0" text="" dxfId="421">
      <formula>ISBLANK(E693)</formula>
    </cfRule>
  </conditionalFormatting>
  <conditionalFormatting sqref="E694">
    <cfRule type="expression" priority="420" aboveAverage="0" equalAverage="0" bottom="0" percent="0" rank="0" text="" dxfId="422">
      <formula>ISBLANK(E694)</formula>
    </cfRule>
  </conditionalFormatting>
  <conditionalFormatting sqref="E695">
    <cfRule type="expression" priority="421" aboveAverage="0" equalAverage="0" bottom="0" percent="0" rank="0" text="" dxfId="423">
      <formula>ISBLANK(E695)</formula>
    </cfRule>
  </conditionalFormatting>
  <conditionalFormatting sqref="E696">
    <cfRule type="expression" priority="422" aboveAverage="0" equalAverage="0" bottom="0" percent="0" rank="0" text="" dxfId="424">
      <formula>ISBLANK(E696)</formula>
    </cfRule>
  </conditionalFormatting>
  <conditionalFormatting sqref="E697">
    <cfRule type="expression" priority="423" aboveAverage="0" equalAverage="0" bottom="0" percent="0" rank="0" text="" dxfId="425">
      <formula>ISBLANK(E697)</formula>
    </cfRule>
  </conditionalFormatting>
  <conditionalFormatting sqref="E698">
    <cfRule type="expression" priority="424" aboveAverage="0" equalAverage="0" bottom="0" percent="0" rank="0" text="" dxfId="426">
      <formula>ISBLANK(E698)</formula>
    </cfRule>
  </conditionalFormatting>
  <conditionalFormatting sqref="E699">
    <cfRule type="expression" priority="425" aboveAverage="0" equalAverage="0" bottom="0" percent="0" rank="0" text="" dxfId="427">
      <formula>ISBLANK(E699)</formula>
    </cfRule>
  </conditionalFormatting>
  <conditionalFormatting sqref="E700">
    <cfRule type="expression" priority="426" aboveAverage="0" equalAverage="0" bottom="0" percent="0" rank="0" text="" dxfId="428">
      <formula>ISBLANK(E700)</formula>
    </cfRule>
  </conditionalFormatting>
  <conditionalFormatting sqref="E701">
    <cfRule type="expression" priority="427" aboveAverage="0" equalAverage="0" bottom="0" percent="0" rank="0" text="" dxfId="429">
      <formula>ISBLANK(E701)</formula>
    </cfRule>
  </conditionalFormatting>
  <conditionalFormatting sqref="E702">
    <cfRule type="expression" priority="428" aboveAverage="0" equalAverage="0" bottom="0" percent="0" rank="0" text="" dxfId="430">
      <formula>ISBLANK(E702)</formula>
    </cfRule>
  </conditionalFormatting>
  <conditionalFormatting sqref="E703">
    <cfRule type="expression" priority="429" aboveAverage="0" equalAverage="0" bottom="0" percent="0" rank="0" text="" dxfId="431">
      <formula>ISBLANK(E703)</formula>
    </cfRule>
  </conditionalFormatting>
  <conditionalFormatting sqref="E704">
    <cfRule type="expression" priority="430" aboveAverage="0" equalAverage="0" bottom="0" percent="0" rank="0" text="" dxfId="432">
      <formula>ISBLANK(E704)</formula>
    </cfRule>
  </conditionalFormatting>
  <conditionalFormatting sqref="E705">
    <cfRule type="expression" priority="431" aboveAverage="0" equalAverage="0" bottom="0" percent="0" rank="0" text="" dxfId="433">
      <formula>ISBLANK(E705)</formula>
    </cfRule>
  </conditionalFormatting>
  <conditionalFormatting sqref="E706">
    <cfRule type="expression" priority="432" aboveAverage="0" equalAverage="0" bottom="0" percent="0" rank="0" text="" dxfId="434">
      <formula>ISBLANK(E706)</formula>
    </cfRule>
  </conditionalFormatting>
  <conditionalFormatting sqref="E707">
    <cfRule type="expression" priority="433" aboveAverage="0" equalAverage="0" bottom="0" percent="0" rank="0" text="" dxfId="435">
      <formula>ISBLANK(E707)</formula>
    </cfRule>
  </conditionalFormatting>
  <conditionalFormatting sqref="E708">
    <cfRule type="expression" priority="434" aboveAverage="0" equalAverage="0" bottom="0" percent="0" rank="0" text="" dxfId="436">
      <formula>ISBLANK(E708)</formula>
    </cfRule>
  </conditionalFormatting>
  <conditionalFormatting sqref="E709">
    <cfRule type="expression" priority="435" aboveAverage="0" equalAverage="0" bottom="0" percent="0" rank="0" text="" dxfId="437">
      <formula>ISBLANK(E709)</formula>
    </cfRule>
  </conditionalFormatting>
  <conditionalFormatting sqref="E710">
    <cfRule type="expression" priority="436" aboveAverage="0" equalAverage="0" bottom="0" percent="0" rank="0" text="" dxfId="438">
      <formula>ISBLANK(E710)</formula>
    </cfRule>
  </conditionalFormatting>
  <conditionalFormatting sqref="E711">
    <cfRule type="expression" priority="437" aboveAverage="0" equalAverage="0" bottom="0" percent="0" rank="0" text="" dxfId="439">
      <formula>ISBLANK(E711)</formula>
    </cfRule>
  </conditionalFormatting>
  <conditionalFormatting sqref="E712">
    <cfRule type="expression" priority="438" aboveAverage="0" equalAverage="0" bottom="0" percent="0" rank="0" text="" dxfId="440">
      <formula>ISBLANK(E712)</formula>
    </cfRule>
  </conditionalFormatting>
  <conditionalFormatting sqref="E713">
    <cfRule type="expression" priority="439" aboveAverage="0" equalAverage="0" bottom="0" percent="0" rank="0" text="" dxfId="441">
      <formula>ISBLANK(E713)</formula>
    </cfRule>
  </conditionalFormatting>
  <conditionalFormatting sqref="E714">
    <cfRule type="expression" priority="440" aboveAverage="0" equalAverage="0" bottom="0" percent="0" rank="0" text="" dxfId="442">
      <formula>ISBLANK(E714)</formula>
    </cfRule>
  </conditionalFormatting>
  <conditionalFormatting sqref="E715">
    <cfRule type="expression" priority="441" aboveAverage="0" equalAverage="0" bottom="0" percent="0" rank="0" text="" dxfId="443">
      <formula>ISBLANK(E715)</formula>
    </cfRule>
  </conditionalFormatting>
  <conditionalFormatting sqref="E716">
    <cfRule type="expression" priority="442" aboveAverage="0" equalAverage="0" bottom="0" percent="0" rank="0" text="" dxfId="444">
      <formula>ISBLANK(E716)</formula>
    </cfRule>
  </conditionalFormatting>
  <conditionalFormatting sqref="E717">
    <cfRule type="expression" priority="443" aboveAverage="0" equalAverage="0" bottom="0" percent="0" rank="0" text="" dxfId="445">
      <formula>ISBLANK(E717)</formula>
    </cfRule>
  </conditionalFormatting>
  <conditionalFormatting sqref="E718">
    <cfRule type="expression" priority="444" aboveAverage="0" equalAverage="0" bottom="0" percent="0" rank="0" text="" dxfId="446">
      <formula>ISBLANK(E718)</formula>
    </cfRule>
  </conditionalFormatting>
  <conditionalFormatting sqref="E719">
    <cfRule type="expression" priority="445" aboveAverage="0" equalAverage="0" bottom="0" percent="0" rank="0" text="" dxfId="447">
      <formula>ISBLANK(E719)</formula>
    </cfRule>
  </conditionalFormatting>
  <conditionalFormatting sqref="E720">
    <cfRule type="expression" priority="446" aboveAverage="0" equalAverage="0" bottom="0" percent="0" rank="0" text="" dxfId="448">
      <formula>ISBLANK(E720)</formula>
    </cfRule>
  </conditionalFormatting>
  <conditionalFormatting sqref="E722">
    <cfRule type="expression" priority="447" aboveAverage="0" equalAverage="0" bottom="0" percent="0" rank="0" text="" dxfId="449">
      <formula>ISBLANK(E722)</formula>
    </cfRule>
  </conditionalFormatting>
  <conditionalFormatting sqref="E723">
    <cfRule type="expression" priority="448" aboveAverage="0" equalAverage="0" bottom="0" percent="0" rank="0" text="" dxfId="450">
      <formula>ISBLANK(E723)</formula>
    </cfRule>
  </conditionalFormatting>
  <conditionalFormatting sqref="E726">
    <cfRule type="expression" priority="449" aboveAverage="0" equalAverage="0" bottom="0" percent="0" rank="0" text="" dxfId="451">
      <formula>ISBLANK(E726)</formula>
    </cfRule>
  </conditionalFormatting>
  <conditionalFormatting sqref="E728">
    <cfRule type="expression" priority="450" aboveAverage="0" equalAverage="0" bottom="0" percent="0" rank="0" text="" dxfId="452">
      <formula>ISBLANK(E728)</formula>
    </cfRule>
  </conditionalFormatting>
  <conditionalFormatting sqref="E729">
    <cfRule type="expression" priority="451" aboveAverage="0" equalAverage="0" bottom="0" percent="0" rank="0" text="" dxfId="453">
      <formula>ISBLANK(E729)</formula>
    </cfRule>
  </conditionalFormatting>
  <conditionalFormatting sqref="E730">
    <cfRule type="expression" priority="452" aboveAverage="0" equalAverage="0" bottom="0" percent="0" rank="0" text="" dxfId="454">
      <formula>ISBLANK(E730)</formula>
    </cfRule>
  </conditionalFormatting>
  <conditionalFormatting sqref="E731">
    <cfRule type="expression" priority="453" aboveAverage="0" equalAverage="0" bottom="0" percent="0" rank="0" text="" dxfId="455">
      <formula>ISBLANK(E731)</formula>
    </cfRule>
  </conditionalFormatting>
  <conditionalFormatting sqref="E732">
    <cfRule type="expression" priority="454" aboveAverage="0" equalAverage="0" bottom="0" percent="0" rank="0" text="" dxfId="456">
      <formula>ISBLANK(E732)</formula>
    </cfRule>
  </conditionalFormatting>
  <conditionalFormatting sqref="E733">
    <cfRule type="expression" priority="455" aboveAverage="0" equalAverage="0" bottom="0" percent="0" rank="0" text="" dxfId="457">
      <formula>ISBLANK(E733)</formula>
    </cfRule>
  </conditionalFormatting>
  <conditionalFormatting sqref="E734">
    <cfRule type="expression" priority="456" aboveAverage="0" equalAverage="0" bottom="0" percent="0" rank="0" text="" dxfId="458">
      <formula>ISBLANK(E734)</formula>
    </cfRule>
  </conditionalFormatting>
  <conditionalFormatting sqref="E735">
    <cfRule type="expression" priority="457" aboveAverage="0" equalAverage="0" bottom="0" percent="0" rank="0" text="" dxfId="459">
      <formula>ISBLANK(E735)</formula>
    </cfRule>
  </conditionalFormatting>
  <conditionalFormatting sqref="E736">
    <cfRule type="expression" priority="458" aboveAverage="0" equalAverage="0" bottom="0" percent="0" rank="0" text="" dxfId="460">
      <formula>ISBLANK(E736)</formula>
    </cfRule>
  </conditionalFormatting>
  <conditionalFormatting sqref="E737">
    <cfRule type="expression" priority="459" aboveAverage="0" equalAverage="0" bottom="0" percent="0" rank="0" text="" dxfId="461">
      <formula>ISBLANK(E737)</formula>
    </cfRule>
  </conditionalFormatting>
  <conditionalFormatting sqref="E738">
    <cfRule type="expression" priority="460" aboveAverage="0" equalAverage="0" bottom="0" percent="0" rank="0" text="" dxfId="462">
      <formula>ISBLANK(E738)</formula>
    </cfRule>
  </conditionalFormatting>
  <conditionalFormatting sqref="E739">
    <cfRule type="expression" priority="461" aboveAverage="0" equalAverage="0" bottom="0" percent="0" rank="0" text="" dxfId="463">
      <formula>ISBLANK(E739)</formula>
    </cfRule>
  </conditionalFormatting>
  <conditionalFormatting sqref="E740">
    <cfRule type="expression" priority="462" aboveAverage="0" equalAverage="0" bottom="0" percent="0" rank="0" text="" dxfId="464">
      <formula>ISBLANK(E740)</formula>
    </cfRule>
  </conditionalFormatting>
  <conditionalFormatting sqref="E741">
    <cfRule type="expression" priority="463" aboveAverage="0" equalAverage="0" bottom="0" percent="0" rank="0" text="" dxfId="465">
      <formula>ISBLANK(E741)</formula>
    </cfRule>
  </conditionalFormatting>
  <conditionalFormatting sqref="E742">
    <cfRule type="expression" priority="464" aboveAverage="0" equalAverage="0" bottom="0" percent="0" rank="0" text="" dxfId="466">
      <formula>ISBLANK(E742)</formula>
    </cfRule>
  </conditionalFormatting>
  <conditionalFormatting sqref="E743">
    <cfRule type="expression" priority="465" aboveAverage="0" equalAverage="0" bottom="0" percent="0" rank="0" text="" dxfId="467">
      <formula>ISBLANK(E743)</formula>
    </cfRule>
  </conditionalFormatting>
  <conditionalFormatting sqref="E744">
    <cfRule type="expression" priority="466" aboveAverage="0" equalAverage="0" bottom="0" percent="0" rank="0" text="" dxfId="468">
      <formula>ISBLANK(E744)</formula>
    </cfRule>
  </conditionalFormatting>
  <conditionalFormatting sqref="E745">
    <cfRule type="expression" priority="467" aboveAverage="0" equalAverage="0" bottom="0" percent="0" rank="0" text="" dxfId="469">
      <formula>ISBLANK(E745)</formula>
    </cfRule>
  </conditionalFormatting>
  <conditionalFormatting sqref="E746">
    <cfRule type="expression" priority="468" aboveAverage="0" equalAverage="0" bottom="0" percent="0" rank="0" text="" dxfId="470">
      <formula>ISBLANK(E746)</formula>
    </cfRule>
  </conditionalFormatting>
  <conditionalFormatting sqref="E747">
    <cfRule type="expression" priority="469" aboveAverage="0" equalAverage="0" bottom="0" percent="0" rank="0" text="" dxfId="471">
      <formula>ISBLANK(E747)</formula>
    </cfRule>
  </conditionalFormatting>
  <conditionalFormatting sqref="E748">
    <cfRule type="expression" priority="470" aboveAverage="0" equalAverage="0" bottom="0" percent="0" rank="0" text="" dxfId="472">
      <formula>ISBLANK(E748)</formula>
    </cfRule>
  </conditionalFormatting>
  <conditionalFormatting sqref="E749">
    <cfRule type="expression" priority="471" aboveAverage="0" equalAverage="0" bottom="0" percent="0" rank="0" text="" dxfId="473">
      <formula>ISBLANK(E749)</formula>
    </cfRule>
  </conditionalFormatting>
  <conditionalFormatting sqref="E750">
    <cfRule type="expression" priority="472" aboveAverage="0" equalAverage="0" bottom="0" percent="0" rank="0" text="" dxfId="474">
      <formula>ISBLANK(E750)</formula>
    </cfRule>
  </conditionalFormatting>
  <conditionalFormatting sqref="E751">
    <cfRule type="expression" priority="473" aboveAverage="0" equalAverage="0" bottom="0" percent="0" rank="0" text="" dxfId="475">
      <formula>ISBLANK(E751)</formula>
    </cfRule>
  </conditionalFormatting>
  <conditionalFormatting sqref="E752">
    <cfRule type="expression" priority="474" aboveAverage="0" equalAverage="0" bottom="0" percent="0" rank="0" text="" dxfId="476">
      <formula>ISBLANK(E752)</formula>
    </cfRule>
  </conditionalFormatting>
  <conditionalFormatting sqref="E753">
    <cfRule type="expression" priority="475" aboveAverage="0" equalAverage="0" bottom="0" percent="0" rank="0" text="" dxfId="477">
      <formula>ISBLANK(E753)</formula>
    </cfRule>
  </conditionalFormatting>
  <conditionalFormatting sqref="E754">
    <cfRule type="expression" priority="476" aboveAverage="0" equalAverage="0" bottom="0" percent="0" rank="0" text="" dxfId="478">
      <formula>ISBLANK(E754)</formula>
    </cfRule>
  </conditionalFormatting>
  <conditionalFormatting sqref="E755">
    <cfRule type="expression" priority="477" aboveAverage="0" equalAverage="0" bottom="0" percent="0" rank="0" text="" dxfId="479">
      <formula>ISBLANK(E755)</formula>
    </cfRule>
  </conditionalFormatting>
  <conditionalFormatting sqref="E756">
    <cfRule type="expression" priority="478" aboveAverage="0" equalAverage="0" bottom="0" percent="0" rank="0" text="" dxfId="480">
      <formula>ISBLANK(E756)</formula>
    </cfRule>
  </conditionalFormatting>
  <conditionalFormatting sqref="E757">
    <cfRule type="expression" priority="479" aboveAverage="0" equalAverage="0" bottom="0" percent="0" rank="0" text="" dxfId="481">
      <formula>ISBLANK(E757)</formula>
    </cfRule>
  </conditionalFormatting>
  <conditionalFormatting sqref="E758">
    <cfRule type="expression" priority="480" aboveAverage="0" equalAverage="0" bottom="0" percent="0" rank="0" text="" dxfId="482">
      <formula>ISBLANK(E758)</formula>
    </cfRule>
  </conditionalFormatting>
  <conditionalFormatting sqref="E759">
    <cfRule type="expression" priority="481" aboveAverage="0" equalAverage="0" bottom="0" percent="0" rank="0" text="" dxfId="483">
      <formula>ISBLANK(E759)</formula>
    </cfRule>
  </conditionalFormatting>
  <conditionalFormatting sqref="E760">
    <cfRule type="expression" priority="482" aboveAverage="0" equalAverage="0" bottom="0" percent="0" rank="0" text="" dxfId="484">
      <formula>ISBLANK(E760)</formula>
    </cfRule>
  </conditionalFormatting>
  <conditionalFormatting sqref="E761">
    <cfRule type="expression" priority="483" aboveAverage="0" equalAverage="0" bottom="0" percent="0" rank="0" text="" dxfId="485">
      <formula>ISBLANK(E761)</formula>
    </cfRule>
  </conditionalFormatting>
  <conditionalFormatting sqref="E762">
    <cfRule type="expression" priority="484" aboveAverage="0" equalAverage="0" bottom="0" percent="0" rank="0" text="" dxfId="486">
      <formula>ISBLANK(E762)</formula>
    </cfRule>
  </conditionalFormatting>
  <conditionalFormatting sqref="E763">
    <cfRule type="expression" priority="485" aboveAverage="0" equalAverage="0" bottom="0" percent="0" rank="0" text="" dxfId="487">
      <formula>ISBLANK(E763)</formula>
    </cfRule>
  </conditionalFormatting>
  <conditionalFormatting sqref="E764">
    <cfRule type="expression" priority="486" aboveAverage="0" equalAverage="0" bottom="0" percent="0" rank="0" text="" dxfId="488">
      <formula>ISBLANK(E764)</formula>
    </cfRule>
  </conditionalFormatting>
  <conditionalFormatting sqref="E765">
    <cfRule type="expression" priority="487" aboveAverage="0" equalAverage="0" bottom="0" percent="0" rank="0" text="" dxfId="489">
      <formula>ISBLANK(E765)</formula>
    </cfRule>
  </conditionalFormatting>
  <conditionalFormatting sqref="E767">
    <cfRule type="expression" priority="488" aboveAverage="0" equalAverage="0" bottom="0" percent="0" rank="0" text="" dxfId="490">
      <formula>ISBLANK(E767)</formula>
    </cfRule>
  </conditionalFormatting>
  <conditionalFormatting sqref="E769">
    <cfRule type="expression" priority="489" aboveAverage="0" equalAverage="0" bottom="0" percent="0" rank="0" text="" dxfId="491">
      <formula>ISBLANK(E769)</formula>
    </cfRule>
  </conditionalFormatting>
  <conditionalFormatting sqref="E771">
    <cfRule type="expression" priority="490" aboveAverage="0" equalAverage="0" bottom="0" percent="0" rank="0" text="" dxfId="492">
      <formula>ISBLANK(E771)</formula>
    </cfRule>
  </conditionalFormatting>
  <conditionalFormatting sqref="E773">
    <cfRule type="expression" priority="491" aboveAverage="0" equalAverage="0" bottom="0" percent="0" rank="0" text="" dxfId="493">
      <formula>ISBLANK(E773)</formula>
    </cfRule>
  </conditionalFormatting>
  <conditionalFormatting sqref="E774">
    <cfRule type="expression" priority="492" aboveAverage="0" equalAverage="0" bottom="0" percent="0" rank="0" text="" dxfId="494">
      <formula>ISBLANK(E774)</formula>
    </cfRule>
  </conditionalFormatting>
  <conditionalFormatting sqref="E775">
    <cfRule type="expression" priority="493" aboveAverage="0" equalAverage="0" bottom="0" percent="0" rank="0" text="" dxfId="495">
      <formula>ISBLANK(E775)</formula>
    </cfRule>
  </conditionalFormatting>
  <conditionalFormatting sqref="E776">
    <cfRule type="expression" priority="494" aboveAverage="0" equalAverage="0" bottom="0" percent="0" rank="0" text="" dxfId="496">
      <formula>ISBLANK(E776)</formula>
    </cfRule>
  </conditionalFormatting>
  <conditionalFormatting sqref="E783">
    <cfRule type="expression" priority="495" aboveAverage="0" equalAverage="0" bottom="0" percent="0" rank="0" text="" dxfId="497">
      <formula>ISBLANK(E783)</formula>
    </cfRule>
  </conditionalFormatting>
  <conditionalFormatting sqref="E784">
    <cfRule type="expression" priority="496" aboveAverage="0" equalAverage="0" bottom="0" percent="0" rank="0" text="" dxfId="498">
      <formula>ISBLANK(E784)</formula>
    </cfRule>
  </conditionalFormatting>
  <conditionalFormatting sqref="E785">
    <cfRule type="expression" priority="497" aboveAverage="0" equalAverage="0" bottom="0" percent="0" rank="0" text="" dxfId="499">
      <formula>ISBLANK(E785)</formula>
    </cfRule>
  </conditionalFormatting>
  <conditionalFormatting sqref="E786">
    <cfRule type="expression" priority="498" aboveAverage="0" equalAverage="0" bottom="0" percent="0" rank="0" text="" dxfId="500">
      <formula>ISBLANK(E786)</formula>
    </cfRule>
  </conditionalFormatting>
  <conditionalFormatting sqref="E787">
    <cfRule type="expression" priority="499" aboveAverage="0" equalAverage="0" bottom="0" percent="0" rank="0" text="" dxfId="501">
      <formula>ISBLANK(E787)</formula>
    </cfRule>
  </conditionalFormatting>
  <conditionalFormatting sqref="E788">
    <cfRule type="expression" priority="500" aboveAverage="0" equalAverage="0" bottom="0" percent="0" rank="0" text="" dxfId="502">
      <formula>ISBLANK(E788)</formula>
    </cfRule>
  </conditionalFormatting>
  <conditionalFormatting sqref="E789">
    <cfRule type="expression" priority="501" aboveAverage="0" equalAverage="0" bottom="0" percent="0" rank="0" text="" dxfId="503">
      <formula>ISBLANK(E789)</formula>
    </cfRule>
  </conditionalFormatting>
  <conditionalFormatting sqref="E790">
    <cfRule type="expression" priority="502" aboveAverage="0" equalAverage="0" bottom="0" percent="0" rank="0" text="" dxfId="504">
      <formula>ISBLANK(E790)</formula>
    </cfRule>
  </conditionalFormatting>
  <conditionalFormatting sqref="E791">
    <cfRule type="expression" priority="503" aboveAverage="0" equalAverage="0" bottom="0" percent="0" rank="0" text="" dxfId="505">
      <formula>ISBLANK(E791)</formula>
    </cfRule>
  </conditionalFormatting>
  <conditionalFormatting sqref="E792">
    <cfRule type="expression" priority="504" aboveAverage="0" equalAverage="0" bottom="0" percent="0" rank="0" text="" dxfId="506">
      <formula>ISBLANK(E792)</formula>
    </cfRule>
  </conditionalFormatting>
  <conditionalFormatting sqref="E793">
    <cfRule type="expression" priority="505" aboveAverage="0" equalAverage="0" bottom="0" percent="0" rank="0" text="" dxfId="507">
      <formula>ISBLANK(E793)</formula>
    </cfRule>
  </conditionalFormatting>
  <conditionalFormatting sqref="E794">
    <cfRule type="expression" priority="506" aboveAverage="0" equalAverage="0" bottom="0" percent="0" rank="0" text="" dxfId="508">
      <formula>ISBLANK(E794)</formula>
    </cfRule>
  </conditionalFormatting>
  <conditionalFormatting sqref="E795">
    <cfRule type="expression" priority="507" aboveAverage="0" equalAverage="0" bottom="0" percent="0" rank="0" text="" dxfId="509">
      <formula>ISBLANK(E795)</formula>
    </cfRule>
  </conditionalFormatting>
  <conditionalFormatting sqref="E796">
    <cfRule type="expression" priority="508" aboveAverage="0" equalAverage="0" bottom="0" percent="0" rank="0" text="" dxfId="510">
      <formula>ISBLANK(E796)</formula>
    </cfRule>
  </conditionalFormatting>
  <conditionalFormatting sqref="E797">
    <cfRule type="expression" priority="509" aboveAverage="0" equalAverage="0" bottom="0" percent="0" rank="0" text="" dxfId="511">
      <formula>ISBLANK(E797)</formula>
    </cfRule>
  </conditionalFormatting>
  <conditionalFormatting sqref="E798">
    <cfRule type="expression" priority="510" aboveAverage="0" equalAverage="0" bottom="0" percent="0" rank="0" text="" dxfId="512">
      <formula>ISBLANK(E798)</formula>
    </cfRule>
  </conditionalFormatting>
  <conditionalFormatting sqref="E799">
    <cfRule type="expression" priority="511" aboveAverage="0" equalAverage="0" bottom="0" percent="0" rank="0" text="" dxfId="513">
      <formula>ISBLANK(E799)</formula>
    </cfRule>
  </conditionalFormatting>
  <conditionalFormatting sqref="E800">
    <cfRule type="expression" priority="512" aboveAverage="0" equalAverage="0" bottom="0" percent="0" rank="0" text="" dxfId="514">
      <formula>ISBLANK(E800)</formula>
    </cfRule>
  </conditionalFormatting>
  <conditionalFormatting sqref="E801">
    <cfRule type="expression" priority="513" aboveAverage="0" equalAverage="0" bottom="0" percent="0" rank="0" text="" dxfId="515">
      <formula>ISBLANK(E801)</formula>
    </cfRule>
  </conditionalFormatting>
  <conditionalFormatting sqref="E802">
    <cfRule type="expression" priority="514" aboveAverage="0" equalAverage="0" bottom="0" percent="0" rank="0" text="" dxfId="516">
      <formula>ISBLANK(E802)</formula>
    </cfRule>
  </conditionalFormatting>
  <conditionalFormatting sqref="E803">
    <cfRule type="expression" priority="515" aboveAverage="0" equalAverage="0" bottom="0" percent="0" rank="0" text="" dxfId="517">
      <formula>ISBLANK(E803)</formula>
    </cfRule>
  </conditionalFormatting>
  <conditionalFormatting sqref="E804">
    <cfRule type="expression" priority="516" aboveAverage="0" equalAverage="0" bottom="0" percent="0" rank="0" text="" dxfId="518">
      <formula>ISBLANK(E804)</formula>
    </cfRule>
  </conditionalFormatting>
  <conditionalFormatting sqref="E805">
    <cfRule type="expression" priority="517" aboveAverage="0" equalAverage="0" bottom="0" percent="0" rank="0" text="" dxfId="519">
      <formula>ISBLANK(E805)</formula>
    </cfRule>
  </conditionalFormatting>
  <conditionalFormatting sqref="E806">
    <cfRule type="expression" priority="518" aboveAverage="0" equalAverage="0" bottom="0" percent="0" rank="0" text="" dxfId="520">
      <formula>ISBLANK(E806)</formula>
    </cfRule>
  </conditionalFormatting>
  <conditionalFormatting sqref="E807">
    <cfRule type="expression" priority="519" aboveAverage="0" equalAverage="0" bottom="0" percent="0" rank="0" text="" dxfId="521">
      <formula>ISBLANK(E807)</formula>
    </cfRule>
  </conditionalFormatting>
  <conditionalFormatting sqref="E808">
    <cfRule type="expression" priority="520" aboveAverage="0" equalAverage="0" bottom="0" percent="0" rank="0" text="" dxfId="522">
      <formula>ISBLANK(E808)</formula>
    </cfRule>
  </conditionalFormatting>
  <conditionalFormatting sqref="E809">
    <cfRule type="expression" priority="521" aboveAverage="0" equalAverage="0" bottom="0" percent="0" rank="0" text="" dxfId="523">
      <formula>ISBLANK(E809)</formula>
    </cfRule>
  </conditionalFormatting>
  <conditionalFormatting sqref="E810">
    <cfRule type="expression" priority="522" aboveAverage="0" equalAverage="0" bottom="0" percent="0" rank="0" text="" dxfId="524">
      <formula>ISBLANK(E810)</formula>
    </cfRule>
  </conditionalFormatting>
  <conditionalFormatting sqref="E811">
    <cfRule type="expression" priority="523" aboveAverage="0" equalAverage="0" bottom="0" percent="0" rank="0" text="" dxfId="525">
      <formula>ISBLANK(E811)</formula>
    </cfRule>
  </conditionalFormatting>
  <conditionalFormatting sqref="E812">
    <cfRule type="expression" priority="524" aboveAverage="0" equalAverage="0" bottom="0" percent="0" rank="0" text="" dxfId="526">
      <formula>ISBLANK(E812)</formula>
    </cfRule>
  </conditionalFormatting>
  <conditionalFormatting sqref="E813">
    <cfRule type="expression" priority="525" aboveAverage="0" equalAverage="0" bottom="0" percent="0" rank="0" text="" dxfId="527">
      <formula>ISBLANK(E813)</formula>
    </cfRule>
  </conditionalFormatting>
  <conditionalFormatting sqref="E814">
    <cfRule type="expression" priority="526" aboveAverage="0" equalAverage="0" bottom="0" percent="0" rank="0" text="" dxfId="528">
      <formula>ISBLANK(E814)</formula>
    </cfRule>
  </conditionalFormatting>
  <conditionalFormatting sqref="E815">
    <cfRule type="expression" priority="527" aboveAverage="0" equalAverage="0" bottom="0" percent="0" rank="0" text="" dxfId="529">
      <formula>ISBLANK(E815)</formula>
    </cfRule>
  </conditionalFormatting>
  <conditionalFormatting sqref="E816">
    <cfRule type="expression" priority="528" aboveAverage="0" equalAverage="0" bottom="0" percent="0" rank="0" text="" dxfId="530">
      <formula>ISBLANK(E816)</formula>
    </cfRule>
  </conditionalFormatting>
  <conditionalFormatting sqref="E817">
    <cfRule type="expression" priority="529" aboveAverage="0" equalAverage="0" bottom="0" percent="0" rank="0" text="" dxfId="531">
      <formula>ISBLANK(E817)</formula>
    </cfRule>
  </conditionalFormatting>
  <conditionalFormatting sqref="E818">
    <cfRule type="expression" priority="530" aboveAverage="0" equalAverage="0" bottom="0" percent="0" rank="0" text="" dxfId="532">
      <formula>ISBLANK(E818)</formula>
    </cfRule>
  </conditionalFormatting>
  <conditionalFormatting sqref="E819">
    <cfRule type="expression" priority="531" aboveAverage="0" equalAverage="0" bottom="0" percent="0" rank="0" text="" dxfId="533">
      <formula>ISBLANK(E819)</formula>
    </cfRule>
  </conditionalFormatting>
  <conditionalFormatting sqref="E820">
    <cfRule type="expression" priority="532" aboveAverage="0" equalAverage="0" bottom="0" percent="0" rank="0" text="" dxfId="534">
      <formula>ISBLANK(E820)</formula>
    </cfRule>
  </conditionalFormatting>
  <conditionalFormatting sqref="E821:E1567">
    <cfRule type="expression" priority="533" aboveAverage="0" equalAverage="0" bottom="0" percent="0" rank="0" text="" dxfId="535">
      <formula>ISBLANK(E821)</formula>
    </cfRule>
  </conditionalFormatting>
  <dataValidations count="18">
    <dataValidation allowBlank="true" error="El tamaño del NIF debe ser entre 8 y 20 caracteres alfanuméricos (no usar otro tipo de caracter)" errorTitle="Error introduciendo NIF" operator="between" prompt="El tamaño del NIF debe ser entre 8 y 20 caracteres alfanuméricos (no usar otro tipo de caracter)" promptTitle="NIF" showDropDown="false" showErrorMessage="true" showInputMessage="true" sqref="O2 O4:O3000" type="textLength">
      <formula1>8</formula1>
      <formula2>20</formula2>
    </dataValidation>
    <dataValidation allowBlank="true" error="Debe elegir del desplegable" errorTitle="Elegir" operator="between" prompt="Elegir Sí o No. Si se deja vacío, el sistema entenderá que NO ha habido publicidad" promptTitle="SI/NO" showDropDown="false" showErrorMessage="true" showInputMessage="true" sqref="J1:K1 V1:V3000" type="none">
      <formula1>0</formula1>
      <formula2>0</formula2>
    </dataValidation>
    <dataValidation allowBlank="true" error="Elegir el valor de la lista desplegable" errorTitle="Elegir valor" operator="between" prompt="Elegir el Tipo de contrato (obras, servicios, suministros...)" promptTitle="Tipo de contrato" showDropDown="false" showErrorMessage="false" showInputMessage="false" sqref="B1" type="none">
      <formula1>0</formula1>
      <formula2>0</formula2>
    </dataValidation>
    <dataValidation allowBlank="true" error="debe consignar un número de expediente de 25 caracteres máximo" errorTitle="tamaño no adecuado" operator="between" prompt="Introduzca la referencia o el identificador del expediente del contrado" promptTitle="Referencia del contrato" showDropDown="false" showErrorMessage="true" showInputMessage="true" sqref="A2:A3000" type="textLength">
      <formula1>1</formula1>
      <formula2>25</formula2>
    </dataValidation>
    <dataValidation allowBlank="true" operator="between" showDropDown="false" showErrorMessage="true" showInputMessage="true" sqref="C2:C3000" type="textLength">
      <formula1>1</formula1>
      <formula2>960</formula2>
    </dataValidation>
    <dataValidation allowBlank="true" error="los valores permitidos están entre 0.01 y 12" errorTitle="error consignando valores" operator="between" prompt="en meses (se puede usar fracciones, por ejemplo 0,5 es medio mes)." promptTitle="duración del contrato" showDropDown="false" showErrorMessage="true" showInputMessage="true" sqref="D2:D3000" type="decimal">
      <formula1>0.01</formula1>
      <formula2>12</formula2>
    </dataValidation>
    <dataValidation allowBlank="true" error="debe consignar un valor entre 0.01 y 40000 euros" errorTitle="datos incorrectos" operator="between" prompt="valores en euros, entre 0.01 y 40000 euros" promptTitle="Precio licitación" showDropDown="false" showErrorMessage="true" showInputMessage="true" sqref="E2:E3000" type="decimal">
      <formula1>0.01</formula1>
      <formula2>40000</formula2>
    </dataValidation>
    <dataValidation allowBlank="true" error="el valor permitido está entre 0.01 y 40000 euros" errorTitle="datos incorrectos" operator="between" prompt="Precio (en euros) de la adjudicación" promptTitle="precio de adjudicación" showDropDown="false" showErrorMessage="true" showInputMessage="true" sqref="G2:G3000" type="decimal">
      <formula1>0.01</formula1>
      <formula2>40000</formula2>
    </dataValidation>
    <dataValidation allowBlank="true" error="El tamaño del Nombre no puede ser superior a 1000 caracteres alfanuméricos (no usar otro tipo de caracter)" errorTitle="Error introduciendo Nombre" operator="between" prompt="El tamaño del nombre no debe superar los 1000 caracteres alfanuméricos (no usar otro tipo de caracter)" promptTitle="Nombre del contratista" showDropDown="false" showErrorMessage="true" showInputMessage="true" sqref="P2:P3000" type="textLength">
      <formula1>1</formula1>
      <formula2>1000</formula2>
    </dataValidation>
    <dataValidation allowBlank="true" error="El tamaño de la observación no puede ser superior a 4000 caracteres" errorTitle="Error introduciendo observacion" operator="between" prompt="Las observaciones no pueden superar los 4000 caracteres. No obstante si no escribe nada, el sistema entenderá que es &quot;Sin Observaciones&quot;" promptTitle="Observaciones" showDropDown="false" showErrorMessage="true" showInputMessage="true" sqref="R2:R3000" type="textLength">
      <formula1>1</formula1>
      <formula2>4000</formula2>
    </dataValidation>
    <dataValidation allowBlank="true" error="El código de nacionalidad tiene 2 caracteres (el de España es ES)" errorTitle="Error introduciendo nacionalidad" operator="equal" prompt="El código es de 2 caracteres (para España es ES)&#10;" promptTitle="Código de nacionalidad" showDropDown="false" showErrorMessage="true" showInputMessage="true" sqref="Q2:Q3000" type="textLength">
      <formula1>2</formula1>
      <formula2>0</formula2>
    </dataValidation>
    <dataValidation allowBlank="true" error="Debe elegir del desplegable" errorTitle="Elegir" operator="between" prompt="Elegir Sí o No. Si se deja vacío, el sistema entenderá que NO ha habido publicidad" promptTitle="SI/NO" showDropDown="false" showErrorMessage="true" showInputMessage="true" sqref="J3001:K4000 V3001:V4000" type="list">
      <formula1>#ref!</formula1>
      <formula2>0</formula2>
    </dataValidation>
    <dataValidation allowBlank="true" error="Debe elegir del desplegable" errorTitle="Elegir" operator="between" prompt="Elegir Sí o No. Si se deja vacío, el sistema entenderá que NO ha habido publicidad" promptTitle="SI/NO" showDropDown="false" showErrorMessage="true" showInputMessage="true" sqref="K2:K3000" type="list">
      <formula1>$BG$2:$BG$3</formula1>
      <formula2>0</formula2>
    </dataValidation>
    <dataValidation allowBlank="true" error="Elegir el valor de la lista desplegable" errorTitle="Elegir valor" operator="between" prompt="Elegir el Tipo de contrato (obras, servicios, suministros...)" promptTitle="Tipo de contrato" showDropDown="false" showErrorMessage="true" showInputMessage="true" sqref="B3001:B4000" type="list">
      <formula1>$BI$2:$BI$11</formula1>
      <formula2>0</formula2>
    </dataValidation>
    <dataValidation allowBlank="true" error="Elegir el valor de la lista desplegable" errorTitle="Elegir valor" operator="between" prompt="Elegir el Tipo de contrato (obras, servicios, suministros...)" promptTitle="Tipo de contrato" showDropDown="false" showErrorMessage="true" showInputMessage="true" sqref="B2:B3000" type="list">
      <formula1>$BI$2:$BI$5</formula1>
      <formula2>0</formula2>
    </dataValidation>
    <dataValidation allowBlank="true" error="el valor permitido está entre 0.00 y 40000 euros" errorTitle="datos incorrectos" operator="between" prompt="Impuesto (euros) aplicado al precio de licitación" promptTitle="impuesto de licitación" showDropDown="false" showErrorMessage="true" showInputMessage="true" sqref="F2:F3000" type="decimal">
      <formula1>0</formula1>
      <formula2>40000</formula2>
    </dataValidation>
    <dataValidation allowBlank="true" error="el valor permitido está entre 0.00 y 40000 euros" errorTitle="datos incorrectos" operator="between" prompt="Impuesto (euros) aplicado al precio de adjudicación" promptTitle="impuesto de adjudicación" showDropDown="false" showErrorMessage="true" showInputMessage="true" sqref="H2:H3000" type="decimal">
      <formula1>0</formula1>
      <formula2>40000</formula2>
    </dataValidation>
    <dataValidation allowBlank="true" error="Debe elegir del desplegable" errorTitle="Elegir" operator="between" prompt="Elegir Sí o No. También puede dejarlo vacío." promptTitle="SI/NO" showDropDown="false" showErrorMessage="true" showInputMessage="true" sqref="J2:J3000" type="list">
      <formula1>$BG$2:$BG$3</formula1>
      <formula2>0</formula2>
    </dataValidation>
  </dataValidations>
  <printOptions headings="false" gridLines="false" gridLinesSet="true" horizontalCentered="false" verticalCentered="false"/>
  <pageMargins left="0.7" right="0.7" top="0.75" bottom="0.75" header="0.511805555555555" footer="0.511805555555555"/>
  <pageSetup paperSize="8"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25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70703125" defaultRowHeight="14.4" zeroHeight="false" outlineLevelRow="0" outlineLevelCol="0"/>
  <cols>
    <col collapsed="false" customWidth="true" hidden="false" outlineLevel="0" max="1" min="1" style="0" width="8.11"/>
    <col collapsed="false" customWidth="true" hidden="false" outlineLevel="0" max="2" min="2" style="0" width="49.56"/>
  </cols>
  <sheetData>
    <row r="1" customFormat="false" ht="14.4" hidden="false" customHeight="false" outlineLevel="0" collapsed="false">
      <c r="A1" s="86" t="s">
        <v>3994</v>
      </c>
      <c r="B1" s="86" t="s">
        <v>3995</v>
      </c>
    </row>
    <row r="2" customFormat="false" ht="14.4" hidden="false" customHeight="false" outlineLevel="0" collapsed="false">
      <c r="A2" s="1" t="s">
        <v>3996</v>
      </c>
      <c r="B2" s="1" t="s">
        <v>3997</v>
      </c>
    </row>
    <row r="3" customFormat="false" ht="14.4" hidden="false" customHeight="false" outlineLevel="0" collapsed="false">
      <c r="A3" s="1" t="s">
        <v>3998</v>
      </c>
      <c r="B3" s="1" t="s">
        <v>3999</v>
      </c>
    </row>
    <row r="4" customFormat="false" ht="14.4" hidden="false" customHeight="false" outlineLevel="0" collapsed="false">
      <c r="A4" s="1" t="s">
        <v>4000</v>
      </c>
      <c r="B4" s="1" t="s">
        <v>4001</v>
      </c>
    </row>
    <row r="5" customFormat="false" ht="14.4" hidden="false" customHeight="false" outlineLevel="0" collapsed="false">
      <c r="A5" s="1" t="s">
        <v>4002</v>
      </c>
      <c r="B5" s="1" t="s">
        <v>4003</v>
      </c>
    </row>
    <row r="6" customFormat="false" ht="14.4" hidden="false" customHeight="false" outlineLevel="0" collapsed="false">
      <c r="A6" s="1" t="s">
        <v>4004</v>
      </c>
      <c r="B6" s="1" t="s">
        <v>4005</v>
      </c>
    </row>
    <row r="7" customFormat="false" ht="14.4" hidden="false" customHeight="false" outlineLevel="0" collapsed="false">
      <c r="A7" s="1" t="s">
        <v>4006</v>
      </c>
      <c r="B7" s="1" t="s">
        <v>4007</v>
      </c>
    </row>
    <row r="8" customFormat="false" ht="14.4" hidden="false" customHeight="false" outlineLevel="0" collapsed="false">
      <c r="A8" s="1" t="s">
        <v>2351</v>
      </c>
      <c r="B8" s="1" t="s">
        <v>4008</v>
      </c>
    </row>
    <row r="9" customFormat="false" ht="14.4" hidden="false" customHeight="false" outlineLevel="0" collapsed="false">
      <c r="A9" s="1" t="s">
        <v>4009</v>
      </c>
      <c r="B9" s="1" t="s">
        <v>4010</v>
      </c>
    </row>
    <row r="10" customFormat="false" ht="14.4" hidden="false" customHeight="false" outlineLevel="0" collapsed="false">
      <c r="A10" s="1" t="s">
        <v>4011</v>
      </c>
      <c r="B10" s="1" t="s">
        <v>4012</v>
      </c>
    </row>
    <row r="11" customFormat="false" ht="14.4" hidden="false" customHeight="false" outlineLevel="0" collapsed="false">
      <c r="A11" s="1" t="s">
        <v>4013</v>
      </c>
      <c r="B11" s="1" t="s">
        <v>4014</v>
      </c>
    </row>
    <row r="12" customFormat="false" ht="14.4" hidden="false" customHeight="false" outlineLevel="0" collapsed="false">
      <c r="A12" s="1" t="s">
        <v>4015</v>
      </c>
      <c r="B12" s="1" t="s">
        <v>4016</v>
      </c>
    </row>
    <row r="13" customFormat="false" ht="14.4" hidden="false" customHeight="false" outlineLevel="0" collapsed="false">
      <c r="A13" s="1" t="s">
        <v>4017</v>
      </c>
      <c r="B13" s="1" t="s">
        <v>4018</v>
      </c>
    </row>
    <row r="14" customFormat="false" ht="14.4" hidden="false" customHeight="false" outlineLevel="0" collapsed="false">
      <c r="A14" s="1" t="s">
        <v>4019</v>
      </c>
      <c r="B14" s="1" t="s">
        <v>4020</v>
      </c>
    </row>
    <row r="15" customFormat="false" ht="14.4" hidden="false" customHeight="false" outlineLevel="0" collapsed="false">
      <c r="A15" s="1" t="s">
        <v>4021</v>
      </c>
      <c r="B15" s="1" t="s">
        <v>4022</v>
      </c>
    </row>
    <row r="16" customFormat="false" ht="14.4" hidden="false" customHeight="false" outlineLevel="0" collapsed="false">
      <c r="A16" s="1" t="s">
        <v>4023</v>
      </c>
      <c r="B16" s="1" t="s">
        <v>4024</v>
      </c>
    </row>
    <row r="17" customFormat="false" ht="14.4" hidden="false" customHeight="false" outlineLevel="0" collapsed="false">
      <c r="A17" s="1" t="s">
        <v>1486</v>
      </c>
      <c r="B17" s="1" t="s">
        <v>4025</v>
      </c>
    </row>
    <row r="18" customFormat="false" ht="14.4" hidden="false" customHeight="false" outlineLevel="0" collapsed="false">
      <c r="A18" s="1" t="s">
        <v>4026</v>
      </c>
      <c r="B18" s="1" t="s">
        <v>4027</v>
      </c>
    </row>
    <row r="19" customFormat="false" ht="14.4" hidden="false" customHeight="false" outlineLevel="0" collapsed="false">
      <c r="A19" s="1" t="s">
        <v>4028</v>
      </c>
      <c r="B19" s="1" t="s">
        <v>4029</v>
      </c>
    </row>
    <row r="20" customFormat="false" ht="14.4" hidden="false" customHeight="false" outlineLevel="0" collapsed="false">
      <c r="A20" s="1" t="s">
        <v>1697</v>
      </c>
      <c r="B20" s="1" t="s">
        <v>4030</v>
      </c>
    </row>
    <row r="21" customFormat="false" ht="14.4" hidden="false" customHeight="false" outlineLevel="0" collapsed="false">
      <c r="A21" s="1" t="s">
        <v>4031</v>
      </c>
      <c r="B21" s="1" t="s">
        <v>4032</v>
      </c>
    </row>
    <row r="22" customFormat="false" ht="14.4" hidden="false" customHeight="false" outlineLevel="0" collapsed="false">
      <c r="A22" s="1" t="s">
        <v>4033</v>
      </c>
      <c r="B22" s="1" t="s">
        <v>4034</v>
      </c>
    </row>
    <row r="23" customFormat="false" ht="14.4" hidden="false" customHeight="false" outlineLevel="0" collapsed="false">
      <c r="A23" s="1" t="s">
        <v>4035</v>
      </c>
      <c r="B23" s="1" t="s">
        <v>4036</v>
      </c>
    </row>
    <row r="24" customFormat="false" ht="14.4" hidden="false" customHeight="false" outlineLevel="0" collapsed="false">
      <c r="A24" s="1" t="s">
        <v>4037</v>
      </c>
      <c r="B24" s="1" t="s">
        <v>4038</v>
      </c>
    </row>
    <row r="25" customFormat="false" ht="14.4" hidden="false" customHeight="false" outlineLevel="0" collapsed="false">
      <c r="A25" s="1" t="s">
        <v>4039</v>
      </c>
      <c r="B25" s="1" t="s">
        <v>4040</v>
      </c>
    </row>
    <row r="26" customFormat="false" ht="14.4" hidden="false" customHeight="false" outlineLevel="0" collapsed="false">
      <c r="A26" s="1" t="s">
        <v>4041</v>
      </c>
      <c r="B26" s="1" t="s">
        <v>4042</v>
      </c>
    </row>
    <row r="27" customFormat="false" ht="14.4" hidden="false" customHeight="false" outlineLevel="0" collapsed="false">
      <c r="A27" s="1" t="s">
        <v>4043</v>
      </c>
      <c r="B27" s="1" t="s">
        <v>4044</v>
      </c>
    </row>
    <row r="28" customFormat="false" ht="14.4" hidden="false" customHeight="false" outlineLevel="0" collapsed="false">
      <c r="A28" s="1" t="s">
        <v>4045</v>
      </c>
      <c r="B28" s="1" t="s">
        <v>4046</v>
      </c>
    </row>
    <row r="29" customFormat="false" ht="14.4" hidden="false" customHeight="false" outlineLevel="0" collapsed="false">
      <c r="A29" s="1" t="s">
        <v>4047</v>
      </c>
      <c r="B29" s="1" t="s">
        <v>4048</v>
      </c>
    </row>
    <row r="30" customFormat="false" ht="14.4" hidden="false" customHeight="false" outlineLevel="0" collapsed="false">
      <c r="A30" s="1" t="s">
        <v>1725</v>
      </c>
      <c r="B30" s="1" t="s">
        <v>4049</v>
      </c>
    </row>
    <row r="31" customFormat="false" ht="14.4" hidden="false" customHeight="false" outlineLevel="0" collapsed="false">
      <c r="A31" s="1" t="s">
        <v>4050</v>
      </c>
      <c r="B31" s="1" t="s">
        <v>4051</v>
      </c>
    </row>
    <row r="32" customFormat="false" ht="14.4" hidden="false" customHeight="false" outlineLevel="0" collapsed="false">
      <c r="A32" s="1" t="s">
        <v>4052</v>
      </c>
      <c r="B32" s="1" t="s">
        <v>4053</v>
      </c>
    </row>
    <row r="33" customFormat="false" ht="14.4" hidden="false" customHeight="false" outlineLevel="0" collapsed="false">
      <c r="A33" s="1" t="s">
        <v>4054</v>
      </c>
      <c r="B33" s="1" t="s">
        <v>4055</v>
      </c>
    </row>
    <row r="34" customFormat="false" ht="14.4" hidden="false" customHeight="false" outlineLevel="0" collapsed="false">
      <c r="A34" s="1" t="s">
        <v>4056</v>
      </c>
      <c r="B34" s="1" t="s">
        <v>4057</v>
      </c>
    </row>
    <row r="35" customFormat="false" ht="14.4" hidden="false" customHeight="false" outlineLevel="0" collapsed="false">
      <c r="A35" s="1" t="s">
        <v>4058</v>
      </c>
      <c r="B35" s="1" t="s">
        <v>4059</v>
      </c>
    </row>
    <row r="36" customFormat="false" ht="14.4" hidden="false" customHeight="false" outlineLevel="0" collapsed="false">
      <c r="A36" s="1" t="s">
        <v>4060</v>
      </c>
      <c r="B36" s="1" t="s">
        <v>4061</v>
      </c>
    </row>
    <row r="37" customFormat="false" ht="14.4" hidden="false" customHeight="false" outlineLevel="0" collapsed="false">
      <c r="A37" s="1" t="s">
        <v>4062</v>
      </c>
      <c r="B37" s="1" t="s">
        <v>4063</v>
      </c>
    </row>
    <row r="38" customFormat="false" ht="14.4" hidden="false" customHeight="false" outlineLevel="0" collapsed="false">
      <c r="A38" s="1" t="s">
        <v>4064</v>
      </c>
      <c r="B38" s="1" t="s">
        <v>4065</v>
      </c>
    </row>
    <row r="39" customFormat="false" ht="14.4" hidden="false" customHeight="false" outlineLevel="0" collapsed="false">
      <c r="A39" s="1" t="s">
        <v>4066</v>
      </c>
      <c r="B39" s="1" t="s">
        <v>4067</v>
      </c>
    </row>
    <row r="40" customFormat="false" ht="14.4" hidden="false" customHeight="false" outlineLevel="0" collapsed="false">
      <c r="A40" s="1" t="s">
        <v>4068</v>
      </c>
      <c r="B40" s="1" t="s">
        <v>4069</v>
      </c>
    </row>
    <row r="41" customFormat="false" ht="14.4" hidden="false" customHeight="false" outlineLevel="0" collapsed="false">
      <c r="A41" s="1" t="s">
        <v>4070</v>
      </c>
      <c r="B41" s="1" t="s">
        <v>4071</v>
      </c>
    </row>
    <row r="42" customFormat="false" ht="14.4" hidden="false" customHeight="false" outlineLevel="0" collapsed="false">
      <c r="A42" s="1" t="s">
        <v>4072</v>
      </c>
      <c r="B42" s="1" t="s">
        <v>4073</v>
      </c>
    </row>
    <row r="43" customFormat="false" ht="14.4" hidden="false" customHeight="false" outlineLevel="0" collapsed="false">
      <c r="A43" s="1" t="s">
        <v>967</v>
      </c>
      <c r="B43" s="1" t="s">
        <v>4074</v>
      </c>
    </row>
    <row r="44" customFormat="false" ht="14.4" hidden="false" customHeight="false" outlineLevel="0" collapsed="false">
      <c r="A44" s="1" t="s">
        <v>4075</v>
      </c>
      <c r="B44" s="1" t="s">
        <v>4076</v>
      </c>
    </row>
    <row r="45" customFormat="false" ht="14.4" hidden="false" customHeight="false" outlineLevel="0" collapsed="false">
      <c r="A45" s="1" t="s">
        <v>4077</v>
      </c>
      <c r="B45" s="1" t="s">
        <v>4078</v>
      </c>
    </row>
    <row r="46" customFormat="false" ht="14.4" hidden="false" customHeight="false" outlineLevel="0" collapsed="false">
      <c r="A46" s="1" t="s">
        <v>4079</v>
      </c>
      <c r="B46" s="1" t="s">
        <v>4080</v>
      </c>
    </row>
    <row r="47" customFormat="false" ht="14.4" hidden="false" customHeight="false" outlineLevel="0" collapsed="false">
      <c r="A47" s="1" t="s">
        <v>4081</v>
      </c>
      <c r="B47" s="1" t="s">
        <v>4082</v>
      </c>
    </row>
    <row r="48" customFormat="false" ht="14.4" hidden="false" customHeight="false" outlineLevel="0" collapsed="false">
      <c r="A48" s="1" t="s">
        <v>4083</v>
      </c>
      <c r="B48" s="1" t="s">
        <v>4084</v>
      </c>
    </row>
    <row r="49" customFormat="false" ht="14.4" hidden="false" customHeight="false" outlineLevel="0" collapsed="false">
      <c r="A49" s="1" t="s">
        <v>4085</v>
      </c>
      <c r="B49" s="1" t="s">
        <v>4086</v>
      </c>
    </row>
    <row r="50" customFormat="false" ht="14.4" hidden="false" customHeight="false" outlineLevel="0" collapsed="false">
      <c r="A50" s="1" t="s">
        <v>4087</v>
      </c>
      <c r="B50" s="1" t="s">
        <v>4088</v>
      </c>
    </row>
    <row r="51" customFormat="false" ht="14.4" hidden="false" customHeight="false" outlineLevel="0" collapsed="false">
      <c r="A51" s="1" t="s">
        <v>4089</v>
      </c>
      <c r="B51" s="1" t="s">
        <v>4090</v>
      </c>
    </row>
    <row r="52" customFormat="false" ht="14.4" hidden="false" customHeight="false" outlineLevel="0" collapsed="false">
      <c r="A52" s="1" t="s">
        <v>4091</v>
      </c>
      <c r="B52" s="1" t="s">
        <v>4092</v>
      </c>
    </row>
    <row r="53" customFormat="false" ht="14.4" hidden="false" customHeight="false" outlineLevel="0" collapsed="false">
      <c r="A53" s="1" t="s">
        <v>4093</v>
      </c>
      <c r="B53" s="1" t="s">
        <v>4094</v>
      </c>
    </row>
    <row r="54" customFormat="false" ht="14.4" hidden="false" customHeight="false" outlineLevel="0" collapsed="false">
      <c r="A54" s="1" t="s">
        <v>4095</v>
      </c>
      <c r="B54" s="1" t="s">
        <v>4096</v>
      </c>
    </row>
    <row r="55" customFormat="false" ht="14.4" hidden="false" customHeight="false" outlineLevel="0" collapsed="false">
      <c r="A55" s="1" t="s">
        <v>4097</v>
      </c>
      <c r="B55" s="1" t="s">
        <v>4098</v>
      </c>
    </row>
    <row r="56" customFormat="false" ht="14.4" hidden="false" customHeight="false" outlineLevel="0" collapsed="false">
      <c r="A56" s="1" t="s">
        <v>4099</v>
      </c>
      <c r="B56" s="1" t="s">
        <v>4100</v>
      </c>
    </row>
    <row r="57" customFormat="false" ht="14.4" hidden="false" customHeight="false" outlineLevel="0" collapsed="false">
      <c r="A57" s="1" t="s">
        <v>4101</v>
      </c>
      <c r="B57" s="1" t="s">
        <v>4102</v>
      </c>
    </row>
    <row r="58" customFormat="false" ht="14.4" hidden="false" customHeight="false" outlineLevel="0" collapsed="false">
      <c r="A58" s="1" t="s">
        <v>4103</v>
      </c>
      <c r="B58" s="1" t="s">
        <v>4104</v>
      </c>
    </row>
    <row r="59" customFormat="false" ht="14.4" hidden="false" customHeight="false" outlineLevel="0" collapsed="false">
      <c r="A59" s="1" t="s">
        <v>4105</v>
      </c>
      <c r="B59" s="1" t="s">
        <v>4106</v>
      </c>
    </row>
    <row r="60" customFormat="false" ht="14.4" hidden="false" customHeight="false" outlineLevel="0" collapsed="false">
      <c r="A60" s="1" t="s">
        <v>4107</v>
      </c>
      <c r="B60" s="1" t="s">
        <v>4108</v>
      </c>
    </row>
    <row r="61" customFormat="false" ht="14.4" hidden="false" customHeight="false" outlineLevel="0" collapsed="false">
      <c r="A61" s="1" t="s">
        <v>262</v>
      </c>
      <c r="B61" s="1" t="s">
        <v>4109</v>
      </c>
    </row>
    <row r="62" customFormat="false" ht="14.4" hidden="false" customHeight="false" outlineLevel="0" collapsed="false">
      <c r="A62" s="1" t="s">
        <v>4110</v>
      </c>
      <c r="B62" s="1" t="s">
        <v>4111</v>
      </c>
    </row>
    <row r="63" customFormat="false" ht="14.4" hidden="false" customHeight="false" outlineLevel="0" collapsed="false">
      <c r="A63" s="1" t="s">
        <v>4112</v>
      </c>
      <c r="B63" s="1" t="s">
        <v>4113</v>
      </c>
    </row>
    <row r="64" customFormat="false" ht="14.4" hidden="false" customHeight="false" outlineLevel="0" collapsed="false">
      <c r="A64" s="1" t="s">
        <v>2544</v>
      </c>
      <c r="B64" s="1" t="s">
        <v>4114</v>
      </c>
    </row>
    <row r="65" customFormat="false" ht="14.4" hidden="false" customHeight="false" outlineLevel="0" collapsed="false">
      <c r="A65" s="1" t="s">
        <v>4115</v>
      </c>
      <c r="B65" s="1" t="s">
        <v>4116</v>
      </c>
    </row>
    <row r="66" customFormat="false" ht="14.4" hidden="false" customHeight="false" outlineLevel="0" collapsed="false">
      <c r="A66" s="1" t="s">
        <v>4117</v>
      </c>
      <c r="B66" s="1" t="s">
        <v>4118</v>
      </c>
    </row>
    <row r="67" customFormat="false" ht="14.4" hidden="false" customHeight="false" outlineLevel="0" collapsed="false">
      <c r="A67" s="1" t="s">
        <v>4119</v>
      </c>
      <c r="B67" s="1" t="s">
        <v>4120</v>
      </c>
    </row>
    <row r="68" customFormat="false" ht="14.4" hidden="false" customHeight="false" outlineLevel="0" collapsed="false">
      <c r="A68" s="1" t="s">
        <v>4121</v>
      </c>
      <c r="B68" s="1" t="s">
        <v>4122</v>
      </c>
    </row>
    <row r="69" customFormat="false" ht="14.4" hidden="false" customHeight="false" outlineLevel="0" collapsed="false">
      <c r="A69" s="1" t="s">
        <v>4123</v>
      </c>
      <c r="B69" s="1" t="s">
        <v>4124</v>
      </c>
    </row>
    <row r="70" customFormat="false" ht="14.4" hidden="false" customHeight="false" outlineLevel="0" collapsed="false">
      <c r="A70" s="1" t="s">
        <v>4125</v>
      </c>
      <c r="B70" s="1" t="s">
        <v>4126</v>
      </c>
    </row>
    <row r="71" customFormat="false" ht="14.4" hidden="false" customHeight="false" outlineLevel="0" collapsed="false">
      <c r="A71" s="1" t="s">
        <v>132</v>
      </c>
      <c r="B71" s="1" t="s">
        <v>4127</v>
      </c>
    </row>
    <row r="72" customFormat="false" ht="14.4" hidden="false" customHeight="false" outlineLevel="0" collapsed="false">
      <c r="A72" s="1" t="s">
        <v>3614</v>
      </c>
      <c r="B72" s="1" t="s">
        <v>4128</v>
      </c>
    </row>
    <row r="73" customFormat="false" ht="14.4" hidden="false" customHeight="false" outlineLevel="0" collapsed="false">
      <c r="A73" s="1" t="s">
        <v>4129</v>
      </c>
      <c r="B73" s="1" t="s">
        <v>4130</v>
      </c>
    </row>
    <row r="74" customFormat="false" ht="14.4" hidden="false" customHeight="false" outlineLevel="0" collapsed="false">
      <c r="A74" s="1" t="s">
        <v>1702</v>
      </c>
      <c r="B74" s="1" t="s">
        <v>4131</v>
      </c>
    </row>
    <row r="75" customFormat="false" ht="14.4" hidden="false" customHeight="false" outlineLevel="0" collapsed="false">
      <c r="A75" s="1" t="s">
        <v>4132</v>
      </c>
      <c r="B75" s="1" t="s">
        <v>4133</v>
      </c>
    </row>
    <row r="76" customFormat="false" ht="14.4" hidden="false" customHeight="false" outlineLevel="0" collapsed="false">
      <c r="A76" s="1" t="s">
        <v>4134</v>
      </c>
      <c r="B76" s="1" t="s">
        <v>4135</v>
      </c>
    </row>
    <row r="77" customFormat="false" ht="14.4" hidden="false" customHeight="false" outlineLevel="0" collapsed="false">
      <c r="A77" s="1" t="s">
        <v>985</v>
      </c>
      <c r="B77" s="1" t="s">
        <v>4136</v>
      </c>
    </row>
    <row r="78" customFormat="false" ht="14.4" hidden="false" customHeight="false" outlineLevel="0" collapsed="false">
      <c r="A78" s="1" t="s">
        <v>4137</v>
      </c>
      <c r="B78" s="1" t="s">
        <v>4138</v>
      </c>
    </row>
    <row r="79" customFormat="false" ht="14.4" hidden="false" customHeight="false" outlineLevel="0" collapsed="false">
      <c r="A79" s="1" t="s">
        <v>4139</v>
      </c>
      <c r="B79" s="1" t="s">
        <v>4140</v>
      </c>
    </row>
    <row r="80" customFormat="false" ht="14.4" hidden="false" customHeight="false" outlineLevel="0" collapsed="false">
      <c r="A80" s="1" t="s">
        <v>4141</v>
      </c>
      <c r="B80" s="1" t="s">
        <v>4142</v>
      </c>
    </row>
    <row r="81" customFormat="false" ht="14.4" hidden="false" customHeight="false" outlineLevel="0" collapsed="false">
      <c r="A81" s="1" t="s">
        <v>284</v>
      </c>
      <c r="B81" s="1" t="s">
        <v>4143</v>
      </c>
    </row>
    <row r="82" customFormat="false" ht="14.4" hidden="false" customHeight="false" outlineLevel="0" collapsed="false">
      <c r="A82" s="1" t="s">
        <v>4144</v>
      </c>
      <c r="B82" s="1" t="s">
        <v>4145</v>
      </c>
    </row>
    <row r="83" customFormat="false" ht="14.4" hidden="false" customHeight="false" outlineLevel="0" collapsed="false">
      <c r="A83" s="1" t="s">
        <v>4146</v>
      </c>
      <c r="B83" s="1" t="s">
        <v>4147</v>
      </c>
    </row>
    <row r="84" customFormat="false" ht="14.4" hidden="false" customHeight="false" outlineLevel="0" collapsed="false">
      <c r="A84" s="1" t="s">
        <v>4148</v>
      </c>
      <c r="B84" s="1" t="s">
        <v>4149</v>
      </c>
    </row>
    <row r="85" customFormat="false" ht="14.4" hidden="false" customHeight="false" outlineLevel="0" collapsed="false">
      <c r="A85" s="1" t="s">
        <v>4150</v>
      </c>
      <c r="B85" s="1" t="s">
        <v>4151</v>
      </c>
    </row>
    <row r="86" customFormat="false" ht="14.4" hidden="false" customHeight="false" outlineLevel="0" collapsed="false">
      <c r="A86" s="1" t="s">
        <v>1001</v>
      </c>
      <c r="B86" s="1" t="s">
        <v>4152</v>
      </c>
    </row>
    <row r="87" customFormat="false" ht="14.4" hidden="false" customHeight="false" outlineLevel="0" collapsed="false">
      <c r="A87" s="1" t="s">
        <v>4153</v>
      </c>
      <c r="B87" s="1" t="s">
        <v>4154</v>
      </c>
    </row>
    <row r="88" customFormat="false" ht="14.4" hidden="false" customHeight="false" outlineLevel="0" collapsed="false">
      <c r="A88" s="1" t="s">
        <v>4155</v>
      </c>
      <c r="B88" s="1" t="s">
        <v>4156</v>
      </c>
    </row>
    <row r="89" customFormat="false" ht="14.4" hidden="false" customHeight="false" outlineLevel="0" collapsed="false">
      <c r="A89" s="1" t="s">
        <v>4157</v>
      </c>
      <c r="B89" s="1" t="s">
        <v>4158</v>
      </c>
    </row>
    <row r="90" customFormat="false" ht="14.4" hidden="false" customHeight="false" outlineLevel="0" collapsed="false">
      <c r="A90" s="1" t="s">
        <v>4159</v>
      </c>
      <c r="B90" s="1" t="s">
        <v>4160</v>
      </c>
    </row>
    <row r="91" customFormat="false" ht="14.4" hidden="false" customHeight="false" outlineLevel="0" collapsed="false">
      <c r="A91" s="1" t="s">
        <v>4161</v>
      </c>
      <c r="B91" s="1" t="s">
        <v>4162</v>
      </c>
    </row>
    <row r="92" customFormat="false" ht="14.4" hidden="false" customHeight="false" outlineLevel="0" collapsed="false">
      <c r="A92" s="1" t="s">
        <v>4163</v>
      </c>
      <c r="B92" s="1" t="s">
        <v>4164</v>
      </c>
    </row>
    <row r="93" customFormat="false" ht="14.4" hidden="false" customHeight="false" outlineLevel="0" collapsed="false">
      <c r="A93" s="1" t="s">
        <v>4165</v>
      </c>
      <c r="B93" s="1" t="s">
        <v>4166</v>
      </c>
    </row>
    <row r="94" customFormat="false" ht="14.4" hidden="false" customHeight="false" outlineLevel="0" collapsed="false">
      <c r="A94" s="1" t="s">
        <v>4167</v>
      </c>
      <c r="B94" s="1" t="s">
        <v>4168</v>
      </c>
    </row>
    <row r="95" customFormat="false" ht="14.4" hidden="false" customHeight="false" outlineLevel="0" collapsed="false">
      <c r="A95" s="1" t="s">
        <v>4169</v>
      </c>
      <c r="B95" s="1" t="s">
        <v>4170</v>
      </c>
    </row>
    <row r="96" customFormat="false" ht="14.4" hidden="false" customHeight="false" outlineLevel="0" collapsed="false">
      <c r="A96" s="1" t="s">
        <v>4171</v>
      </c>
      <c r="B96" s="1" t="s">
        <v>4172</v>
      </c>
    </row>
    <row r="97" customFormat="false" ht="14.4" hidden="false" customHeight="false" outlineLevel="0" collapsed="false">
      <c r="A97" s="1" t="s">
        <v>4173</v>
      </c>
      <c r="B97" s="1" t="s">
        <v>4174</v>
      </c>
    </row>
    <row r="98" customFormat="false" ht="14.4" hidden="false" customHeight="false" outlineLevel="0" collapsed="false">
      <c r="A98" s="1" t="s">
        <v>4175</v>
      </c>
      <c r="B98" s="1" t="s">
        <v>4176</v>
      </c>
    </row>
    <row r="99" customFormat="false" ht="14.4" hidden="false" customHeight="false" outlineLevel="0" collapsed="false">
      <c r="A99" s="1" t="s">
        <v>4177</v>
      </c>
      <c r="B99" s="1" t="s">
        <v>4178</v>
      </c>
    </row>
    <row r="100" customFormat="false" ht="14.4" hidden="false" customHeight="false" outlineLevel="0" collapsed="false">
      <c r="A100" s="1" t="s">
        <v>4179</v>
      </c>
      <c r="B100" s="1" t="s">
        <v>4180</v>
      </c>
    </row>
    <row r="101" customFormat="false" ht="14.4" hidden="false" customHeight="false" outlineLevel="0" collapsed="false">
      <c r="A101" s="1" t="s">
        <v>4181</v>
      </c>
      <c r="B101" s="1" t="s">
        <v>4182</v>
      </c>
    </row>
    <row r="102" customFormat="false" ht="14.4" hidden="false" customHeight="false" outlineLevel="0" collapsed="false">
      <c r="A102" s="1" t="s">
        <v>4183</v>
      </c>
      <c r="B102" s="1" t="s">
        <v>4184</v>
      </c>
    </row>
    <row r="103" customFormat="false" ht="14.4" hidden="false" customHeight="false" outlineLevel="0" collapsed="false">
      <c r="A103" s="1" t="s">
        <v>4185</v>
      </c>
      <c r="B103" s="1" t="s">
        <v>4186</v>
      </c>
    </row>
    <row r="104" customFormat="false" ht="14.4" hidden="false" customHeight="false" outlineLevel="0" collapsed="false">
      <c r="A104" s="1" t="s">
        <v>4187</v>
      </c>
      <c r="B104" s="1" t="s">
        <v>4188</v>
      </c>
    </row>
    <row r="105" customFormat="false" ht="14.4" hidden="false" customHeight="false" outlineLevel="0" collapsed="false">
      <c r="A105" s="1" t="s">
        <v>4189</v>
      </c>
      <c r="B105" s="1" t="s">
        <v>4190</v>
      </c>
    </row>
    <row r="106" customFormat="false" ht="14.4" hidden="false" customHeight="false" outlineLevel="0" collapsed="false">
      <c r="A106" s="1" t="s">
        <v>4191</v>
      </c>
      <c r="B106" s="1" t="s">
        <v>4192</v>
      </c>
    </row>
    <row r="107" customFormat="false" ht="14.4" hidden="false" customHeight="false" outlineLevel="0" collapsed="false">
      <c r="A107" s="1" t="s">
        <v>4193</v>
      </c>
      <c r="B107" s="1" t="s">
        <v>4194</v>
      </c>
    </row>
    <row r="108" customFormat="false" ht="14.4" hidden="false" customHeight="false" outlineLevel="0" collapsed="false">
      <c r="A108" s="1" t="s">
        <v>311</v>
      </c>
      <c r="B108" s="1" t="s">
        <v>4195</v>
      </c>
    </row>
    <row r="109" customFormat="false" ht="14.4" hidden="false" customHeight="false" outlineLevel="0" collapsed="false">
      <c r="A109" s="1" t="s">
        <v>4196</v>
      </c>
      <c r="B109" s="1" t="s">
        <v>4197</v>
      </c>
    </row>
    <row r="110" customFormat="false" ht="14.4" hidden="false" customHeight="false" outlineLevel="0" collapsed="false">
      <c r="A110" s="1" t="s">
        <v>4198</v>
      </c>
      <c r="B110" s="1" t="s">
        <v>4199</v>
      </c>
    </row>
    <row r="111" customFormat="false" ht="14.4" hidden="false" customHeight="false" outlineLevel="0" collapsed="false">
      <c r="A111" s="1" t="s">
        <v>4200</v>
      </c>
      <c r="B111" s="1" t="s">
        <v>4201</v>
      </c>
    </row>
    <row r="112" customFormat="false" ht="14.4" hidden="false" customHeight="false" outlineLevel="0" collapsed="false">
      <c r="A112" s="1" t="s">
        <v>4202</v>
      </c>
      <c r="B112" s="1" t="s">
        <v>4203</v>
      </c>
    </row>
    <row r="113" customFormat="false" ht="14.4" hidden="false" customHeight="false" outlineLevel="0" collapsed="false">
      <c r="A113" s="1" t="s">
        <v>267</v>
      </c>
      <c r="B113" s="1" t="s">
        <v>4204</v>
      </c>
    </row>
    <row r="114" customFormat="false" ht="14.4" hidden="false" customHeight="false" outlineLevel="0" collapsed="false">
      <c r="A114" s="1" t="s">
        <v>4205</v>
      </c>
      <c r="B114" s="1" t="s">
        <v>4206</v>
      </c>
    </row>
    <row r="115" customFormat="false" ht="14.4" hidden="false" customHeight="false" outlineLevel="0" collapsed="false">
      <c r="A115" s="1" t="s">
        <v>4207</v>
      </c>
      <c r="B115" s="1" t="s">
        <v>4208</v>
      </c>
    </row>
    <row r="116" customFormat="false" ht="14.4" hidden="false" customHeight="false" outlineLevel="0" collapsed="false">
      <c r="A116" s="1" t="s">
        <v>4209</v>
      </c>
      <c r="B116" s="1" t="s">
        <v>4210</v>
      </c>
    </row>
    <row r="117" customFormat="false" ht="14.4" hidden="false" customHeight="false" outlineLevel="0" collapsed="false">
      <c r="A117" s="1" t="s">
        <v>4211</v>
      </c>
      <c r="B117" s="1" t="s">
        <v>4212</v>
      </c>
    </row>
    <row r="118" customFormat="false" ht="14.4" hidden="false" customHeight="false" outlineLevel="0" collapsed="false">
      <c r="A118" s="1" t="s">
        <v>4213</v>
      </c>
      <c r="B118" s="1" t="s">
        <v>4214</v>
      </c>
    </row>
    <row r="119" customFormat="false" ht="14.4" hidden="false" customHeight="false" outlineLevel="0" collapsed="false">
      <c r="A119" s="1" t="s">
        <v>4215</v>
      </c>
      <c r="B119" s="1" t="s">
        <v>4216</v>
      </c>
    </row>
    <row r="120" customFormat="false" ht="14.4" hidden="false" customHeight="false" outlineLevel="0" collapsed="false">
      <c r="A120" s="1" t="s">
        <v>4217</v>
      </c>
      <c r="B120" s="1" t="s">
        <v>4218</v>
      </c>
    </row>
    <row r="121" customFormat="false" ht="14.4" hidden="false" customHeight="false" outlineLevel="0" collapsed="false">
      <c r="A121" s="1" t="s">
        <v>4219</v>
      </c>
      <c r="B121" s="1" t="s">
        <v>4220</v>
      </c>
    </row>
    <row r="122" customFormat="false" ht="14.4" hidden="false" customHeight="false" outlineLevel="0" collapsed="false">
      <c r="A122" s="1" t="s">
        <v>4221</v>
      </c>
      <c r="B122" s="1" t="s">
        <v>4222</v>
      </c>
    </row>
    <row r="123" customFormat="false" ht="14.4" hidden="false" customHeight="false" outlineLevel="0" collapsed="false">
      <c r="A123" s="1" t="s">
        <v>4223</v>
      </c>
      <c r="B123" s="1" t="s">
        <v>4224</v>
      </c>
    </row>
    <row r="124" customFormat="false" ht="14.4" hidden="false" customHeight="false" outlineLevel="0" collapsed="false">
      <c r="A124" s="1" t="s">
        <v>4225</v>
      </c>
      <c r="B124" s="1" t="s">
        <v>4226</v>
      </c>
    </row>
    <row r="125" customFormat="false" ht="14.4" hidden="false" customHeight="false" outlineLevel="0" collapsed="false">
      <c r="A125" s="1" t="s">
        <v>4227</v>
      </c>
      <c r="B125" s="1" t="s">
        <v>4228</v>
      </c>
    </row>
    <row r="126" customFormat="false" ht="14.4" hidden="false" customHeight="false" outlineLevel="0" collapsed="false">
      <c r="A126" s="1" t="s">
        <v>4229</v>
      </c>
      <c r="B126" s="1" t="s">
        <v>4230</v>
      </c>
    </row>
    <row r="127" customFormat="false" ht="14.4" hidden="false" customHeight="false" outlineLevel="0" collapsed="false">
      <c r="A127" s="1" t="s">
        <v>4231</v>
      </c>
      <c r="B127" s="1" t="s">
        <v>4232</v>
      </c>
    </row>
    <row r="128" customFormat="false" ht="14.4" hidden="false" customHeight="false" outlineLevel="0" collapsed="false">
      <c r="A128" s="1" t="s">
        <v>4233</v>
      </c>
      <c r="B128" s="1" t="s">
        <v>4234</v>
      </c>
    </row>
    <row r="129" customFormat="false" ht="14.4" hidden="false" customHeight="false" outlineLevel="0" collapsed="false">
      <c r="A129" s="1" t="s">
        <v>4235</v>
      </c>
      <c r="B129" s="1" t="s">
        <v>4236</v>
      </c>
    </row>
    <row r="130" customFormat="false" ht="14.4" hidden="false" customHeight="false" outlineLevel="0" collapsed="false">
      <c r="A130" s="1" t="s">
        <v>4237</v>
      </c>
      <c r="B130" s="1" t="s">
        <v>4238</v>
      </c>
    </row>
    <row r="131" customFormat="false" ht="14.4" hidden="false" customHeight="false" outlineLevel="0" collapsed="false">
      <c r="A131" s="1" t="s">
        <v>4239</v>
      </c>
      <c r="B131" s="1" t="s">
        <v>4240</v>
      </c>
    </row>
    <row r="132" customFormat="false" ht="14.4" hidden="false" customHeight="false" outlineLevel="0" collapsed="false">
      <c r="A132" s="1" t="s">
        <v>4241</v>
      </c>
      <c r="B132" s="1" t="s">
        <v>4242</v>
      </c>
    </row>
    <row r="133" customFormat="false" ht="14.4" hidden="false" customHeight="false" outlineLevel="0" collapsed="false">
      <c r="A133" s="1" t="s">
        <v>4243</v>
      </c>
      <c r="B133" s="1" t="s">
        <v>4244</v>
      </c>
    </row>
    <row r="134" customFormat="false" ht="14.4" hidden="false" customHeight="false" outlineLevel="0" collapsed="false">
      <c r="A134" s="1" t="s">
        <v>4245</v>
      </c>
      <c r="B134" s="1" t="s">
        <v>4246</v>
      </c>
    </row>
    <row r="135" customFormat="false" ht="14.4" hidden="false" customHeight="false" outlineLevel="0" collapsed="false">
      <c r="A135" s="1" t="s">
        <v>4247</v>
      </c>
      <c r="B135" s="1" t="s">
        <v>4248</v>
      </c>
    </row>
    <row r="136" customFormat="false" ht="14.4" hidden="false" customHeight="false" outlineLevel="0" collapsed="false">
      <c r="A136" s="1" t="s">
        <v>4249</v>
      </c>
      <c r="B136" s="1" t="s">
        <v>4250</v>
      </c>
    </row>
    <row r="137" customFormat="false" ht="14.4" hidden="false" customHeight="false" outlineLevel="0" collapsed="false">
      <c r="A137" s="1" t="s">
        <v>4251</v>
      </c>
      <c r="B137" s="1" t="s">
        <v>4252</v>
      </c>
    </row>
    <row r="138" customFormat="false" ht="14.4" hidden="false" customHeight="false" outlineLevel="0" collapsed="false">
      <c r="A138" s="1" t="s">
        <v>4253</v>
      </c>
      <c r="B138" s="1" t="s">
        <v>4254</v>
      </c>
    </row>
    <row r="139" customFormat="false" ht="14.4" hidden="false" customHeight="false" outlineLevel="0" collapsed="false">
      <c r="A139" s="1" t="s">
        <v>4255</v>
      </c>
      <c r="B139" s="1" t="s">
        <v>4256</v>
      </c>
    </row>
    <row r="140" customFormat="false" ht="14.4" hidden="false" customHeight="false" outlineLevel="0" collapsed="false">
      <c r="A140" s="1" t="s">
        <v>4257</v>
      </c>
      <c r="B140" s="1" t="s">
        <v>4258</v>
      </c>
    </row>
    <row r="141" customFormat="false" ht="14.4" hidden="false" customHeight="false" outlineLevel="0" collapsed="false">
      <c r="A141" s="1" t="s">
        <v>4259</v>
      </c>
      <c r="B141" s="1" t="s">
        <v>4260</v>
      </c>
    </row>
    <row r="142" customFormat="false" ht="14.4" hidden="false" customHeight="false" outlineLevel="0" collapsed="false">
      <c r="A142" s="1" t="s">
        <v>4261</v>
      </c>
      <c r="B142" s="1" t="s">
        <v>4262</v>
      </c>
    </row>
    <row r="143" customFormat="false" ht="14.4" hidden="false" customHeight="false" outlineLevel="0" collapsed="false">
      <c r="A143" s="1" t="s">
        <v>4263</v>
      </c>
      <c r="B143" s="1" t="s">
        <v>4264</v>
      </c>
    </row>
    <row r="144" customFormat="false" ht="14.4" hidden="false" customHeight="false" outlineLevel="0" collapsed="false">
      <c r="A144" s="1" t="s">
        <v>4265</v>
      </c>
      <c r="B144" s="1" t="s">
        <v>4266</v>
      </c>
    </row>
    <row r="145" customFormat="false" ht="14.4" hidden="false" customHeight="false" outlineLevel="0" collapsed="false">
      <c r="A145" s="1" t="s">
        <v>4267</v>
      </c>
      <c r="B145" s="1" t="s">
        <v>4268</v>
      </c>
    </row>
    <row r="146" customFormat="false" ht="14.4" hidden="false" customHeight="false" outlineLevel="0" collapsed="false">
      <c r="A146" s="1" t="s">
        <v>4269</v>
      </c>
      <c r="B146" s="1" t="s">
        <v>4270</v>
      </c>
    </row>
    <row r="147" customFormat="false" ht="14.4" hidden="false" customHeight="false" outlineLevel="0" collapsed="false">
      <c r="A147" s="1" t="s">
        <v>4271</v>
      </c>
      <c r="B147" s="1" t="s">
        <v>4272</v>
      </c>
    </row>
    <row r="148" customFormat="false" ht="14.4" hidden="false" customHeight="false" outlineLevel="0" collapsed="false">
      <c r="A148" s="1" t="s">
        <v>4273</v>
      </c>
      <c r="B148" s="1" t="s">
        <v>4274</v>
      </c>
    </row>
    <row r="149" customFormat="false" ht="14.4" hidden="false" customHeight="false" outlineLevel="0" collapsed="false">
      <c r="A149" s="1" t="s">
        <v>4275</v>
      </c>
      <c r="B149" s="1" t="s">
        <v>4276</v>
      </c>
    </row>
    <row r="150" customFormat="false" ht="14.4" hidden="false" customHeight="false" outlineLevel="0" collapsed="false">
      <c r="A150" s="1" t="s">
        <v>4277</v>
      </c>
      <c r="B150" s="1" t="s">
        <v>4278</v>
      </c>
    </row>
    <row r="151" customFormat="false" ht="14.4" hidden="false" customHeight="false" outlineLevel="0" collapsed="false">
      <c r="A151" s="1" t="s">
        <v>4279</v>
      </c>
      <c r="B151" s="1" t="s">
        <v>4280</v>
      </c>
    </row>
    <row r="152" customFormat="false" ht="14.4" hidden="false" customHeight="false" outlineLevel="0" collapsed="false">
      <c r="A152" s="1" t="s">
        <v>4281</v>
      </c>
      <c r="B152" s="1" t="s">
        <v>4282</v>
      </c>
    </row>
    <row r="153" customFormat="false" ht="14.4" hidden="false" customHeight="false" outlineLevel="0" collapsed="false">
      <c r="A153" s="1" t="s">
        <v>4283</v>
      </c>
      <c r="B153" s="1" t="s">
        <v>4284</v>
      </c>
    </row>
    <row r="154" customFormat="false" ht="14.4" hidden="false" customHeight="false" outlineLevel="0" collapsed="false">
      <c r="A154" s="1" t="s">
        <v>4285</v>
      </c>
      <c r="B154" s="1" t="s">
        <v>4286</v>
      </c>
    </row>
    <row r="155" customFormat="false" ht="14.4" hidden="false" customHeight="false" outlineLevel="0" collapsed="false">
      <c r="A155" s="1" t="s">
        <v>4287</v>
      </c>
      <c r="B155" s="1" t="s">
        <v>4288</v>
      </c>
    </row>
    <row r="156" customFormat="false" ht="14.4" hidden="false" customHeight="false" outlineLevel="0" collapsed="false">
      <c r="A156" s="1" t="s">
        <v>4289</v>
      </c>
      <c r="B156" s="1" t="s">
        <v>4290</v>
      </c>
    </row>
    <row r="157" customFormat="false" ht="14.4" hidden="false" customHeight="false" outlineLevel="0" collapsed="false">
      <c r="A157" s="1" t="s">
        <v>4291</v>
      </c>
      <c r="B157" s="1" t="s">
        <v>4292</v>
      </c>
    </row>
    <row r="158" customFormat="false" ht="14.4" hidden="false" customHeight="false" outlineLevel="0" collapsed="false">
      <c r="A158" s="1" t="s">
        <v>4293</v>
      </c>
      <c r="B158" s="1" t="s">
        <v>4294</v>
      </c>
    </row>
    <row r="159" customFormat="false" ht="14.4" hidden="false" customHeight="false" outlineLevel="0" collapsed="false">
      <c r="A159" s="1" t="s">
        <v>4295</v>
      </c>
      <c r="B159" s="1" t="s">
        <v>4296</v>
      </c>
    </row>
    <row r="160" customFormat="false" ht="14.4" hidden="false" customHeight="false" outlineLevel="0" collapsed="false">
      <c r="A160" s="1" t="s">
        <v>4297</v>
      </c>
      <c r="B160" s="1" t="s">
        <v>4298</v>
      </c>
    </row>
    <row r="161" customFormat="false" ht="14.4" hidden="false" customHeight="false" outlineLevel="0" collapsed="false">
      <c r="A161" s="1" t="s">
        <v>4299</v>
      </c>
      <c r="B161" s="1" t="s">
        <v>4300</v>
      </c>
    </row>
    <row r="162" customFormat="false" ht="14.4" hidden="false" customHeight="false" outlineLevel="0" collapsed="false">
      <c r="A162" s="1" t="s">
        <v>4301</v>
      </c>
      <c r="B162" s="1" t="s">
        <v>4302</v>
      </c>
    </row>
    <row r="163" customFormat="false" ht="14.4" hidden="false" customHeight="false" outlineLevel="0" collapsed="false">
      <c r="A163" s="1" t="s">
        <v>4303</v>
      </c>
      <c r="B163" s="1" t="s">
        <v>4304</v>
      </c>
    </row>
    <row r="164" customFormat="false" ht="14.4" hidden="false" customHeight="false" outlineLevel="0" collapsed="false">
      <c r="A164" s="1" t="s">
        <v>4305</v>
      </c>
      <c r="B164" s="1" t="s">
        <v>4306</v>
      </c>
    </row>
    <row r="165" customFormat="false" ht="14.4" hidden="false" customHeight="false" outlineLevel="0" collapsed="false">
      <c r="A165" s="1" t="s">
        <v>4307</v>
      </c>
      <c r="B165" s="1" t="s">
        <v>4308</v>
      </c>
    </row>
    <row r="166" customFormat="false" ht="14.4" hidden="false" customHeight="false" outlineLevel="0" collapsed="false">
      <c r="A166" s="1" t="s">
        <v>4309</v>
      </c>
      <c r="B166" s="1" t="s">
        <v>4310</v>
      </c>
    </row>
    <row r="167" customFormat="false" ht="14.4" hidden="false" customHeight="false" outlineLevel="0" collapsed="false">
      <c r="A167" s="1" t="s">
        <v>4311</v>
      </c>
      <c r="B167" s="1" t="s">
        <v>4312</v>
      </c>
    </row>
    <row r="168" customFormat="false" ht="14.4" hidden="false" customHeight="false" outlineLevel="0" collapsed="false">
      <c r="A168" s="1" t="s">
        <v>300</v>
      </c>
      <c r="B168" s="1" t="s">
        <v>4313</v>
      </c>
    </row>
    <row r="169" customFormat="false" ht="14.4" hidden="false" customHeight="false" outlineLevel="0" collapsed="false">
      <c r="A169" s="1" t="s">
        <v>129</v>
      </c>
      <c r="B169" s="1" t="s">
        <v>4314</v>
      </c>
    </row>
    <row r="170" customFormat="false" ht="14.4" hidden="false" customHeight="false" outlineLevel="0" collapsed="false">
      <c r="A170" s="1" t="s">
        <v>4315</v>
      </c>
      <c r="B170" s="1" t="s">
        <v>4316</v>
      </c>
    </row>
    <row r="171" customFormat="false" ht="14.4" hidden="false" customHeight="false" outlineLevel="0" collapsed="false">
      <c r="A171" s="1" t="s">
        <v>4317</v>
      </c>
      <c r="B171" s="1" t="s">
        <v>4318</v>
      </c>
    </row>
    <row r="172" customFormat="false" ht="14.4" hidden="false" customHeight="false" outlineLevel="0" collapsed="false">
      <c r="A172" s="1" t="s">
        <v>4319</v>
      </c>
      <c r="B172" s="1" t="s">
        <v>4320</v>
      </c>
    </row>
    <row r="173" customFormat="false" ht="14.4" hidden="false" customHeight="false" outlineLevel="0" collapsed="false">
      <c r="A173" s="1" t="s">
        <v>4321</v>
      </c>
      <c r="B173" s="1" t="s">
        <v>4322</v>
      </c>
    </row>
    <row r="174" customFormat="false" ht="14.4" hidden="false" customHeight="false" outlineLevel="0" collapsed="false">
      <c r="A174" s="1" t="s">
        <v>4323</v>
      </c>
      <c r="B174" s="1" t="s">
        <v>4324</v>
      </c>
    </row>
    <row r="175" customFormat="false" ht="14.4" hidden="false" customHeight="false" outlineLevel="0" collapsed="false">
      <c r="A175" s="1" t="s">
        <v>4325</v>
      </c>
      <c r="B175" s="1" t="s">
        <v>4326</v>
      </c>
    </row>
    <row r="176" customFormat="false" ht="14.4" hidden="false" customHeight="false" outlineLevel="0" collapsed="false">
      <c r="A176" s="1" t="s">
        <v>4327</v>
      </c>
      <c r="B176" s="1" t="s">
        <v>4328</v>
      </c>
    </row>
    <row r="177" customFormat="false" ht="14.4" hidden="false" customHeight="false" outlineLevel="0" collapsed="false">
      <c r="A177" s="1" t="s">
        <v>4329</v>
      </c>
      <c r="B177" s="1" t="s">
        <v>4330</v>
      </c>
    </row>
    <row r="178" customFormat="false" ht="14.4" hidden="false" customHeight="false" outlineLevel="0" collapsed="false">
      <c r="A178" s="1" t="s">
        <v>4331</v>
      </c>
      <c r="B178" s="1" t="s">
        <v>4332</v>
      </c>
    </row>
    <row r="179" customFormat="false" ht="14.4" hidden="false" customHeight="false" outlineLevel="0" collapsed="false">
      <c r="A179" s="1" t="s">
        <v>4333</v>
      </c>
      <c r="B179" s="1" t="s">
        <v>4334</v>
      </c>
    </row>
    <row r="180" customFormat="false" ht="14.4" hidden="false" customHeight="false" outlineLevel="0" collapsed="false">
      <c r="A180" s="1" t="s">
        <v>4335</v>
      </c>
      <c r="B180" s="1" t="s">
        <v>4336</v>
      </c>
    </row>
    <row r="181" customFormat="false" ht="14.4" hidden="false" customHeight="false" outlineLevel="0" collapsed="false">
      <c r="A181" s="1" t="s">
        <v>990</v>
      </c>
      <c r="B181" s="1" t="s">
        <v>4337</v>
      </c>
    </row>
    <row r="182" customFormat="false" ht="14.4" hidden="false" customHeight="false" outlineLevel="0" collapsed="false">
      <c r="A182" s="1" t="s">
        <v>4338</v>
      </c>
      <c r="B182" s="1" t="s">
        <v>4339</v>
      </c>
    </row>
    <row r="183" customFormat="false" ht="14.4" hidden="false" customHeight="false" outlineLevel="0" collapsed="false">
      <c r="A183" s="1" t="s">
        <v>4340</v>
      </c>
      <c r="B183" s="1" t="s">
        <v>4341</v>
      </c>
    </row>
    <row r="184" customFormat="false" ht="14.4" hidden="false" customHeight="false" outlineLevel="0" collapsed="false">
      <c r="A184" s="1" t="s">
        <v>4342</v>
      </c>
      <c r="B184" s="1" t="s">
        <v>4343</v>
      </c>
    </row>
    <row r="185" customFormat="false" ht="14.4" hidden="false" customHeight="false" outlineLevel="0" collapsed="false">
      <c r="A185" s="1" t="s">
        <v>4344</v>
      </c>
      <c r="B185" s="1" t="s">
        <v>4345</v>
      </c>
    </row>
    <row r="186" customFormat="false" ht="14.4" hidden="false" customHeight="false" outlineLevel="0" collapsed="false">
      <c r="A186" s="1" t="s">
        <v>4346</v>
      </c>
      <c r="B186" s="1" t="s">
        <v>4347</v>
      </c>
    </row>
    <row r="187" customFormat="false" ht="14.4" hidden="false" customHeight="false" outlineLevel="0" collapsed="false">
      <c r="A187" s="1" t="s">
        <v>4348</v>
      </c>
      <c r="B187" s="1" t="s">
        <v>4349</v>
      </c>
    </row>
    <row r="188" customFormat="false" ht="14.4" hidden="false" customHeight="false" outlineLevel="0" collapsed="false">
      <c r="A188" s="1" t="s">
        <v>4350</v>
      </c>
      <c r="B188" s="1" t="s">
        <v>4351</v>
      </c>
    </row>
    <row r="189" customFormat="false" ht="14.4" hidden="false" customHeight="false" outlineLevel="0" collapsed="false">
      <c r="A189" s="1" t="s">
        <v>4352</v>
      </c>
      <c r="B189" s="1" t="s">
        <v>4353</v>
      </c>
    </row>
    <row r="190" customFormat="false" ht="14.4" hidden="false" customHeight="false" outlineLevel="0" collapsed="false">
      <c r="A190" s="1" t="s">
        <v>4354</v>
      </c>
      <c r="B190" s="1" t="s">
        <v>4355</v>
      </c>
    </row>
    <row r="191" customFormat="false" ht="14.4" hidden="false" customHeight="false" outlineLevel="0" collapsed="false">
      <c r="A191" s="1" t="s">
        <v>1764</v>
      </c>
      <c r="B191" s="1" t="s">
        <v>4356</v>
      </c>
    </row>
    <row r="192" customFormat="false" ht="14.4" hidden="false" customHeight="false" outlineLevel="0" collapsed="false">
      <c r="A192" s="1" t="s">
        <v>4357</v>
      </c>
      <c r="B192" s="1" t="s">
        <v>4358</v>
      </c>
    </row>
    <row r="193" customFormat="false" ht="14.4" hidden="false" customHeight="false" outlineLevel="0" collapsed="false">
      <c r="A193" s="1" t="s">
        <v>4359</v>
      </c>
      <c r="B193" s="1" t="s">
        <v>4360</v>
      </c>
    </row>
    <row r="194" customFormat="false" ht="14.4" hidden="false" customHeight="false" outlineLevel="0" collapsed="false">
      <c r="A194" s="1" t="s">
        <v>4361</v>
      </c>
      <c r="B194" s="1" t="s">
        <v>4362</v>
      </c>
    </row>
    <row r="195" customFormat="false" ht="14.4" hidden="false" customHeight="false" outlineLevel="0" collapsed="false">
      <c r="A195" s="1" t="s">
        <v>4363</v>
      </c>
      <c r="B195" s="1" t="s">
        <v>4364</v>
      </c>
    </row>
    <row r="196" customFormat="false" ht="14.4" hidden="false" customHeight="false" outlineLevel="0" collapsed="false">
      <c r="A196" s="1" t="s">
        <v>4365</v>
      </c>
      <c r="B196" s="1" t="s">
        <v>4366</v>
      </c>
    </row>
    <row r="197" customFormat="false" ht="14.4" hidden="false" customHeight="false" outlineLevel="0" collapsed="false">
      <c r="A197" s="1" t="s">
        <v>4367</v>
      </c>
      <c r="B197" s="1" t="s">
        <v>4368</v>
      </c>
    </row>
    <row r="198" customFormat="false" ht="14.4" hidden="false" customHeight="false" outlineLevel="0" collapsed="false">
      <c r="A198" s="1" t="s">
        <v>4369</v>
      </c>
      <c r="B198" s="1" t="s">
        <v>4370</v>
      </c>
    </row>
    <row r="199" customFormat="false" ht="14.4" hidden="false" customHeight="false" outlineLevel="0" collapsed="false">
      <c r="A199" s="1" t="s">
        <v>4371</v>
      </c>
      <c r="B199" s="1" t="s">
        <v>4372</v>
      </c>
    </row>
    <row r="200" customFormat="false" ht="14.4" hidden="false" customHeight="false" outlineLevel="0" collapsed="false">
      <c r="A200" s="1" t="s">
        <v>4373</v>
      </c>
      <c r="B200" s="1" t="s">
        <v>4374</v>
      </c>
    </row>
    <row r="201" customFormat="false" ht="14.4" hidden="false" customHeight="false" outlineLevel="0" collapsed="false">
      <c r="A201" s="1" t="s">
        <v>4375</v>
      </c>
      <c r="B201" s="1" t="s">
        <v>4376</v>
      </c>
    </row>
    <row r="202" customFormat="false" ht="14.4" hidden="false" customHeight="false" outlineLevel="0" collapsed="false">
      <c r="A202" s="1" t="s">
        <v>4377</v>
      </c>
      <c r="B202" s="1" t="s">
        <v>4378</v>
      </c>
    </row>
    <row r="203" customFormat="false" ht="14.4" hidden="false" customHeight="false" outlineLevel="0" collapsed="false">
      <c r="A203" s="1" t="s">
        <v>4379</v>
      </c>
      <c r="B203" s="1" t="s">
        <v>4380</v>
      </c>
    </row>
    <row r="204" customFormat="false" ht="14.4" hidden="false" customHeight="false" outlineLevel="0" collapsed="false">
      <c r="A204" s="1" t="s">
        <v>4381</v>
      </c>
      <c r="B204" s="1" t="s">
        <v>4382</v>
      </c>
    </row>
    <row r="205" customFormat="false" ht="14.4" hidden="false" customHeight="false" outlineLevel="0" collapsed="false">
      <c r="A205" s="1" t="s">
        <v>4383</v>
      </c>
      <c r="B205" s="1" t="s">
        <v>4384</v>
      </c>
    </row>
    <row r="206" customFormat="false" ht="14.4" hidden="false" customHeight="false" outlineLevel="0" collapsed="false">
      <c r="A206" s="1" t="s">
        <v>4385</v>
      </c>
      <c r="B206" s="1" t="s">
        <v>4386</v>
      </c>
    </row>
    <row r="207" customFormat="false" ht="14.4" hidden="false" customHeight="false" outlineLevel="0" collapsed="false">
      <c r="A207" s="1" t="s">
        <v>4387</v>
      </c>
      <c r="B207" s="1" t="s">
        <v>4388</v>
      </c>
    </row>
    <row r="208" customFormat="false" ht="14.4" hidden="false" customHeight="false" outlineLevel="0" collapsed="false">
      <c r="A208" s="1" t="s">
        <v>4389</v>
      </c>
      <c r="B208" s="1" t="s">
        <v>4390</v>
      </c>
    </row>
    <row r="209" customFormat="false" ht="14.4" hidden="false" customHeight="false" outlineLevel="0" collapsed="false">
      <c r="A209" s="1" t="s">
        <v>4391</v>
      </c>
      <c r="B209" s="1" t="s">
        <v>4392</v>
      </c>
    </row>
    <row r="210" customFormat="false" ht="14.4" hidden="false" customHeight="false" outlineLevel="0" collapsed="false">
      <c r="A210" s="1" t="s">
        <v>4393</v>
      </c>
      <c r="B210" s="1" t="s">
        <v>4394</v>
      </c>
    </row>
    <row r="211" customFormat="false" ht="14.4" hidden="false" customHeight="false" outlineLevel="0" collapsed="false">
      <c r="A211" s="1" t="s">
        <v>128</v>
      </c>
      <c r="B211" s="1" t="s">
        <v>4395</v>
      </c>
    </row>
    <row r="212" customFormat="false" ht="14.4" hidden="false" customHeight="false" outlineLevel="0" collapsed="false">
      <c r="A212" s="1" t="s">
        <v>1010</v>
      </c>
      <c r="B212" s="1" t="s">
        <v>4396</v>
      </c>
    </row>
    <row r="213" customFormat="false" ht="14.4" hidden="false" customHeight="false" outlineLevel="0" collapsed="false">
      <c r="A213" s="1" t="s">
        <v>4397</v>
      </c>
      <c r="B213" s="1" t="s">
        <v>4398</v>
      </c>
    </row>
    <row r="214" customFormat="false" ht="14.4" hidden="false" customHeight="false" outlineLevel="0" collapsed="false">
      <c r="A214" s="1" t="s">
        <v>4399</v>
      </c>
      <c r="B214" s="1" t="s">
        <v>4400</v>
      </c>
    </row>
    <row r="215" customFormat="false" ht="14.4" hidden="false" customHeight="false" outlineLevel="0" collapsed="false">
      <c r="A215" s="1" t="s">
        <v>4401</v>
      </c>
      <c r="B215" s="1" t="s">
        <v>4402</v>
      </c>
    </row>
    <row r="216" customFormat="false" ht="14.4" hidden="false" customHeight="false" outlineLevel="0" collapsed="false">
      <c r="A216" s="1" t="s">
        <v>4403</v>
      </c>
      <c r="B216" s="1" t="s">
        <v>4404</v>
      </c>
    </row>
    <row r="217" customFormat="false" ht="14.4" hidden="false" customHeight="false" outlineLevel="0" collapsed="false">
      <c r="A217" s="1" t="s">
        <v>4405</v>
      </c>
      <c r="B217" s="1" t="s">
        <v>4406</v>
      </c>
    </row>
    <row r="218" customFormat="false" ht="14.4" hidden="false" customHeight="false" outlineLevel="0" collapsed="false">
      <c r="A218" s="1" t="s">
        <v>4407</v>
      </c>
      <c r="B218" s="1" t="s">
        <v>4408</v>
      </c>
    </row>
    <row r="219" customFormat="false" ht="14.4" hidden="false" customHeight="false" outlineLevel="0" collapsed="false">
      <c r="A219" s="1" t="s">
        <v>4409</v>
      </c>
      <c r="B219" s="1" t="s">
        <v>4410</v>
      </c>
    </row>
    <row r="220" customFormat="false" ht="14.4" hidden="false" customHeight="false" outlineLevel="0" collapsed="false">
      <c r="A220" s="1" t="s">
        <v>4411</v>
      </c>
      <c r="B220" s="1" t="s">
        <v>4412</v>
      </c>
    </row>
    <row r="221" customFormat="false" ht="14.4" hidden="false" customHeight="false" outlineLevel="0" collapsed="false">
      <c r="A221" s="1" t="s">
        <v>4413</v>
      </c>
      <c r="B221" s="1" t="s">
        <v>4414</v>
      </c>
    </row>
    <row r="222" customFormat="false" ht="14.4" hidden="false" customHeight="false" outlineLevel="0" collapsed="false">
      <c r="A222" s="1" t="s">
        <v>4415</v>
      </c>
      <c r="B222" s="1" t="s">
        <v>4416</v>
      </c>
    </row>
    <row r="223" customFormat="false" ht="14.4" hidden="false" customHeight="false" outlineLevel="0" collapsed="false">
      <c r="A223" s="1" t="s">
        <v>4417</v>
      </c>
      <c r="B223" s="1" t="s">
        <v>4418</v>
      </c>
    </row>
    <row r="224" customFormat="false" ht="14.4" hidden="false" customHeight="false" outlineLevel="0" collapsed="false">
      <c r="A224" s="1" t="s">
        <v>4419</v>
      </c>
      <c r="B224" s="1" t="s">
        <v>4420</v>
      </c>
    </row>
    <row r="225" customFormat="false" ht="14.4" hidden="false" customHeight="false" outlineLevel="0" collapsed="false">
      <c r="A225" s="1" t="s">
        <v>4421</v>
      </c>
      <c r="B225" s="1" t="s">
        <v>4422</v>
      </c>
    </row>
    <row r="226" customFormat="false" ht="14.4" hidden="false" customHeight="false" outlineLevel="0" collapsed="false">
      <c r="A226" s="1" t="s">
        <v>4423</v>
      </c>
      <c r="B226" s="1" t="s">
        <v>4424</v>
      </c>
    </row>
    <row r="227" customFormat="false" ht="14.4" hidden="false" customHeight="false" outlineLevel="0" collapsed="false">
      <c r="A227" s="1" t="s">
        <v>4425</v>
      </c>
      <c r="B227" s="1" t="s">
        <v>4426</v>
      </c>
    </row>
    <row r="228" customFormat="false" ht="14.4" hidden="false" customHeight="false" outlineLevel="0" collapsed="false">
      <c r="A228" s="1" t="s">
        <v>4427</v>
      </c>
      <c r="B228" s="1" t="s">
        <v>4428</v>
      </c>
    </row>
    <row r="229" customFormat="false" ht="14.4" hidden="false" customHeight="false" outlineLevel="0" collapsed="false">
      <c r="A229" s="1" t="s">
        <v>4429</v>
      </c>
      <c r="B229" s="1" t="s">
        <v>4430</v>
      </c>
    </row>
    <row r="230" customFormat="false" ht="14.4" hidden="false" customHeight="false" outlineLevel="0" collapsed="false">
      <c r="A230" s="1" t="s">
        <v>4431</v>
      </c>
      <c r="B230" s="1" t="s">
        <v>4432</v>
      </c>
    </row>
    <row r="231" customFormat="false" ht="14.4" hidden="false" customHeight="false" outlineLevel="0" collapsed="false">
      <c r="A231" s="1" t="s">
        <v>4433</v>
      </c>
      <c r="B231" s="1" t="s">
        <v>4434</v>
      </c>
    </row>
    <row r="232" customFormat="false" ht="14.4" hidden="false" customHeight="false" outlineLevel="0" collapsed="false">
      <c r="A232" s="1" t="s">
        <v>4435</v>
      </c>
      <c r="B232" s="1" t="s">
        <v>4436</v>
      </c>
    </row>
    <row r="233" customFormat="false" ht="14.4" hidden="false" customHeight="false" outlineLevel="0" collapsed="false">
      <c r="A233" s="1" t="s">
        <v>4437</v>
      </c>
      <c r="B233" s="1" t="s">
        <v>4438</v>
      </c>
    </row>
    <row r="234" customFormat="false" ht="14.4" hidden="false" customHeight="false" outlineLevel="0" collapsed="false">
      <c r="A234" s="1" t="s">
        <v>4439</v>
      </c>
      <c r="B234" s="1" t="s">
        <v>4440</v>
      </c>
    </row>
    <row r="235" customFormat="false" ht="14.4" hidden="false" customHeight="false" outlineLevel="0" collapsed="false">
      <c r="A235" s="1" t="s">
        <v>4441</v>
      </c>
      <c r="B235" s="1" t="s">
        <v>4442</v>
      </c>
    </row>
    <row r="236" customFormat="false" ht="14.4" hidden="false" customHeight="false" outlineLevel="0" collapsed="false">
      <c r="A236" s="1" t="s">
        <v>289</v>
      </c>
      <c r="B236" s="1" t="s">
        <v>4443</v>
      </c>
    </row>
    <row r="237" customFormat="false" ht="14.4" hidden="false" customHeight="false" outlineLevel="0" collapsed="false">
      <c r="A237" s="1" t="s">
        <v>4444</v>
      </c>
      <c r="B237" s="1" t="s">
        <v>4445</v>
      </c>
    </row>
    <row r="238" customFormat="false" ht="14.4" hidden="false" customHeight="false" outlineLevel="0" collapsed="false">
      <c r="A238" s="1" t="s">
        <v>4446</v>
      </c>
      <c r="B238" s="1" t="s">
        <v>4447</v>
      </c>
    </row>
    <row r="239" customFormat="false" ht="14.4" hidden="false" customHeight="false" outlineLevel="0" collapsed="false">
      <c r="A239" s="1" t="s">
        <v>4448</v>
      </c>
      <c r="B239" s="1" t="s">
        <v>4449</v>
      </c>
    </row>
    <row r="240" customFormat="false" ht="14.4" hidden="false" customHeight="false" outlineLevel="0" collapsed="false">
      <c r="A240" s="1" t="s">
        <v>4450</v>
      </c>
      <c r="B240" s="1" t="s">
        <v>4451</v>
      </c>
    </row>
    <row r="241" customFormat="false" ht="14.4" hidden="false" customHeight="false" outlineLevel="0" collapsed="false">
      <c r="A241" s="1" t="s">
        <v>4452</v>
      </c>
      <c r="B241" s="1" t="s">
        <v>4453</v>
      </c>
    </row>
    <row r="242" customFormat="false" ht="14.4" hidden="false" customHeight="false" outlineLevel="0" collapsed="false">
      <c r="A242" s="1" t="s">
        <v>4454</v>
      </c>
      <c r="B242" s="1" t="s">
        <v>4455</v>
      </c>
    </row>
    <row r="243" customFormat="false" ht="14.4" hidden="false" customHeight="false" outlineLevel="0" collapsed="false">
      <c r="A243" s="1" t="s">
        <v>4456</v>
      </c>
      <c r="B243" s="1" t="s">
        <v>4457</v>
      </c>
    </row>
    <row r="244" customFormat="false" ht="14.4" hidden="false" customHeight="false" outlineLevel="0" collapsed="false">
      <c r="A244" s="1" t="s">
        <v>4458</v>
      </c>
      <c r="B244" s="1" t="s">
        <v>4459</v>
      </c>
    </row>
    <row r="245" customFormat="false" ht="14.4" hidden="false" customHeight="false" outlineLevel="0" collapsed="false">
      <c r="A245" s="1" t="s">
        <v>4460</v>
      </c>
      <c r="B245" s="1" t="s">
        <v>4461</v>
      </c>
    </row>
    <row r="246" customFormat="false" ht="14.4" hidden="false" customHeight="false" outlineLevel="0" collapsed="false">
      <c r="A246" s="1" t="s">
        <v>4462</v>
      </c>
      <c r="B246" s="1" t="s">
        <v>4463</v>
      </c>
    </row>
    <row r="247" customFormat="false" ht="14.4" hidden="false" customHeight="false" outlineLevel="0" collapsed="false">
      <c r="A247" s="1" t="s">
        <v>4464</v>
      </c>
      <c r="B247" s="1" t="s">
        <v>4465</v>
      </c>
    </row>
    <row r="248" customFormat="false" ht="14.4" hidden="false" customHeight="false" outlineLevel="0" collapsed="false">
      <c r="A248" s="1" t="s">
        <v>4466</v>
      </c>
      <c r="B248" s="1" t="s">
        <v>4467</v>
      </c>
    </row>
    <row r="249" customFormat="false" ht="14.4" hidden="false" customHeight="false" outlineLevel="0" collapsed="false">
      <c r="A249" s="1" t="s">
        <v>4468</v>
      </c>
      <c r="B249" s="1" t="s">
        <v>4469</v>
      </c>
    </row>
    <row r="250" customFormat="false" ht="14.4" hidden="false" customHeight="false" outlineLevel="0" collapsed="false">
      <c r="A250" s="1" t="s">
        <v>4470</v>
      </c>
      <c r="B250" s="1" t="s">
        <v>4471</v>
      </c>
    </row>
  </sheetData>
  <sheetProtection algorithmName="SHA-512" hashValue="O5VtGRMeHsucJNM14/QCgCC60i4w/SZmf5O6wOx0osWuLzZXn1QHNRmCgTknfpjjGWdcyKF+Nd/OqYG5jEy/lg==" saltValue="/jpTo/pdCWfqU7asc9iSXg==" spinCount="100000" sheet="true" objects="true" scenarios="true"/>
  <printOptions headings="false" gridLines="false" gridLinesSet="true" horizontalCentered="false" verticalCentered="false"/>
  <pageMargins left="0.7" right="0.7"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D93"/>
  <sheetViews>
    <sheetView showFormulas="false" showGridLines="true" showRowColHeaders="true" showZeros="true" rightToLeft="false" tabSelected="false" showOutlineSymbols="true" defaultGridColor="true" view="normal" topLeftCell="A31" colorId="64" zoomScale="100" zoomScaleNormal="100" zoomScalePageLayoutView="100" workbookViewId="0">
      <selection pane="topLeft" activeCell="A31" activeCellId="0" sqref="A31"/>
    </sheetView>
  </sheetViews>
  <sheetFormatPr defaultColWidth="10.70703125" defaultRowHeight="18" zeroHeight="false" outlineLevelRow="0" outlineLevelCol="0"/>
  <cols>
    <col collapsed="false" customWidth="true" hidden="false" outlineLevel="0" max="1" min="1" style="0" width="26"/>
    <col collapsed="false" customWidth="true" hidden="false" outlineLevel="0" max="2" min="2" style="87" width="11.45"/>
    <col collapsed="false" customWidth="true" hidden="false" outlineLevel="0" max="3" min="3" style="30" width="114.56"/>
  </cols>
  <sheetData>
    <row r="1" customFormat="false" ht="18" hidden="false" customHeight="false" outlineLevel="0" collapsed="false">
      <c r="A1" s="16"/>
      <c r="B1" s="88"/>
      <c r="C1" s="89"/>
      <c r="D1" s="16"/>
    </row>
    <row r="2" customFormat="false" ht="25.8" hidden="false" customHeight="false" outlineLevel="0" collapsed="false">
      <c r="A2" s="90" t="s">
        <v>4472</v>
      </c>
      <c r="B2" s="87" t="s">
        <v>4473</v>
      </c>
      <c r="D2" s="16"/>
    </row>
    <row r="3" customFormat="false" ht="29.4" hidden="false" customHeight="false" outlineLevel="0" collapsed="false">
      <c r="A3" s="16"/>
      <c r="B3" s="88"/>
      <c r="C3" s="30" t="s">
        <v>4474</v>
      </c>
      <c r="D3" s="16"/>
    </row>
    <row r="4" customFormat="false" ht="18" hidden="false" customHeight="false" outlineLevel="0" collapsed="false">
      <c r="A4" s="16"/>
      <c r="B4" s="88"/>
      <c r="C4" s="30" t="s">
        <v>4475</v>
      </c>
      <c r="D4" s="16"/>
    </row>
    <row r="5" customFormat="false" ht="18" hidden="false" customHeight="false" outlineLevel="0" collapsed="false">
      <c r="A5" s="16"/>
      <c r="B5" s="88"/>
      <c r="C5" s="30" t="s">
        <v>4476</v>
      </c>
      <c r="D5" s="16"/>
    </row>
    <row r="6" customFormat="false" ht="29.4" hidden="false" customHeight="false" outlineLevel="0" collapsed="false">
      <c r="A6" s="16"/>
      <c r="B6" s="88"/>
      <c r="C6" s="30" t="s">
        <v>4477</v>
      </c>
      <c r="D6" s="16"/>
    </row>
    <row r="7" customFormat="false" ht="18" hidden="false" customHeight="false" outlineLevel="0" collapsed="false">
      <c r="A7" s="16"/>
      <c r="B7" s="87" t="s">
        <v>4478</v>
      </c>
      <c r="D7" s="16"/>
    </row>
    <row r="8" customFormat="false" ht="18" hidden="false" customHeight="false" outlineLevel="0" collapsed="false">
      <c r="A8" s="16"/>
      <c r="B8" s="88"/>
      <c r="C8" s="91" t="s">
        <v>4479</v>
      </c>
      <c r="D8" s="16"/>
    </row>
    <row r="9" customFormat="false" ht="18" hidden="false" customHeight="false" outlineLevel="0" collapsed="false">
      <c r="A9" s="16"/>
      <c r="B9" s="88"/>
      <c r="C9" s="92" t="s">
        <v>4480</v>
      </c>
      <c r="D9" s="16"/>
    </row>
    <row r="10" customFormat="false" ht="18" hidden="false" customHeight="false" outlineLevel="0" collapsed="false">
      <c r="A10" s="16"/>
      <c r="B10" s="88"/>
      <c r="C10" s="92" t="s">
        <v>4481</v>
      </c>
      <c r="D10" s="16"/>
    </row>
    <row r="11" customFormat="false" ht="18" hidden="false" customHeight="false" outlineLevel="0" collapsed="false">
      <c r="A11" s="16"/>
      <c r="B11" s="88"/>
      <c r="C11" s="91" t="s">
        <v>4482</v>
      </c>
      <c r="D11" s="16"/>
    </row>
    <row r="12" customFormat="false" ht="18" hidden="false" customHeight="false" outlineLevel="0" collapsed="false">
      <c r="A12" s="16"/>
      <c r="B12" s="88"/>
      <c r="C12" s="92" t="s">
        <v>4480</v>
      </c>
      <c r="D12" s="16"/>
    </row>
    <row r="13" customFormat="false" ht="18" hidden="false" customHeight="false" outlineLevel="0" collapsed="false">
      <c r="A13" s="16"/>
      <c r="B13" s="88"/>
      <c r="C13" s="92" t="s">
        <v>4483</v>
      </c>
      <c r="D13" s="16"/>
    </row>
    <row r="14" customFormat="false" ht="18" hidden="false" customHeight="false" outlineLevel="0" collapsed="false">
      <c r="A14" s="16"/>
      <c r="B14" s="88"/>
      <c r="C14" s="91" t="s">
        <v>4484</v>
      </c>
      <c r="D14" s="16"/>
    </row>
    <row r="15" customFormat="false" ht="18" hidden="false" customHeight="false" outlineLevel="0" collapsed="false">
      <c r="A15" s="16"/>
      <c r="B15" s="88"/>
      <c r="C15" s="92" t="s">
        <v>4480</v>
      </c>
      <c r="D15" s="16"/>
    </row>
    <row r="16" customFormat="false" ht="18" hidden="false" customHeight="false" outlineLevel="0" collapsed="false">
      <c r="A16" s="16"/>
      <c r="B16" s="88"/>
      <c r="C16" s="92" t="s">
        <v>4483</v>
      </c>
      <c r="D16" s="16"/>
    </row>
    <row r="17" customFormat="false" ht="18" hidden="false" customHeight="false" outlineLevel="0" collapsed="false">
      <c r="A17" s="16"/>
      <c r="B17" s="88"/>
      <c r="C17" s="91" t="s">
        <v>4485</v>
      </c>
      <c r="D17" s="16"/>
    </row>
    <row r="18" customFormat="false" ht="18" hidden="false" customHeight="false" outlineLevel="0" collapsed="false">
      <c r="A18" s="16"/>
      <c r="B18" s="88"/>
      <c r="C18" s="92" t="s">
        <v>4486</v>
      </c>
      <c r="D18" s="16"/>
    </row>
    <row r="19" customFormat="false" ht="18" hidden="false" customHeight="false" outlineLevel="0" collapsed="false">
      <c r="A19" s="16"/>
      <c r="B19" s="88"/>
      <c r="C19" s="92" t="s">
        <v>4487</v>
      </c>
      <c r="D19" s="16"/>
    </row>
    <row r="20" customFormat="false" ht="18" hidden="false" customHeight="false" outlineLevel="0" collapsed="false">
      <c r="A20" s="16"/>
      <c r="B20" s="87" t="s">
        <v>4488</v>
      </c>
      <c r="D20" s="16"/>
    </row>
    <row r="21" customFormat="false" ht="18" hidden="false" customHeight="false" outlineLevel="0" collapsed="false">
      <c r="A21" s="16"/>
      <c r="B21" s="88"/>
      <c r="C21" s="30" t="s">
        <v>4489</v>
      </c>
      <c r="D21" s="16"/>
    </row>
    <row r="22" customFormat="false" ht="18" hidden="false" customHeight="false" outlineLevel="0" collapsed="false">
      <c r="A22" s="16"/>
      <c r="B22" s="88"/>
      <c r="C22" s="30" t="s">
        <v>4490</v>
      </c>
      <c r="D22" s="16"/>
    </row>
    <row r="23" customFormat="false" ht="18" hidden="false" customHeight="false" outlineLevel="0" collapsed="false">
      <c r="A23" s="16"/>
      <c r="B23" s="88"/>
      <c r="C23" s="30" t="s">
        <v>4491</v>
      </c>
      <c r="D23" s="16"/>
    </row>
    <row r="24" customFormat="false" ht="18" hidden="false" customHeight="false" outlineLevel="0" collapsed="false">
      <c r="A24" s="16"/>
      <c r="B24" s="88"/>
      <c r="C24" s="91" t="s">
        <v>4492</v>
      </c>
      <c r="D24" s="16"/>
    </row>
    <row r="25" customFormat="false" ht="18" hidden="false" customHeight="false" outlineLevel="0" collapsed="false">
      <c r="A25" s="16"/>
      <c r="B25" s="88"/>
      <c r="C25" s="92" t="s">
        <v>4493</v>
      </c>
      <c r="D25" s="16"/>
    </row>
    <row r="26" customFormat="false" ht="18" hidden="false" customHeight="false" outlineLevel="0" collapsed="false">
      <c r="A26" s="16"/>
      <c r="B26" s="88"/>
      <c r="C26" s="92" t="s">
        <v>4480</v>
      </c>
      <c r="D26" s="16"/>
    </row>
    <row r="27" customFormat="false" ht="18" hidden="false" customHeight="false" outlineLevel="0" collapsed="false">
      <c r="A27" s="16"/>
      <c r="B27" s="88"/>
      <c r="C27" s="92" t="s">
        <v>4494</v>
      </c>
      <c r="D27" s="16"/>
    </row>
    <row r="28" customFormat="false" ht="58.2" hidden="false" customHeight="false" outlineLevel="0" collapsed="false">
      <c r="A28" s="16"/>
      <c r="B28" s="88"/>
      <c r="C28" s="92" t="s">
        <v>4495</v>
      </c>
      <c r="D28" s="16"/>
    </row>
    <row r="29" customFormat="false" ht="18" hidden="false" customHeight="false" outlineLevel="0" collapsed="false">
      <c r="A29" s="16"/>
      <c r="B29" s="88"/>
      <c r="C29" s="91" t="s">
        <v>4496</v>
      </c>
      <c r="D29" s="16"/>
    </row>
    <row r="30" customFormat="false" ht="18" hidden="false" customHeight="false" outlineLevel="0" collapsed="false">
      <c r="A30" s="16"/>
      <c r="B30" s="88"/>
      <c r="C30" s="92" t="s">
        <v>4480</v>
      </c>
      <c r="D30" s="16"/>
    </row>
    <row r="31" customFormat="false" ht="18" hidden="false" customHeight="false" outlineLevel="0" collapsed="false">
      <c r="A31" s="16"/>
      <c r="B31" s="88"/>
      <c r="C31" s="92" t="s">
        <v>4497</v>
      </c>
      <c r="D31" s="16"/>
    </row>
    <row r="32" customFormat="false" ht="18" hidden="false" customHeight="false" outlineLevel="0" collapsed="false">
      <c r="A32" s="16"/>
      <c r="B32" s="88"/>
      <c r="C32" s="91" t="s">
        <v>4498</v>
      </c>
      <c r="D32" s="16"/>
    </row>
    <row r="33" customFormat="false" ht="18" hidden="false" customHeight="false" outlineLevel="0" collapsed="false">
      <c r="A33" s="16"/>
      <c r="B33" s="88"/>
      <c r="C33" s="92" t="s">
        <v>4480</v>
      </c>
      <c r="D33" s="16"/>
    </row>
    <row r="34" customFormat="false" ht="18" hidden="false" customHeight="false" outlineLevel="0" collapsed="false">
      <c r="A34" s="16"/>
      <c r="B34" s="88"/>
      <c r="C34" s="92" t="s">
        <v>4499</v>
      </c>
      <c r="D34" s="16"/>
    </row>
    <row r="35" customFormat="false" ht="18" hidden="false" customHeight="false" outlineLevel="0" collapsed="false">
      <c r="A35" s="16"/>
      <c r="B35" s="88"/>
      <c r="C35" s="91" t="s">
        <v>4500</v>
      </c>
      <c r="D35" s="16"/>
    </row>
    <row r="36" customFormat="false" ht="18" hidden="false" customHeight="false" outlineLevel="0" collapsed="false">
      <c r="A36" s="16"/>
      <c r="B36" s="88"/>
      <c r="C36" s="92" t="s">
        <v>4501</v>
      </c>
      <c r="D36" s="16"/>
    </row>
    <row r="37" customFormat="false" ht="18" hidden="false" customHeight="false" outlineLevel="0" collapsed="false">
      <c r="A37" s="16"/>
      <c r="B37" s="88"/>
      <c r="C37" s="92" t="s">
        <v>4480</v>
      </c>
      <c r="D37" s="16"/>
    </row>
    <row r="38" customFormat="false" ht="18" hidden="false" customHeight="false" outlineLevel="0" collapsed="false">
      <c r="A38" s="16"/>
      <c r="B38" s="88"/>
      <c r="C38" s="92" t="s">
        <v>4502</v>
      </c>
      <c r="D38" s="16"/>
    </row>
    <row r="39" customFormat="false" ht="18" hidden="false" customHeight="false" outlineLevel="0" collapsed="false">
      <c r="A39" s="16"/>
      <c r="B39" s="88"/>
      <c r="C39" s="92" t="s">
        <v>4503</v>
      </c>
      <c r="D39" s="16"/>
    </row>
    <row r="40" customFormat="false" ht="18" hidden="false" customHeight="false" outlineLevel="0" collapsed="false">
      <c r="A40" s="16"/>
      <c r="B40" s="88"/>
      <c r="C40" s="91" t="s">
        <v>4504</v>
      </c>
      <c r="D40" s="16"/>
    </row>
    <row r="41" customFormat="false" ht="18" hidden="false" customHeight="false" outlineLevel="0" collapsed="false">
      <c r="A41" s="16"/>
      <c r="B41" s="88"/>
      <c r="C41" s="92" t="s">
        <v>4505</v>
      </c>
      <c r="D41" s="16"/>
    </row>
    <row r="42" customFormat="false" ht="18" hidden="false" customHeight="false" outlineLevel="0" collapsed="false">
      <c r="A42" s="16"/>
      <c r="B42" s="88"/>
      <c r="C42" s="92" t="s">
        <v>4480</v>
      </c>
      <c r="D42" s="16"/>
    </row>
    <row r="43" customFormat="false" ht="18" hidden="false" customHeight="false" outlineLevel="0" collapsed="false">
      <c r="A43" s="16"/>
      <c r="B43" s="88"/>
      <c r="C43" s="92" t="s">
        <v>4506</v>
      </c>
      <c r="D43" s="16"/>
    </row>
    <row r="44" customFormat="false" ht="18" hidden="false" customHeight="false" outlineLevel="0" collapsed="false">
      <c r="A44" s="16"/>
      <c r="B44" s="88"/>
      <c r="C44" s="91" t="s">
        <v>4507</v>
      </c>
      <c r="D44" s="16"/>
    </row>
    <row r="45" customFormat="false" ht="18" hidden="false" customHeight="false" outlineLevel="0" collapsed="false">
      <c r="A45" s="16"/>
      <c r="B45" s="88"/>
      <c r="C45" s="92" t="s">
        <v>4508</v>
      </c>
      <c r="D45" s="16"/>
    </row>
    <row r="46" customFormat="false" ht="18" hidden="false" customHeight="false" outlineLevel="0" collapsed="false">
      <c r="A46" s="16"/>
      <c r="B46" s="88"/>
      <c r="C46" s="92" t="s">
        <v>4480</v>
      </c>
      <c r="D46" s="16"/>
    </row>
    <row r="47" customFormat="false" ht="18" hidden="false" customHeight="false" outlineLevel="0" collapsed="false">
      <c r="A47" s="16"/>
      <c r="B47" s="88"/>
      <c r="C47" s="92" t="s">
        <v>4506</v>
      </c>
      <c r="D47" s="16"/>
    </row>
    <row r="48" customFormat="false" ht="18" hidden="false" customHeight="false" outlineLevel="0" collapsed="false">
      <c r="A48" s="16"/>
      <c r="B48" s="88"/>
      <c r="C48" s="91" t="s">
        <v>4509</v>
      </c>
      <c r="D48" s="16"/>
    </row>
    <row r="49" customFormat="false" ht="18" hidden="false" customHeight="false" outlineLevel="0" collapsed="false">
      <c r="A49" s="16"/>
      <c r="B49" s="88"/>
      <c r="C49" s="92" t="s">
        <v>4510</v>
      </c>
      <c r="D49" s="16"/>
    </row>
    <row r="50" customFormat="false" ht="18" hidden="false" customHeight="false" outlineLevel="0" collapsed="false">
      <c r="A50" s="16"/>
      <c r="B50" s="88"/>
      <c r="C50" s="92" t="s">
        <v>4511</v>
      </c>
      <c r="D50" s="16"/>
    </row>
    <row r="51" customFormat="false" ht="18" hidden="false" customHeight="false" outlineLevel="0" collapsed="false">
      <c r="A51" s="16"/>
      <c r="B51" s="88"/>
      <c r="C51" s="92" t="s">
        <v>4506</v>
      </c>
      <c r="D51" s="16"/>
    </row>
    <row r="52" customFormat="false" ht="18" hidden="false" customHeight="false" outlineLevel="0" collapsed="false">
      <c r="A52" s="16"/>
      <c r="B52" s="88"/>
      <c r="C52" s="91" t="s">
        <v>4512</v>
      </c>
      <c r="D52" s="16"/>
    </row>
    <row r="53" customFormat="false" ht="18" hidden="false" customHeight="false" outlineLevel="0" collapsed="false">
      <c r="A53" s="16"/>
      <c r="B53" s="88"/>
      <c r="C53" s="92" t="s">
        <v>4513</v>
      </c>
      <c r="D53" s="16"/>
    </row>
    <row r="54" customFormat="false" ht="18" hidden="false" customHeight="false" outlineLevel="0" collapsed="false">
      <c r="A54" s="16"/>
      <c r="B54" s="88"/>
      <c r="C54" s="92" t="s">
        <v>4514</v>
      </c>
      <c r="D54" s="16"/>
    </row>
    <row r="55" customFormat="false" ht="18" hidden="false" customHeight="false" outlineLevel="0" collapsed="false">
      <c r="A55" s="16"/>
      <c r="B55" s="88"/>
      <c r="C55" s="92" t="s">
        <v>4506</v>
      </c>
      <c r="D55" s="16"/>
    </row>
    <row r="56" customFormat="false" ht="18" hidden="false" customHeight="false" outlineLevel="0" collapsed="false">
      <c r="A56" s="16"/>
      <c r="B56" s="88"/>
      <c r="C56" s="91" t="s">
        <v>4515</v>
      </c>
      <c r="D56" s="16"/>
    </row>
    <row r="57" customFormat="false" ht="18" hidden="false" customHeight="false" outlineLevel="0" collapsed="false">
      <c r="A57" s="16"/>
      <c r="B57" s="88"/>
      <c r="C57" s="92" t="s">
        <v>4516</v>
      </c>
      <c r="D57" s="16"/>
    </row>
    <row r="58" customFormat="false" ht="18" hidden="false" customHeight="false" outlineLevel="0" collapsed="false">
      <c r="A58" s="16"/>
      <c r="B58" s="88"/>
      <c r="C58" s="92" t="s">
        <v>4480</v>
      </c>
      <c r="D58" s="16"/>
    </row>
    <row r="59" customFormat="false" ht="18" hidden="false" customHeight="false" outlineLevel="0" collapsed="false">
      <c r="A59" s="16"/>
      <c r="B59" s="88"/>
      <c r="C59" s="92" t="s">
        <v>4517</v>
      </c>
      <c r="D59" s="16"/>
    </row>
    <row r="60" customFormat="false" ht="18" hidden="false" customHeight="false" outlineLevel="0" collapsed="false">
      <c r="A60" s="16"/>
      <c r="B60" s="88"/>
      <c r="C60" s="91" t="s">
        <v>4518</v>
      </c>
      <c r="D60" s="16"/>
    </row>
    <row r="61" customFormat="false" ht="18" hidden="false" customHeight="false" outlineLevel="0" collapsed="false">
      <c r="A61" s="16"/>
      <c r="B61" s="88"/>
      <c r="C61" s="92" t="s">
        <v>4519</v>
      </c>
      <c r="D61" s="16"/>
    </row>
    <row r="62" customFormat="false" ht="18" hidden="false" customHeight="false" outlineLevel="0" collapsed="false">
      <c r="A62" s="16"/>
      <c r="B62" s="88"/>
      <c r="C62" s="92" t="s">
        <v>4520</v>
      </c>
      <c r="D62" s="16"/>
    </row>
    <row r="63" customFormat="false" ht="18" hidden="false" customHeight="false" outlineLevel="0" collapsed="false">
      <c r="A63" s="16"/>
      <c r="B63" s="88"/>
      <c r="C63" s="92" t="s">
        <v>4521</v>
      </c>
      <c r="D63" s="16"/>
    </row>
    <row r="64" customFormat="false" ht="18" hidden="false" customHeight="false" outlineLevel="0" collapsed="false">
      <c r="A64" s="16"/>
      <c r="B64" s="88"/>
      <c r="C64" s="91" t="s">
        <v>4522</v>
      </c>
      <c r="D64" s="16"/>
    </row>
    <row r="65" customFormat="false" ht="18" hidden="false" customHeight="false" outlineLevel="0" collapsed="false">
      <c r="A65" s="16"/>
      <c r="B65" s="88"/>
      <c r="C65" s="92" t="s">
        <v>4523</v>
      </c>
      <c r="D65" s="16"/>
    </row>
    <row r="66" customFormat="false" ht="29.4" hidden="false" customHeight="false" outlineLevel="0" collapsed="false">
      <c r="A66" s="16"/>
      <c r="B66" s="88"/>
      <c r="C66" s="92" t="s">
        <v>4524</v>
      </c>
      <c r="D66" s="16"/>
    </row>
    <row r="67" customFormat="false" ht="18" hidden="false" customHeight="false" outlineLevel="0" collapsed="false">
      <c r="A67" s="16"/>
      <c r="B67" s="88"/>
      <c r="C67" s="92" t="s">
        <v>4525</v>
      </c>
      <c r="D67" s="16"/>
    </row>
    <row r="68" customFormat="false" ht="18" hidden="false" customHeight="false" outlineLevel="0" collapsed="false">
      <c r="A68" s="16"/>
      <c r="B68" s="88"/>
      <c r="C68" s="91" t="s">
        <v>4526</v>
      </c>
      <c r="D68" s="16"/>
    </row>
    <row r="69" customFormat="false" ht="29.4" hidden="false" customHeight="false" outlineLevel="0" collapsed="false">
      <c r="A69" s="16"/>
      <c r="B69" s="88"/>
      <c r="C69" s="92" t="s">
        <v>4527</v>
      </c>
      <c r="D69" s="16"/>
    </row>
    <row r="70" customFormat="false" ht="18" hidden="false" customHeight="false" outlineLevel="0" collapsed="false">
      <c r="A70" s="16"/>
      <c r="B70" s="88"/>
      <c r="C70" s="92" t="s">
        <v>4517</v>
      </c>
      <c r="D70" s="16"/>
    </row>
    <row r="71" customFormat="false" ht="18" hidden="false" customHeight="false" outlineLevel="0" collapsed="false">
      <c r="A71" s="16"/>
      <c r="B71" s="88"/>
      <c r="C71" s="91" t="s">
        <v>4528</v>
      </c>
      <c r="D71" s="16"/>
    </row>
    <row r="72" customFormat="false" ht="29.4" hidden="false" customHeight="false" outlineLevel="0" collapsed="false">
      <c r="A72" s="16"/>
      <c r="B72" s="88"/>
      <c r="C72" s="92" t="s">
        <v>4529</v>
      </c>
      <c r="D72" s="16"/>
    </row>
    <row r="73" customFormat="false" ht="18" hidden="false" customHeight="false" outlineLevel="0" collapsed="false">
      <c r="A73" s="16"/>
      <c r="B73" s="88"/>
      <c r="C73" s="92" t="s">
        <v>4517</v>
      </c>
      <c r="D73" s="16"/>
    </row>
    <row r="74" customFormat="false" ht="18" hidden="false" customHeight="false" outlineLevel="0" collapsed="false">
      <c r="A74" s="16"/>
      <c r="B74" s="88"/>
      <c r="C74" s="91" t="s">
        <v>4530</v>
      </c>
      <c r="D74" s="16"/>
    </row>
    <row r="75" customFormat="false" ht="29.4" hidden="false" customHeight="false" outlineLevel="0" collapsed="false">
      <c r="A75" s="16"/>
      <c r="B75" s="88"/>
      <c r="C75" s="92" t="s">
        <v>4531</v>
      </c>
      <c r="D75" s="16"/>
    </row>
    <row r="76" customFormat="false" ht="18" hidden="false" customHeight="false" outlineLevel="0" collapsed="false">
      <c r="A76" s="16"/>
      <c r="B76" s="88"/>
      <c r="C76" s="92" t="s">
        <v>4517</v>
      </c>
      <c r="D76" s="16"/>
    </row>
    <row r="77" customFormat="false" ht="18" hidden="false" customHeight="false" outlineLevel="0" collapsed="false">
      <c r="A77" s="16"/>
      <c r="B77" s="88"/>
      <c r="C77" s="91" t="s">
        <v>4532</v>
      </c>
      <c r="D77" s="16"/>
    </row>
    <row r="78" customFormat="false" ht="18" hidden="false" customHeight="false" outlineLevel="0" collapsed="false">
      <c r="A78" s="16"/>
      <c r="B78" s="88"/>
      <c r="C78" s="92" t="s">
        <v>4533</v>
      </c>
      <c r="D78" s="16"/>
    </row>
    <row r="79" customFormat="false" ht="18" hidden="false" customHeight="false" outlineLevel="0" collapsed="false">
      <c r="A79" s="16"/>
      <c r="B79" s="88"/>
      <c r="C79" s="92" t="s">
        <v>4480</v>
      </c>
      <c r="D79" s="16"/>
    </row>
    <row r="80" customFormat="false" ht="18" hidden="false" customHeight="false" outlineLevel="0" collapsed="false">
      <c r="A80" s="16"/>
      <c r="B80" s="88"/>
      <c r="C80" s="92" t="s">
        <v>4481</v>
      </c>
      <c r="D80" s="16"/>
    </row>
    <row r="81" customFormat="false" ht="18" hidden="false" customHeight="false" outlineLevel="0" collapsed="false">
      <c r="A81" s="16"/>
      <c r="B81" s="88"/>
      <c r="C81" s="91" t="s">
        <v>4534</v>
      </c>
      <c r="D81" s="16"/>
    </row>
    <row r="82" customFormat="false" ht="18" hidden="false" customHeight="false" outlineLevel="0" collapsed="false">
      <c r="A82" s="16"/>
      <c r="B82" s="88"/>
      <c r="C82" s="92" t="s">
        <v>4535</v>
      </c>
      <c r="D82" s="16"/>
    </row>
    <row r="83" customFormat="false" ht="18" hidden="false" customHeight="false" outlineLevel="0" collapsed="false">
      <c r="A83" s="16"/>
      <c r="B83" s="88"/>
      <c r="C83" s="92" t="s">
        <v>4480</v>
      </c>
      <c r="D83" s="16"/>
    </row>
    <row r="84" customFormat="false" ht="18" hidden="false" customHeight="false" outlineLevel="0" collapsed="false">
      <c r="A84" s="16"/>
      <c r="B84" s="88"/>
      <c r="C84" s="92" t="s">
        <v>4536</v>
      </c>
      <c r="D84" s="16"/>
    </row>
    <row r="85" customFormat="false" ht="18" hidden="false" customHeight="false" outlineLevel="0" collapsed="false">
      <c r="A85" s="16"/>
      <c r="B85" s="88"/>
      <c r="C85" s="91" t="s">
        <v>4537</v>
      </c>
      <c r="D85" s="16"/>
    </row>
    <row r="86" customFormat="false" ht="18" hidden="false" customHeight="false" outlineLevel="0" collapsed="false">
      <c r="A86" s="16"/>
      <c r="B86" s="88"/>
      <c r="C86" s="92" t="s">
        <v>4538</v>
      </c>
      <c r="D86" s="16"/>
    </row>
    <row r="87" customFormat="false" ht="18" hidden="false" customHeight="false" outlineLevel="0" collapsed="false">
      <c r="A87" s="16"/>
      <c r="B87" s="88"/>
      <c r="C87" s="92" t="s">
        <v>4480</v>
      </c>
      <c r="D87" s="16"/>
    </row>
    <row r="88" customFormat="false" ht="43.8" hidden="false" customHeight="false" outlineLevel="0" collapsed="false">
      <c r="A88" s="16"/>
      <c r="B88" s="88"/>
      <c r="C88" s="92" t="s">
        <v>4539</v>
      </c>
      <c r="D88" s="16"/>
    </row>
    <row r="89" customFormat="false" ht="18" hidden="false" customHeight="false" outlineLevel="0" collapsed="false">
      <c r="A89" s="16"/>
      <c r="B89" s="88"/>
      <c r="C89" s="91" t="s">
        <v>4540</v>
      </c>
      <c r="D89" s="16"/>
    </row>
    <row r="90" customFormat="false" ht="18" hidden="false" customHeight="false" outlineLevel="0" collapsed="false">
      <c r="A90" s="16"/>
      <c r="B90" s="88"/>
      <c r="C90" s="92" t="s">
        <v>4541</v>
      </c>
      <c r="D90" s="16"/>
    </row>
    <row r="91" customFormat="false" ht="18" hidden="false" customHeight="false" outlineLevel="0" collapsed="false">
      <c r="A91" s="16"/>
      <c r="B91" s="88"/>
      <c r="C91" s="92" t="s">
        <v>4480</v>
      </c>
      <c r="D91" s="16"/>
    </row>
    <row r="92" customFormat="false" ht="18" hidden="false" customHeight="false" outlineLevel="0" collapsed="false">
      <c r="A92" s="16"/>
      <c r="B92" s="88"/>
      <c r="C92" s="92" t="s">
        <v>4542</v>
      </c>
      <c r="D92" s="16"/>
    </row>
    <row r="93" customFormat="false" ht="18" hidden="false" customHeight="false" outlineLevel="0" collapsed="false">
      <c r="A93" s="16"/>
      <c r="B93" s="88"/>
      <c r="C93" s="89"/>
      <c r="D93" s="16"/>
    </row>
  </sheetData>
  <sheetProtection algorithmName="SHA-512" hashValue="Zgq/5WNpUf0GBMhy/p3QmffjERNT9lAXsEwXzYFbUJImxpafwoDWl6HaM+xSU9UtxTTJi7ErKPE1YR9d0B1MRw==" saltValue="aysu3ZQJAyDq1gb6iCE9bA==" spinCount="100000" sheet="true" objects="true" scenarios="true"/>
  <printOptions headings="false" gridLines="false" gridLinesSet="true" horizontalCentered="false" verticalCentered="fals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LibreOffice/7.0.4.2$Windows_X86_64 LibreOffice_project/dcf040e67528d9187c66b2379df5ea4407429775</Application>
  <AppVersion>15.0000</AppVersion>
  <Company>Cabildo de G.C.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2019-01-14T08:13:27Z</dcterms:created>
  <dc:creator>arf</dc:creator>
  <dc:description/>
  <dc:language>es-ES</dc:language>
  <cp:lastModifiedBy>mhernan</cp:lastModifiedBy>
  <cp:lastPrinted>2020-01-14T19:55:28Z</cp:lastPrinted>
  <dcterms:modified xsi:type="dcterms:W3CDTF">2022-02-04T14:55:47Z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