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ÑO 2022" sheetId="1" state="visible" r:id="rId2"/>
    <sheet name="AÑO 2023 -PRIMER SEMESTR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<sst xmlns="http://schemas.openxmlformats.org/spreadsheetml/2006/main" count="541" uniqueCount="264">
  <si>
    <t xml:space="preserve">CONTRATOS ADJUDICADOS 2022 (SIN INCULIR CONTRATOS MENORES)</t>
  </si>
  <si>
    <t xml:space="preserve">Numero de expediente</t>
  </si>
  <si>
    <t xml:space="preserve">Objeto del contrato</t>
  </si>
  <si>
    <t xml:space="preserve">Tipo de contrato</t>
  </si>
  <si>
    <t xml:space="preserve">CPV</t>
  </si>
  <si>
    <t xml:space="preserve">Duración principal</t>
  </si>
  <si>
    <t xml:space="preserve">Importe de licitación SIN IGIC</t>
  </si>
  <si>
    <t xml:space="preserve">Importe de adjudicación sin IGIC</t>
  </si>
  <si>
    <t xml:space="preserve">Procedimento utilizado</t>
  </si>
  <si>
    <t xml:space="preserve">Instrumentos a través de los que, se haya publicitado</t>
  </si>
  <si>
    <t xml:space="preserve">Número de licitadores/as participantes </t>
  </si>
  <si>
    <t xml:space="preserve">Identidad de las personas o entidades a las que se adjudica el contrato.</t>
  </si>
  <si>
    <t xml:space="preserve">Enlace a los datos del expediente</t>
  </si>
  <si>
    <t xml:space="preserve">1539/2021</t>
  </si>
  <si>
    <t xml:space="preserve">Licencia de Uso de la Gestión Integral de Expedientes (GESTIONA), a tramitarse por razones de exclusividad con ESPUBLICO, SERVICIOS PARA LA ADMINISTRACION, S.A.</t>
  </si>
  <si>
    <t xml:space="preserve">Suministros</t>
  </si>
  <si>
    <t xml:space="preserve">32400000-Redes.</t>
  </si>
  <si>
    <t xml:space="preserve">1 año</t>
  </si>
  <si>
    <t xml:space="preserve">LOTE ÚNICO </t>
  </si>
  <si>
    <t xml:space="preserve">LOTE ÚNICO</t>
  </si>
  <si>
    <t xml:space="preserve">Negociado sin publicidad</t>
  </si>
  <si>
    <t xml:space="preserve">PLATAFORMA DE CONTRATACIÓN DEL SECTOR PÚBLICO</t>
  </si>
  <si>
    <t xml:space="preserve">ESPUBLICO, SERVICIOS PARA LA ADMINISTRACION, S.A.</t>
  </si>
  <si>
    <t xml:space="preserve">https://contrataciondelestado.es/wps/poc?uri=deeplink:detalle_licitacion&amp;idEvl=X3Ly11JeY597h85%2Fpmmsfw%3D%3D</t>
  </si>
  <si>
    <t xml:space="preserve">1579/2021</t>
  </si>
  <si>
    <t xml:space="preserve">Consultoría y asistencia técnica integral en contratacion publica referida al area de Promoción Turistica( Producto y Mercados), Análisis de Datos Turísticos y Conectividad, Promoción Digital, Branding, Información Turística,...) de Turismo de Gran Canaria.</t>
  </si>
  <si>
    <t xml:space="preserve">Servicios</t>
  </si>
  <si>
    <t xml:space="preserve">79411000-Servicios generales de consultoría en gestión., 79100000-Servicios jurídicos.</t>
  </si>
  <si>
    <t xml:space="preserve">Abierto simplificado</t>
  </si>
  <si>
    <t xml:space="preserve">EGUESAN ENERGY, S.L.</t>
  </si>
  <si>
    <t xml:space="preserve">https://contrataciondelestado.es/wps/poc?uri=deeplink:detalle_licitacion&amp;idEvl=9MAMw3N5aemiEJrVRqloyA%3D%3D</t>
  </si>
  <si>
    <t xml:space="preserve">2690/2021</t>
  </si>
  <si>
    <t xml:space="preserve">Consultoría, Asistencia Técnica y Gestión Comunicación Corporativa y Gestión y Seguimiento Perfiles Institucionales de Turismo de Gran Canaria.</t>
  </si>
  <si>
    <t xml:space="preserve">71356000-Servicios técnicos., 71356200-Servicios de asistencia técnica., 72315000-Servicios de gestión de redes de datos y servicios de apoyo., 79340000-Servicios de publicidad y de marketing.</t>
  </si>
  <si>
    <t xml:space="preserve">LOTE 1: 34.727,32 €, LOTE 2: 34.313,43 €, LOTE 3: </t>
  </si>
  <si>
    <t xml:space="preserve">TOTAL (INLUYENDO TODOS LOS LOTES)</t>
  </si>
  <si>
    <t xml:space="preserve">LOTE 1: 27.781,85 € y LOTE 2: 27.450,00 €</t>
  </si>
  <si>
    <t xml:space="preserve">Abierto</t>
  </si>
  <si>
    <t xml:space="preserve">LOTE 1: 2 y LOTE 2: 3</t>
  </si>
  <si>
    <t xml:space="preserve">LOTE 1: Silbo Comunica S.L. y LOTE 2: Aeonium Media S.L.</t>
  </si>
  <si>
    <t xml:space="preserve">https://contrataciondelestado.es/wps/poc?uri=deeplink:detalle_licitacion&amp;idEvl=Wo4IfoEwp8Kmq21uxhbaVQ%3D%3D</t>
  </si>
  <si>
    <t xml:space="preserve">476/2022</t>
  </si>
  <si>
    <t xml:space="preserve">Suministro material publicitario imprenta de Turismo de Gran Canaria.</t>
  </si>
  <si>
    <t xml:space="preserve">22000000-Impresos y productos relacionados, 22462000-Material de publicidad.</t>
  </si>
  <si>
    <t xml:space="preserve">Del 02/05/2022 al 30/12/2022</t>
  </si>
  <si>
    <t xml:space="preserve">LOTE 1:  9.240,00 €, LOTE 2: 14.700,00 €, LOTE 3:  9.240 €, LOTE 4: 13.200,00 € y LOTE 5: 9.680,00 €</t>
  </si>
  <si>
    <t xml:space="preserve">LOTE 1:  7.800,00 €, LOTE 2: 10.990,00 €, LOTE 3: 6.090,00 €, LOTE 4: 9.680 € Y LOTE 5: 7.040 </t>
  </si>
  <si>
    <t xml:space="preserve">LOTE 1:6, LOTE 2;6, LOTE 3;9, LOTE 4;9 y LOTE 5;7</t>
  </si>
  <si>
    <t xml:space="preserve">LOTE 1: Litografia Romero S.L., LOTE 2: PRODUCCIONES MIC, S.L., LOTE 3: IMPRENTA GARCINUÑO, S.L., LOTE 4: Grafo, S.A. y LOTE 5: FAUSTINO SIVERIO ESCOBAR</t>
  </si>
  <si>
    <t xml:space="preserve">https://contrataciondelestado.es/wps/poc?uri=deeplink:detalle_licitacion&amp;idEvl=pWbY1kQKugZvYnTkQN0%2FZA%3D%3D</t>
  </si>
  <si>
    <t xml:space="preserve">4033bis/2020</t>
  </si>
  <si>
    <t xml:space="preserve">Suministro Agua Potable para el consumo del personal de Turismo de Gran Canaria.</t>
  </si>
  <si>
    <t xml:space="preserve">15981000-Agua mineral.</t>
  </si>
  <si>
    <t xml:space="preserve">Del 01/07/2022 al 31/12/2022</t>
  </si>
  <si>
    <t xml:space="preserve">AGUAS DE TEROR, S.A.</t>
  </si>
  <si>
    <t xml:space="preserve">https://contrataciondelestado.es/wps/poc?uri=deeplink:detalle_licitacion&amp;idEvl=Ah9rI8OcP4R7h85%2Fpmmsfw%3D%3D</t>
  </si>
  <si>
    <t xml:space="preserve">2931/2021</t>
  </si>
  <si>
    <t xml:space="preserve">Gestión de las oficinas de Turismo de Gran Canaria, en el Centro Insular de Turismo de Playa del Inglés y en el Faro de Maspalomas.</t>
  </si>
  <si>
    <t xml:space="preserve">63513000-Servicios de información turística.</t>
  </si>
  <si>
    <t xml:space="preserve">Del 01/05/2022 al 31/12/2022</t>
  </si>
  <si>
    <t xml:space="preserve">LOTE 1: 46.867,32 € y LOTE 2: 29.022,85 €</t>
  </si>
  <si>
    <t xml:space="preserve">LOTE 1: 35.616,34 € y LOTE 2: 22.870 €</t>
  </si>
  <si>
    <t xml:space="preserve">LOTE 1 y 2: 6</t>
  </si>
  <si>
    <t xml:space="preserve">LOTE 1: EULEN S.A. y LOTE 2: FORUM ACTIVA CANARIAS S.L.U.</t>
  </si>
  <si>
    <t xml:space="preserve">https://contrataciondelestado.es/wps/poc?uri=deeplink:detalle_licitacion&amp;idEvl=dAD%2BsgFwdEiiEJrVRqloyA%3D%3D</t>
  </si>
  <si>
    <t xml:space="preserve">2935/2021</t>
  </si>
  <si>
    <t xml:space="preserve">Patrocinio publicitario del Rafa Nadal Tour by Santander</t>
  </si>
  <si>
    <t xml:space="preserve">79340000-Servicios de publicidad y de marketing., 79341000-Servicios de publicidad.</t>
  </si>
  <si>
    <t xml:space="preserve">1 mes</t>
  </si>
  <si>
    <t xml:space="preserve">RAQUETCORT,S.L.</t>
  </si>
  <si>
    <t xml:space="preserve">https://contrataciondelestado.es/wps/poc?uri=deeplink:detalle_licitacion&amp;idEvl=4slB3rYqXwYuf4aBO%2BvQlQ%3D%3D</t>
  </si>
  <si>
    <t xml:space="preserve">251/2022</t>
  </si>
  <si>
    <t xml:space="preserve">Patrocinio ATP Challenger Gran Canaria.</t>
  </si>
  <si>
    <t xml:space="preserve">79341000-Servicios de publicidad.</t>
  </si>
  <si>
    <t xml:space="preserve">MEF TENNIS EVENTS, S.L.</t>
  </si>
  <si>
    <t xml:space="preserve">https://contrataciondelestado.es/wps/poc?uri=deeplink:detalle_licitacion&amp;idEvl=PBUUWAS9%2FJKiEJrVRqloyA%3D%3D</t>
  </si>
  <si>
    <t xml:space="preserve">750/2022</t>
  </si>
  <si>
    <t xml:space="preserve">Equipamiento tecnológico de la Oficina de Playa del Inglés de Turismo de Gran Canaria. Adquisición e instalación de dicho material.</t>
  </si>
  <si>
    <t xml:space="preserve">30000000-Máquinas, equipo y artículos de oficina y de informática, excepto mobiliario y paquetes de software.</t>
  </si>
  <si>
    <t xml:space="preserve">LOTE 1: 40.000 €, LOTE 2:  22.000, LOTE 3: 6.500 y LOTE 4: 7.700</t>
  </si>
  <si>
    <t xml:space="preserve">LOTE 1: 31.664,92, LOTE 2: 20.273,22, LOTE 3 y LOTE 4: DESIERTO</t>
  </si>
  <si>
    <t xml:space="preserve">LOTE 1: 2, LOTE 2: 2, LOTE 3 y 4: 0</t>
  </si>
  <si>
    <t xml:space="preserve">LOTE 1 y LOTE 2: NUNSYS, S.A.</t>
  </si>
  <si>
    <t xml:space="preserve">https://contrataciondelestado.es/wps/poc?uri=deeplink:detalle_licitacion&amp;idEvl=1qKCfWck7bWiEJrVRqloyA%3D%3D</t>
  </si>
  <si>
    <t xml:space="preserve">774/2022</t>
  </si>
  <si>
    <t xml:space="preserve">Servicio de mantenimiento y conservación del ascensor de la sede de Turismo de Gran Canaria sito en la calle Triana número 93 (Las Palmas de Gran Canaria).</t>
  </si>
  <si>
    <t xml:space="preserve">50750000-Servicios de mantenimiento de ascensores.</t>
  </si>
  <si>
    <t xml:space="preserve">GRATEC,S.A.</t>
  </si>
  <si>
    <t xml:space="preserve">https://contrataciondelestado.es/wps/poc?uri=deeplink:detalle_licitacion&amp;idEvl=FOhpfocgLqDnSoTX3z%2F7wA%3D%3D</t>
  </si>
  <si>
    <t xml:space="preserve">1027/22</t>
  </si>
  <si>
    <t xml:space="preserve">Adquisición de diversos equipos multifunción (impresoras gama alta) para los diferentes departamentos de Turismo de Gran Canaria, incluyendo la garantía y el mantenimiento de estas en la modalidad coste por copia.</t>
  </si>
  <si>
    <t xml:space="preserve">30120000-Fotocopiadoras, máquinas offset e impresoras, 30192113-Cartuchos de tinta., 50313100-Servicios de reparación de fotocopiadoras, 50313200-Servicios de mantenimiento de fotocopiadoras.</t>
  </si>
  <si>
    <t xml:space="preserve">5 Años</t>
  </si>
  <si>
    <t xml:space="preserve">CANON ESPAÑA S.A.U.</t>
  </si>
  <si>
    <t xml:space="preserve">https://contrataciondelestado.es/wps/poc?uri=deeplink:detalle_licitacion&amp;idEvl=UfaTBNKZHCKmq21uxhbaVQ%3D%3D</t>
  </si>
  <si>
    <t xml:space="preserve">1023/2022</t>
  </si>
  <si>
    <t xml:space="preserve">46 Edición Rally Islas Canarias - Patrocinio publicitario</t>
  </si>
  <si>
    <t xml:space="preserve">CLUB DEPORTIVO TODO SPORT</t>
  </si>
  <si>
    <t xml:space="preserve">https://contrataciondelestado.es/wps/poc?uri=deeplink:detalle_licitacion&amp;idEvl=b6PUIzx1p0KXQV0WE7lYPw%3D%3D</t>
  </si>
  <si>
    <t xml:space="preserve">807/2022</t>
  </si>
  <si>
    <t xml:space="preserve">Servicio para la obtención de la certificación "European Health Destination" de la isla de Gran Canaria (FASES 1 y 2)</t>
  </si>
  <si>
    <t xml:space="preserve">79212000-Servicios de auditoría.</t>
  </si>
  <si>
    <t xml:space="preserve">Del 18/07/2022 al 31/12/2022</t>
  </si>
  <si>
    <t xml:space="preserve">Carolina Rodríguez Martínez</t>
  </si>
  <si>
    <t xml:space="preserve">https://contrataciondelestado.es/wps/poc?uri=deeplink:detalle_licitacion&amp;idEvl=kTMrrclhvP%2BiEJrVRqloyA%3D%3D</t>
  </si>
  <si>
    <t xml:space="preserve"> 1484/2022</t>
  </si>
  <si>
    <t xml:space="preserve">Gran Canaria WINDSURF WORLD CUP 2022 - Patrocinio publicitario</t>
  </si>
  <si>
    <t xml:space="preserve">9 días </t>
  </si>
  <si>
    <t xml:space="preserve">E11 Bjorn Dunkerbeck, S.L.U</t>
  </si>
  <si>
    <t xml:space="preserve">https://contrataciondelestado.es/wps/poc?uri=deeplink:detalle_licitacion&amp;idEvl=mAKwSW%2B7LNx7h85%2Fpmmsfw%3D%3D</t>
  </si>
  <si>
    <t xml:space="preserve">682/2022</t>
  </si>
  <si>
    <t xml:space="preserve">Servicios de creatividad (adaptación) y comunicación gráfica de la campaña corporativa "Gran Canaria, Gran Destino" conforme al Manual de Identidad Corporativa de la marca turística Gran Canaria</t>
  </si>
  <si>
    <t xml:space="preserve">8 meses</t>
  </si>
  <si>
    <t xml:space="preserve">Javier Rodríguez Fajardo</t>
  </si>
  <si>
    <t xml:space="preserve">https://contrataciondelestado.es/wps/poc?uri=deeplink:detalle_licitacion&amp;idEvl=jRaexuve9Hwuf4aBO%2BvQlQ%3D%3D</t>
  </si>
  <si>
    <t xml:space="preserve">2532/2021</t>
  </si>
  <si>
    <t xml:space="preserve">Certificación de la isla de Gran Canaria como destino BIOSPHERE referido a las fases 4-8.</t>
  </si>
  <si>
    <t xml:space="preserve">90714000 - Auditoría medioambiental. 90714300 - Servicios de auditoría medioambiental sectoriales.</t>
  </si>
  <si>
    <t xml:space="preserve">Del 06/04/2022 al 31/12/2022</t>
  </si>
  <si>
    <t xml:space="preserve">INSTITUTO DE TURISMO RESPONSABLE</t>
  </si>
  <si>
    <t xml:space="preserve">https://contrataciondelestado.es/wps/poc?uri=deeplink:detalle_licitacion&amp;idEvl=pv3FdDRdS%2B%2Brz3GQd5r6SQ%3D%3D</t>
  </si>
  <si>
    <t xml:space="preserve">501/2022</t>
  </si>
  <si>
    <t xml:space="preserve">Promoción de la oferta turística de la isla de Gran Canaria en los mercados de Benelux, Francia y Suiza Francófona.</t>
  </si>
  <si>
    <t xml:space="preserve">79340000-Servicios de publicidad y de marketing.</t>
  </si>
  <si>
    <t xml:space="preserve">5 meses</t>
  </si>
  <si>
    <t xml:space="preserve">Kris Bontinck</t>
  </si>
  <si>
    <t xml:space="preserve">https://contrataciondelestado.es/wps/poc?uri=deeplink:detalle_licitacion&amp;idEvl=7i2wnDg%2FL0%2Brz3GQd5r6SQ%3D%3D</t>
  </si>
  <si>
    <t xml:space="preserve">1699/2022</t>
  </si>
  <si>
    <t xml:space="preserve">ITF World Tennis Tour W60 Gran Canaria - Patrocinio publicitario</t>
  </si>
  <si>
    <t xml:space="preserve">CLUB DEPORTIVO CONDE JACKSON</t>
  </si>
  <si>
    <t xml:space="preserve">https://contrataciondelestado.es/wps/poc?uri=deeplink:detalle_licitacion&amp;idEvl=eY9vPUfOfVQuf4aBO%2BvQlQ%3D%3D</t>
  </si>
  <si>
    <t xml:space="preserve">1992/2022</t>
  </si>
  <si>
    <t xml:space="preserve">Suministro de FAN-COIL (aparatos de aire acondicionado) e instalación de los mismos</t>
  </si>
  <si>
    <t xml:space="preserve">39717000-Ventiladores y aparatos de aire acondicionado., 42512200-Acondicionadores de aire para empotrar.</t>
  </si>
  <si>
    <t xml:space="preserve">IICSA MANTENIMIENTO CONSTRUCCION Y SERVICIOS S.L.</t>
  </si>
  <si>
    <t xml:space="preserve">https://contrataciondelestado.es/wps/poc?uri=deeplink:detalle_licitacion&amp;idEvl=juFhbuCnWK0SugstABGr5A%3D%3D</t>
  </si>
  <si>
    <t xml:space="preserve">2114/2022</t>
  </si>
  <si>
    <t xml:space="preserve">Gran Canaria FRONTON KING 2022 - Patrocinio publicitario</t>
  </si>
  <si>
    <t xml:space="preserve">15 dias</t>
  </si>
  <si>
    <t xml:space="preserve">BEUKERS CRIMAX S.L.</t>
  </si>
  <si>
    <t xml:space="preserve">https://contrataciondelestado.es/wps/poc?uri=deeplink:detalle_licitacion&amp;idEvl=CW04xwxL96erz3GQd5r6SQ%3D%3D</t>
  </si>
  <si>
    <t xml:space="preserve">1085/2022</t>
  </si>
  <si>
    <t xml:space="preserve">FVW Sport Scouts. Patrocinio publicitario</t>
  </si>
  <si>
    <t xml:space="preserve">FVW Medien GmbH</t>
  </si>
  <si>
    <t xml:space="preserve">https://contrataciondelestado.es/wps/poc?uri=deeplink:detalle_licitacion&amp;idEvl=X4zrdM71eZgSugstABGr5A%3D%3D</t>
  </si>
  <si>
    <t xml:space="preserve"> 1996/2022</t>
  </si>
  <si>
    <t xml:space="preserve">Obras de reparación de la fachada del edificio que es sede de Turismo de Gran Canaria, sito en Triana 93, Las Palmas de Gran Canaria.</t>
  </si>
  <si>
    <t xml:space="preserve">obras</t>
  </si>
  <si>
    <t xml:space="preserve">45443000-Trabajos de fachada., 45000000-Trabajos de construcción., 45400000-Acabado de edificios.</t>
  </si>
  <si>
    <t xml:space="preserve">3 meses</t>
  </si>
  <si>
    <t xml:space="preserve">Abierto Simplificado </t>
  </si>
  <si>
    <t xml:space="preserve">DESARROLLA OBRAS Y SERVICIOS S.L.</t>
  </si>
  <si>
    <t xml:space="preserve">https://contrataciondelestado.es/wps/poc?uri=deeplink:detalle_licitacion&amp;idEvl=dVyaRnvw5u6rz3GQd5r6SQ%3D%3D</t>
  </si>
  <si>
    <t xml:space="preserve">2226/2022</t>
  </si>
  <si>
    <t xml:space="preserve">Gran Canaria Walking Festival 2022: Patrocinio con motivo de su celebración.</t>
  </si>
  <si>
    <t xml:space="preserve">Sevicios</t>
  </si>
  <si>
    <t xml:space="preserve">ASOCIACION DE EMPRESARIOS GRAN CANARIA NATURAL</t>
  </si>
  <si>
    <t xml:space="preserve">https://contrataciondelestado.es/wps/poc?uri=deeplink:detalle_licitacion&amp;idEvl=JUdS7%2BjFfannSoTX3z%2F7wA%3D%3D</t>
  </si>
  <si>
    <t xml:space="preserve">2448/2022</t>
  </si>
  <si>
    <t xml:space="preserve">Patrocinio Club Baloncesto Gran Canaria para la Liga ACB y Eurocup 2022-2023 (octubre a diciembre de 2022)</t>
  </si>
  <si>
    <t xml:space="preserve">CLUB DE BALENCESTO GRAN CANARIA CLARET, SAD</t>
  </si>
  <si>
    <t xml:space="preserve">https://contrataciondelestado.es/wps/poc?uri=deeplink:detalle_licitacion&amp;idEvl=AMawaEmsH90BPRBxZ4nJ%2Fg%3D%3D</t>
  </si>
  <si>
    <t xml:space="preserve"> 2684/2022</t>
  </si>
  <si>
    <t xml:space="preserve">Gran Canaria PRO-AM App World Tour SUP Surf - Patrocinio publicitario</t>
  </si>
  <si>
    <t xml:space="preserve">E-11 BJORN DUNKERBECK, SLU</t>
  </si>
  <si>
    <t xml:space="preserve">https://contrataciondelestado.es/wps/poc?uri=deeplink:detalle_licitacion&amp;idEvl=6iijG4Evhb0uf4aBO%2BvQlQ%3D%3D</t>
  </si>
  <si>
    <t xml:space="preserve">2015/2022</t>
  </si>
  <si>
    <t xml:space="preserve">Patrocinio Unión deportiva Las Palmas, SAD, 2ª división Liga Smartbank 2022-2023</t>
  </si>
  <si>
    <t xml:space="preserve">4 meses</t>
  </si>
  <si>
    <t xml:space="preserve">UD LAS PALMAS SAD</t>
  </si>
  <si>
    <t xml:space="preserve">https://contrataciondelestado.es/wps/poc?uri=deeplink:detalle_licitacion&amp;idEvl=A9u5UNrQx%2F7nSoTX3z%2F7wA%3D%3D</t>
  </si>
  <si>
    <t xml:space="preserve">2645/2022</t>
  </si>
  <si>
    <t xml:space="preserve">Patrocinio XXVI Torneo Internacional Liga Promises en Gran Canaria.</t>
  </si>
  <si>
    <t xml:space="preserve">LOJMAN RESORTS, S.L.</t>
  </si>
  <si>
    <t xml:space="preserve">https://contrataciondelestado.es/wps/poc?uri=deeplink:detalle_licitacion&amp;idEvl=B4C7oisRAYyXQV0WE7lYPw%3D%3D</t>
  </si>
  <si>
    <t xml:space="preserve">2507/2022</t>
  </si>
  <si>
    <t xml:space="preserve">Patrocinio XVII Belén de Arena Playa de las Canteras, Gran Canaria.</t>
  </si>
  <si>
    <t xml:space="preserve">2 meses</t>
  </si>
  <si>
    <t xml:space="preserve">GO BEYOND INNOVACION CREATIVIDAD Y DESARROLLO, SL</t>
  </si>
  <si>
    <t xml:space="preserve">https://contrataciondelestado.es/wps/poc?uri=deeplink:detalle_licitacion&amp;idEvl=4oZX3nw7W0Euf4aBO%2BvQlQ%3D%3D</t>
  </si>
  <si>
    <t xml:space="preserve">1495/2022</t>
  </si>
  <si>
    <t xml:space="preserve">Patrocinio Atlantic Rally for Cruisers (ARC) 2022, salida desde Gran Canaria.</t>
  </si>
  <si>
    <t xml:space="preserve">World Cruising Club Limited</t>
  </si>
  <si>
    <t xml:space="preserve">https://contrataciondelestado.es/wps/poc?uri=deeplink:detalle_licitacion&amp;idEvl=kyzi%2FKqJoaemq21uxhbaVQ%3D%3D</t>
  </si>
  <si>
    <t xml:space="preserve">PROCEDIMIENTO DE LICITACIÓN</t>
  </si>
  <si>
    <t xml:space="preserve">IMPORTE TOTAL DE ADJUDICACIÓN SIN IGIC</t>
  </si>
  <si>
    <t xml:space="preserve">TOTAL</t>
  </si>
  <si>
    <t xml:space="preserve">CONTRATOS ADJUDICADOS 2023 - PRIMER SEMESTRE (SIN INCULIR CONTRATOS MENORES)</t>
  </si>
  <si>
    <t xml:space="preserve">1222/2022</t>
  </si>
  <si>
    <t xml:space="preserve">Gestión de las redes sociales promocionales de Turismo de Gran Canaria</t>
  </si>
  <si>
    <t xml:space="preserve">79342000-Servicios de marketing., 79413000-Servicios de consultoría en gestión de marketing.</t>
  </si>
  <si>
    <t xml:space="preserve">6 meses</t>
  </si>
  <si>
    <t xml:space="preserve">21ninjas S.L.</t>
  </si>
  <si>
    <t xml:space="preserve">https://contrataciondelestado.es/wps/poc?uri=deeplink:detalle_licitacion&amp;idEvl=aX99EwLsMY%2Brz3GQd5r6SQ%3D%3D</t>
  </si>
  <si>
    <t xml:space="preserve">3062/2021</t>
  </si>
  <si>
    <t xml:space="preserve">Acondicionamiento de un local existente de uso destinado a oficinas, manteniendo el uso y habilitando el local a las necesidades del organismo público denominado Turismo de Gran Canaria. Dicho local se ubica en la C/ Francisco Gourié, 107, Planta 1ª. Las Palmas de Gran Canaria. Las prestaciones a realizar están estipuladas en la memoria de proyecto básico y de ejecución “ACONDICIONAMIENTO DE LOCAL PARA OFICINA DE TURISMO DE GRAN CANARIA. PLANTA 1ª DEL EDIFICIO DUNAS, CALLE FRANCISCO GOURIÉ 107, LAS PALMAS DE GRAN CANARIA.”</t>
  </si>
  <si>
    <t xml:space="preserve">Obras</t>
  </si>
  <si>
    <t xml:space="preserve">45000000-Trabajos de construcción., 45300000-Trabajos de instalación en edificios., 45400000-Acabado de edificios., 45431000-Trabajos de alicatad</t>
  </si>
  <si>
    <t xml:space="preserve">76 días</t>
  </si>
  <si>
    <t xml:space="preserve">INSAE INFRAESTRUCTURAS, S.A.</t>
  </si>
  <si>
    <t xml:space="preserve">https://contrataciondelestado.es/wps/poc?uri=deeplink:detalle_licitacion&amp;idEvl=ceviLyqEfXkuf4aBO%2BvQlQ%3D%3D</t>
  </si>
  <si>
    <t xml:space="preserve">1893/2022 </t>
  </si>
  <si>
    <t xml:space="preserve">Servicios maquetación y gestión de contenidos soportes digitales promocionales de Turismo de Gran Canaria para el 2023.</t>
  </si>
  <si>
    <t xml:space="preserve">Servicios </t>
  </si>
  <si>
    <t xml:space="preserve">72413000-Servicios de diseño de sitios web WWW.</t>
  </si>
  <si>
    <t xml:space="preserve">SERINZA SOLUTIONS S.L.</t>
  </si>
  <si>
    <t xml:space="preserve">https://contrataciondelestado.es/wps/poc?uri=deeplink:detalle_licitacion&amp;idEvl=LaHWvBVyJdx7h85%2Fpmmsfw%3D%3D</t>
  </si>
  <si>
    <t xml:space="preserve">1976/2022</t>
  </si>
  <si>
    <t xml:space="preserve">Suministro de licencias de software ofimático para el personal de Turismo de Gran Canaria</t>
  </si>
  <si>
    <t xml:space="preserve">48920000-Paquetes de software ofimático.</t>
  </si>
  <si>
    <t xml:space="preserve">Del 01/01/2023 al 31/12/2023</t>
  </si>
  <si>
    <t xml:space="preserve">LOTE 1; 300,00 €, LOTE 2;1.750,00 €, LOTE 3; 5.500,00 €, LOTE 4; 8.500,00 € y LOTE 5; 300,00 €</t>
  </si>
  <si>
    <t xml:space="preserve">LOTE 1; 140 ,00 €, LOTE 2; 1.075,68 €, LOTE 3; 2.486,25 €, LOTE 4; 3.858,00 € y LOTE 5; desierto</t>
  </si>
  <si>
    <t xml:space="preserve">LOTE 1; 3, LOTE 2; 5, LOTE 3; 3, LOTE 4;2 y LOTE 5: desierto</t>
  </si>
  <si>
    <t xml:space="preserve">LOTE 1; Everup Inc EP, LOTE 2;Vasco Informatica S.L, LOTE 3;  SISTEMAS Y REDES SEGURIDAD DIGITAL, S.L., LOTE 4; VMANAGER CONSULTING, S.L.</t>
  </si>
  <si>
    <t xml:space="preserve">https://contrataciondelestado.es/wps/poc?uri=deeplink:detalle_licitacion&amp;idEvl=VFwCSdVghrdvYnTkQN0%2FZA%3D%3D</t>
  </si>
  <si>
    <t xml:space="preserve">2456/2022</t>
  </si>
  <si>
    <t xml:space="preserve">Servicio de agencia de viajes para Turismo de Gran Canaria</t>
  </si>
  <si>
    <t xml:space="preserve">63510000-Servicios de agencias de viajes y servicios similares.</t>
  </si>
  <si>
    <t xml:space="preserve">BTRAVEL TURISMO ACCESIBLE S.A.</t>
  </si>
  <si>
    <t xml:space="preserve">https://contrataciondelestado.es/wps/poc?uri=deeplink:detalle_licitacion&amp;idEvl=9B983VVP2Oouf4aBO%2BvQlQ%3D%3D</t>
  </si>
  <si>
    <t xml:space="preserve">1959/2022</t>
  </si>
  <si>
    <t xml:space="preserve">Mantenimiento preventivo, adecuación de las instalaciones y reparaciones relacionadas con instalaciones de incendios, aires acondicionado, electricidad y fontaneria en los distintos inmuebles de Turismo de Gran Canaria.</t>
  </si>
  <si>
    <t xml:space="preserve">50000000-Servicios de reparación y mantenimiento.</t>
  </si>
  <si>
    <t xml:space="preserve">LOTE 1: 4.500, LOTE 2: 7.500, LOTE 3; 5.250 y LOTE 4:5.250 </t>
  </si>
  <si>
    <t xml:space="preserve">LOTE 1; 3.195, LOTE 2; 6.091, LOTE 3; 3.139,2 y LOTE 4; 3.999</t>
  </si>
  <si>
    <t xml:space="preserve">LOTE 1; 1, LOTE 2;3, LOTE 3;1 y LOTE 4: 1</t>
  </si>
  <si>
    <t xml:space="preserve">LOTE 1; ELECTRIMEGA,S.L.U, LOTE 2;MONTAJES EELCTRICOS MATOS, S.L, LOTE 3; ELECTRIMEGA,S.L.U y LOTE 4; CAPROSS 2004 S.L.</t>
  </si>
  <si>
    <t xml:space="preserve">https://contrataciondelestado.es/wps/poc?uri=deeplink:detalle_licitacion&amp;idEvl=y3UjElhTxRiXQV0WE7lYPw%3D%3D</t>
  </si>
  <si>
    <t xml:space="preserve">2247/2022</t>
  </si>
  <si>
    <t xml:space="preserve">Gestión de Informador Turístico en la oficina de Turismo de Gran Canaria en el Aeropuerto de Gran Canaria, concretamente en la Terminal de Llegadas nacionales – Zona 1.</t>
  </si>
  <si>
    <t xml:space="preserve">FORUM ACTIVA CANARIAS SLU</t>
  </si>
  <si>
    <t xml:space="preserve">https://contrataciondelestado.es/wps/poc?uri=deeplink:detalle_licitacion&amp;idEvl=D3KPfVjkZYeXQV0WE7lYPw%3D%3D</t>
  </si>
  <si>
    <t xml:space="preserve">2769/2022</t>
  </si>
  <si>
    <t xml:space="preserve">Asistencia Jurídica y Apoyo informático en la tramitación electrónica de los expedientes de contratación pública de Turismo de Gran Canaria.</t>
  </si>
  <si>
    <t xml:space="preserve">79140000-Servicios de asesoría e información jurídica., 72261000-Servicios de apoyo al «software».</t>
  </si>
  <si>
    <t xml:space="preserve">EGUESAN ENERGY, SL</t>
  </si>
  <si>
    <t xml:space="preserve">https://contrataciondelestado.es/wps/poc?uri=deeplink:detalle_licitacion&amp;idEvl=YS5XcrPYbu%2Bmq21uxhbaVQ%3D%3D</t>
  </si>
  <si>
    <t xml:space="preserve">3136/2022</t>
  </si>
  <si>
    <t xml:space="preserve">Patrocinio Transgrancanaria SWE 2023</t>
  </si>
  <si>
    <t xml:space="preserve">Arista Eventos SLU</t>
  </si>
  <si>
    <t xml:space="preserve">https://contrataciondelestado.es/wps/poc?uri=deeplink:detalle_licitacion&amp;idEvl=wG%2BUZ%2BTsoXerz3GQd5r6SQ%3D%3D</t>
  </si>
  <si>
    <t xml:space="preserve">2799/2022</t>
  </si>
  <si>
    <t xml:space="preserve">Patrocinio Club Baloncesto Gran Canaria para la Liga ACB y Eurocup 2022-2023 (enero a mayo de 2023)</t>
  </si>
  <si>
    <t xml:space="preserve">CLUB BALONCESTO GRAN CANARIA-CLARET, SAD</t>
  </si>
  <si>
    <t xml:space="preserve">https://contrataciondelestado.es/wps/poc?uri=deeplink:detalle_licitacion&amp;idEvl=aMylj2zQprWmq21uxhbaVQ%3D%3D</t>
  </si>
  <si>
    <t xml:space="preserve">428/2023</t>
  </si>
  <si>
    <t xml:space="preserve">Patrocinio Anfi Challenge Mogán Gran Canaria</t>
  </si>
  <si>
    <t xml:space="preserve">OCEAN WAVE SPORTS MARKETING, SLU</t>
  </si>
  <si>
    <t xml:space="preserve">https://contrataciondelestado.es/wps/poc?uri=deeplink:detalle_licitacion&amp;idEvl=Yj6poNWkIdjkY6rls5tG9A%3D%3D</t>
  </si>
  <si>
    <t xml:space="preserve">681/2023</t>
  </si>
  <si>
    <t xml:space="preserve">Patrocinio publicitario Rally Islas Canarias 2023</t>
  </si>
  <si>
    <t xml:space="preserve">https://contrataciondelestado.es/wps/poc?uri=deeplink:detalle_licitacion&amp;idEvl=UZYzOBpLXMM2wEhQbcAqug%3D%3D</t>
  </si>
  <si>
    <t xml:space="preserve">716/2023</t>
  </si>
  <si>
    <t xml:space="preserve">Patrocinio Maspalomas Pride by Freedom</t>
  </si>
  <si>
    <t xml:space="preserve">FREEDOM ASOCIACION LGBT</t>
  </si>
  <si>
    <t xml:space="preserve">https://contrataciondelestado.es/wps/poc?uri=deeplink:detalle_licitacion&amp;idEvl=2WtEjiO0hdWGCFcHcNGIlQ%3D%3D</t>
  </si>
  <si>
    <t xml:space="preserve">172/2023</t>
  </si>
  <si>
    <t xml:space="preserve">Patrocinio publicitario Club Voleibol Guaguas 2023</t>
  </si>
  <si>
    <t xml:space="preserve">CLUB DEPORTIVO VOLEIBOL GUAGUAS</t>
  </si>
  <si>
    <t xml:space="preserve">https://contrataciondelestado.es/wps/poc?uri=deeplink:detalle_licitacion&amp;idEvl=jCI6G7KLgh56nTs9LZ9RhQ%3D%3D</t>
  </si>
  <si>
    <t xml:space="preserve">PROCEDIMIENTO DE LICITACIÓN </t>
  </si>
  <si>
    <t xml:space="preserve">IMPORTE DE ADJUDCIACIÓN SIN IGIC</t>
  </si>
  <si>
    <t xml:space="preserve">Abierto simplicado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</si>
</sst>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#,##0.00&quot; €&quot;;[RED]\-#,##0.00&quot; €&quot;"/>
  </numFmts>
  <fonts count="6">
    <font>
      <sz val="11"/>
      <color rgb="FF000000"/>
      <name val="Aptos Narrow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ptos Narrow"/>
      <family val="2"/>
      <charset val="1"/>
    </font>
    <font>
      <u val="single"/>
      <sz val="11"/>
      <color rgb="FF467886"/>
      <name val="Aptos Narrow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8E8E8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E8E8E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6788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X3Ly11JeY597h85%2Fpmmsfw%3D%3D" TargetMode="External"/><Relationship Id="rId2" Type="http://schemas.openxmlformats.org/officeDocument/2006/relationships/hyperlink" Target="https://contrataciondelestado.es/wps/poc?uri=deeplink:detalle_licitacion&amp;idEvl=9MAMw3N5aemiEJrVRqloyA%3D%3D" TargetMode="External"/><Relationship Id="rId3" Type="http://schemas.openxmlformats.org/officeDocument/2006/relationships/hyperlink" Target="https://contrataciondelestado.es/wps/poc?uri=deeplink:detalle_licitacion&amp;idEvl=Wo4IfoEwp8Kmq21uxhbaVQ%3D%3D" TargetMode="External"/><Relationship Id="rId4" Type="http://schemas.openxmlformats.org/officeDocument/2006/relationships/hyperlink" Target="https://contrataciondelestado.es/wps/poc?uri=deeplink:detalle_licitacion&amp;idEvl=pWbY1kQKugZvYnTkQN0%2FZA%3D%3D" TargetMode="External"/><Relationship Id="rId5" Type="http://schemas.openxmlformats.org/officeDocument/2006/relationships/hyperlink" Target="https://contrataciondelestado.es/wps/poc?uri=deeplink:detalle_licitacion&amp;idEvl=Ah9rI8OcP4R7h85%2Fpmmsfw%3D%3D" TargetMode="External"/><Relationship Id="rId6" Type="http://schemas.openxmlformats.org/officeDocument/2006/relationships/hyperlink" Target="https://contrataciondelestado.es/wps/poc?uri=deeplink:detalle_licitacion&amp;idEvl=dAD%2BsgFwdEiiEJrVRqloyA%3D%3D" TargetMode="External"/><Relationship Id="rId7" Type="http://schemas.openxmlformats.org/officeDocument/2006/relationships/hyperlink" Target="https://contrataciondelestado.es/wps/poc?uri=deeplink:detalle_licitacion&amp;idEvl=4slB3rYqXwYuf4aBO%2BvQlQ%3D%3D" TargetMode="External"/><Relationship Id="rId8" Type="http://schemas.openxmlformats.org/officeDocument/2006/relationships/hyperlink" Target="https://contrataciondelestado.es/wps/poc?uri=deeplink:detalle_licitacion&amp;idEvl=PBUUWAS9%2FJKiEJrVRqloyA%3D%3D" TargetMode="External"/><Relationship Id="rId9" Type="http://schemas.openxmlformats.org/officeDocument/2006/relationships/hyperlink" Target="https://contrataciondelestado.es/wps/poc?uri=deeplink:detalle_licitacion&amp;idEvl=1qKCfWck7bWiEJrVRqloyA%3D%3D" TargetMode="External"/><Relationship Id="rId10" Type="http://schemas.openxmlformats.org/officeDocument/2006/relationships/hyperlink" Target="https://contrataciondelestado.es/wps/poc?uri=deeplink:detalle_licitacion&amp;idEvl=FOhpfocgLqDnSoTX3z%2F7wA%3D%3D" TargetMode="External"/><Relationship Id="rId11" Type="http://schemas.openxmlformats.org/officeDocument/2006/relationships/hyperlink" Target="https://contrataciondelestado.es/wps/poc?uri=deeplink:detalle_licitacion&amp;idEvl=UfaTBNKZHCKmq21uxhbaVQ%3D%3D" TargetMode="External"/><Relationship Id="rId12" Type="http://schemas.openxmlformats.org/officeDocument/2006/relationships/hyperlink" Target="https://contrataciondelestado.es/wps/poc?uri=deeplink:detalle_licitacion&amp;idEvl=b6PUIzx1p0KXQV0WE7lYPw%3D%3D" TargetMode="External"/><Relationship Id="rId13" Type="http://schemas.openxmlformats.org/officeDocument/2006/relationships/hyperlink" Target="https://contrataciondelestado.es/wps/poc?uri=deeplink:detalle_licitacion&amp;idEvl=kTMrrclhvP%2BiEJrVRqloyA%3D%3D" TargetMode="External"/><Relationship Id="rId14" Type="http://schemas.openxmlformats.org/officeDocument/2006/relationships/hyperlink" Target="https://contrataciondelestado.es/wps/poc?uri=deeplink:detalle_licitacion&amp;idEvl=mAKwSW%2B7LNx7h85%2Fpmmsfw%3D%3D" TargetMode="External"/><Relationship Id="rId15" Type="http://schemas.openxmlformats.org/officeDocument/2006/relationships/hyperlink" Target="https://contrataciondelestado.es/wps/poc?uri=deeplink:detalle_licitacion&amp;idEvl=jRaexuve9Hwuf4aBO%2BvQlQ%3D%3D" TargetMode="External"/><Relationship Id="rId16" Type="http://schemas.openxmlformats.org/officeDocument/2006/relationships/hyperlink" Target="https://contrataciondelestado.es/wps/poc?uri=deeplink:detalle_licitacion&amp;idEvl=pv3FdDRdS%2B%2Brz3GQd5r6SQ%3D%3D" TargetMode="External"/><Relationship Id="rId17" Type="http://schemas.openxmlformats.org/officeDocument/2006/relationships/hyperlink" Target="https://contrataciondelestado.es/wps/poc?uri=deeplink:detalle_licitacion&amp;idEvl=7i2wnDg%2FL0%2Brz3GQd5r6SQ%3D%3D" TargetMode="External"/><Relationship Id="rId18" Type="http://schemas.openxmlformats.org/officeDocument/2006/relationships/hyperlink" Target="https://contrataciondelestado.es/wps/poc?uri=deeplink:detalle_licitacion&amp;idEvl=eY9vPUfOfVQuf4aBO%2BvQlQ%3D%3D" TargetMode="External"/><Relationship Id="rId19" Type="http://schemas.openxmlformats.org/officeDocument/2006/relationships/hyperlink" Target="https://contrataciondelestado.es/wps/poc?uri=deeplink:detalle_licitacion&amp;idEvl=juFhbuCnWK0SugstABGr5A%3D%3D" TargetMode="External"/><Relationship Id="rId20" Type="http://schemas.openxmlformats.org/officeDocument/2006/relationships/hyperlink" Target="https://contrataciondelestado.es/wps/poc?uri=deeplink:detalle_licitacion&amp;idEvl=CW04xwxL96erz3GQd5r6SQ%3D%3D" TargetMode="External"/><Relationship Id="rId21" Type="http://schemas.openxmlformats.org/officeDocument/2006/relationships/hyperlink" Target="https://contrataciondelestado.es/wps/poc?uri=deeplink:detalle_licitacion&amp;idEvl=X4zrdM71eZgSugstABGr5A%3D%3D" TargetMode="External"/><Relationship Id="rId22" Type="http://schemas.openxmlformats.org/officeDocument/2006/relationships/hyperlink" Target="https://contrataciondelestado.es/wps/poc?uri=deeplink:detalle_licitacion&amp;idEvl=dVyaRnvw5u6rz3GQd5r6SQ%3D%3D" TargetMode="External"/><Relationship Id="rId23" Type="http://schemas.openxmlformats.org/officeDocument/2006/relationships/hyperlink" Target="https://contrataciondelestado.es/wps/poc?uri=deeplink:detalle_licitacion&amp;idEvl=JUdS7%2BjFfannSoTX3z%2F7wA%3D%3D" TargetMode="External"/><Relationship Id="rId24" Type="http://schemas.openxmlformats.org/officeDocument/2006/relationships/hyperlink" Target="https://contrataciondelestado.es/wps/poc?uri=deeplink:detalle_licitacion&amp;idEvl=AMawaEmsH90BPRBxZ4nJ%2Fg%3D%3D" TargetMode="External"/><Relationship Id="rId25" Type="http://schemas.openxmlformats.org/officeDocument/2006/relationships/hyperlink" Target="https://contrataciondelestado.es/wps/poc?uri=deeplink:detalle_licitacion&amp;idEvl=6iijG4Evhb0uf4aBO%2BvQlQ%3D%3D" TargetMode="External"/><Relationship Id="rId26" Type="http://schemas.openxmlformats.org/officeDocument/2006/relationships/hyperlink" Target="https://contrataciondelestado.es/wps/poc?uri=deeplink:detalle_licitacion&amp;idEvl=A9u5UNrQx%2F7nSoTX3z%2F7wA%3D%3D" TargetMode="External"/><Relationship Id="rId27" Type="http://schemas.openxmlformats.org/officeDocument/2006/relationships/hyperlink" Target="https://contrataciondelestado.es/wps/poc?uri=deeplink:detalle_licitacion&amp;idEvl=B4C7oisRAYyXQV0WE7lYPw%3D%3D" TargetMode="External"/><Relationship Id="rId28" Type="http://schemas.openxmlformats.org/officeDocument/2006/relationships/hyperlink" Target="https://contrataciondelestado.es/wps/poc?uri=deeplink:detalle_licitacion&amp;idEvl=4oZX3nw7W0Euf4aBO%2BvQlQ%3D%3D" TargetMode="External"/><Relationship Id="rId29" Type="http://schemas.openxmlformats.org/officeDocument/2006/relationships/hyperlink" Target="https://contrataciondelestado.es/wps/poc?uri=deeplink:detalle_licitacion&amp;idEvl=kyzi%2FKqJoaemq21uxhbaVQ%3D%3D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aX99EwLsMY%2Brz3GQd5r6SQ%3D%3D" TargetMode="External"/><Relationship Id="rId2" Type="http://schemas.openxmlformats.org/officeDocument/2006/relationships/hyperlink" Target="https://contrataciondelestado.es/wps/poc?uri=deeplink:detalle_licitacion&amp;idEvl=ceviLyqEfXkuf4aBO%2BvQlQ%3D%3D" TargetMode="External"/><Relationship Id="rId3" Type="http://schemas.openxmlformats.org/officeDocument/2006/relationships/hyperlink" Target="https://contrataciondelestado.es/wps/poc?uri=deeplink:detalle_licitacion&amp;idEvl=LaHWvBVyJdx7h85%2Fpmmsfw%3D%3D" TargetMode="External"/><Relationship Id="rId4" Type="http://schemas.openxmlformats.org/officeDocument/2006/relationships/hyperlink" Target="https://contrataciondelestado.es/wps/poc?uri=deeplink:detalle_licitacion&amp;idEvl=VFwCSdVghrdvYnTkQN0%2FZA%3D%3D" TargetMode="External"/><Relationship Id="rId5" Type="http://schemas.openxmlformats.org/officeDocument/2006/relationships/hyperlink" Target="https://contrataciondelestado.es/wps/poc?uri=deeplink:detalle_licitacion&amp;idEvl=9B983VVP2Oouf4aBO%2BvQlQ%3D%3D" TargetMode="External"/><Relationship Id="rId6" Type="http://schemas.openxmlformats.org/officeDocument/2006/relationships/hyperlink" Target="https://contrataciondelestado.es/wps/poc?uri=deeplink:detalle_licitacion&amp;idEvl=y3UjElhTxRiXQV0WE7lYPw%3D%3D" TargetMode="External"/><Relationship Id="rId7" Type="http://schemas.openxmlformats.org/officeDocument/2006/relationships/hyperlink" Target="https://contrataciondelestado.es/wps/poc?uri=deeplink:detalle_licitacion&amp;idEvl=D3KPfVjkZYeXQV0WE7lYPw%3D%3D" TargetMode="External"/><Relationship Id="rId8" Type="http://schemas.openxmlformats.org/officeDocument/2006/relationships/hyperlink" Target="https://contrataciondelestado.es/wps/poc?uri=deeplink:detalle_licitacion&amp;idEvl=YS5XcrPYbu%2Bmq21uxhbaVQ%3D%3D" TargetMode="External"/><Relationship Id="rId9" Type="http://schemas.openxmlformats.org/officeDocument/2006/relationships/hyperlink" Target="https://contrataciondelestado.es/wps/poc?uri=deeplink:detalle_licitacion&amp;idEvl=wG%2BUZ%2BTsoXerz3GQd5r6SQ%3D%3D" TargetMode="External"/><Relationship Id="rId10" Type="http://schemas.openxmlformats.org/officeDocument/2006/relationships/hyperlink" Target="https://contrataciondelestado.es/wps/poc?uri=deeplink:detalle_licitacion&amp;idEvl=aMylj2zQprWmq21uxhbaVQ%3D%3D" TargetMode="External"/><Relationship Id="rId11" Type="http://schemas.openxmlformats.org/officeDocument/2006/relationships/hyperlink" Target="https://contrataciondelestado.es/wps/poc?uri=deeplink:detalle_licitacion&amp;idEvl=Yj6poNWkIdjkY6rls5tG9A%3D%3D" TargetMode="External"/><Relationship Id="rId12" Type="http://schemas.openxmlformats.org/officeDocument/2006/relationships/hyperlink" Target="https://contrataciondelestado.es/wps/poc?uri=deeplink:detalle_licitacion&amp;idEvl=UZYzOBpLXMM2wEhQbcAqug%3D%3D" TargetMode="External"/><Relationship Id="rId13" Type="http://schemas.openxmlformats.org/officeDocument/2006/relationships/hyperlink" Target="https://contrataciondelestado.es/wps/poc?uri=deeplink:detalle_licitacion&amp;idEvl=2WtEjiO0hdWGCFcHcNGIlQ%3D%3D" TargetMode="External"/><Relationship Id="rId14" Type="http://schemas.openxmlformats.org/officeDocument/2006/relationships/hyperlink" Target="https://contrataciondelestado.es/wps/poc?uri=deeplink:detalle_licitacion&amp;idEvl=jCI6G7KLgh56nTs9LZ9RhQ%3D%3D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U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3" activeCellId="0" sqref="A43"/>
    </sheetView>
  </sheetViews>
  <sheetFormatPr defaultColWidth="10.3515625" defaultRowHeight="15" zeroHeight="false" outlineLevelRow="0" outlineLevelCol="0"/>
  <cols>
    <col collapsed="false" customWidth="true" hidden="false" outlineLevel="0" max="7" min="7" style="0" width="31.57"/>
    <col collapsed="false" customWidth="true" hidden="false" outlineLevel="0" max="11" min="11" style="0" width="11.7"/>
    <col collapsed="false" customWidth="true" hidden="false" outlineLevel="0" max="16" min="16" style="0" width="17.43"/>
    <col collapsed="false" customWidth="true" hidden="false" outlineLevel="0" max="17" min="17" style="0" width="17.71"/>
    <col collapsed="false" customWidth="true" hidden="false" outlineLevel="0" max="18" min="18" style="0" width="26.29"/>
    <col collapsed="false" customWidth="true" hidden="false" outlineLevel="0" max="19" min="19" style="0" width="11.99"/>
    <col collapsed="false" customWidth="true" hidden="false" outlineLevel="0" max="20" min="20" style="0" width="18.14"/>
    <col collapsed="false" customWidth="true" hidden="false" outlineLevel="0" max="21" min="21" style="0" width="35.14"/>
    <col collapsed="false" customWidth="true" hidden="false" outlineLevel="0" max="22" min="22" style="0" width="11.43"/>
    <col collapsed="false" customWidth="true" hidden="false" outlineLevel="0" max="23" min="23" style="0" width="1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4" customFormat="false" ht="15" hidden="false" customHeight="false" outlineLevel="0" collapsed="false">
      <c r="A4" s="2" t="s">
        <v>1</v>
      </c>
      <c r="B4" s="2"/>
      <c r="C4" s="2" t="s">
        <v>2</v>
      </c>
      <c r="D4" s="2"/>
      <c r="E4" s="2"/>
      <c r="F4" s="2"/>
      <c r="G4" s="2"/>
      <c r="H4" s="3" t="s">
        <v>3</v>
      </c>
      <c r="I4" s="4"/>
      <c r="J4" s="5" t="s">
        <v>4</v>
      </c>
      <c r="K4" s="5"/>
      <c r="L4" s="2" t="s">
        <v>5</v>
      </c>
      <c r="M4" s="2"/>
      <c r="N4" s="2"/>
      <c r="O4" s="2"/>
      <c r="P4" s="2" t="s">
        <v>6</v>
      </c>
      <c r="Q4" s="2"/>
      <c r="R4" s="2"/>
      <c r="S4" s="2"/>
      <c r="T4" s="2" t="s">
        <v>7</v>
      </c>
      <c r="U4" s="2"/>
      <c r="V4" s="2"/>
      <c r="W4" s="2"/>
      <c r="X4" s="2" t="s">
        <v>8</v>
      </c>
      <c r="Y4" s="2"/>
      <c r="Z4" s="2"/>
      <c r="AA4" s="2"/>
      <c r="AB4" s="2" t="s">
        <v>9</v>
      </c>
      <c r="AC4" s="2"/>
      <c r="AD4" s="2"/>
      <c r="AE4" s="2"/>
      <c r="AF4" s="2"/>
      <c r="AG4" s="2" t="s">
        <v>10</v>
      </c>
      <c r="AH4" s="2"/>
      <c r="AI4" s="2"/>
      <c r="AJ4" s="2"/>
      <c r="AK4" s="2"/>
      <c r="AL4" s="6" t="s">
        <v>11</v>
      </c>
      <c r="AM4" s="6"/>
      <c r="AN4" s="6"/>
      <c r="AO4" s="6"/>
      <c r="AP4" s="6"/>
      <c r="AQ4" s="6"/>
      <c r="AR4" s="2" t="s">
        <v>12</v>
      </c>
      <c r="AS4" s="2"/>
      <c r="AT4" s="2"/>
      <c r="AU4" s="2"/>
    </row>
    <row r="5" customFormat="false" ht="15" hidden="false" customHeight="false" outlineLevel="0" collapsed="false">
      <c r="A5" s="2" t="s">
        <v>13</v>
      </c>
      <c r="B5" s="2"/>
      <c r="C5" s="7" t="s">
        <v>14</v>
      </c>
      <c r="D5" s="7"/>
      <c r="E5" s="7"/>
      <c r="F5" s="7"/>
      <c r="G5" s="7"/>
      <c r="H5" s="7" t="s">
        <v>15</v>
      </c>
      <c r="I5" s="7"/>
      <c r="J5" s="7" t="s">
        <v>16</v>
      </c>
      <c r="K5" s="7"/>
      <c r="L5" s="7" t="s">
        <v>17</v>
      </c>
      <c r="M5" s="7"/>
      <c r="N5" s="7"/>
      <c r="O5" s="7"/>
      <c r="P5" s="8" t="s">
        <v>18</v>
      </c>
      <c r="Q5" s="8"/>
      <c r="R5" s="8"/>
      <c r="S5" s="9" t="n">
        <v>30000</v>
      </c>
      <c r="T5" s="8" t="s">
        <v>19</v>
      </c>
      <c r="U5" s="8"/>
      <c r="V5" s="8"/>
      <c r="W5" s="9" t="n">
        <v>28742.77</v>
      </c>
      <c r="X5" s="7" t="s">
        <v>20</v>
      </c>
      <c r="Y5" s="7"/>
      <c r="Z5" s="7"/>
      <c r="AA5" s="7"/>
      <c r="AB5" s="7" t="s">
        <v>21</v>
      </c>
      <c r="AC5" s="7"/>
      <c r="AD5" s="7"/>
      <c r="AE5" s="7"/>
      <c r="AF5" s="7"/>
      <c r="AG5" s="7" t="n">
        <v>1</v>
      </c>
      <c r="AH5" s="7"/>
      <c r="AI5" s="7"/>
      <c r="AJ5" s="7"/>
      <c r="AK5" s="7"/>
      <c r="AL5" s="7" t="s">
        <v>22</v>
      </c>
      <c r="AM5" s="7"/>
      <c r="AN5" s="7"/>
      <c r="AO5" s="7"/>
      <c r="AP5" s="7"/>
      <c r="AQ5" s="7"/>
      <c r="AR5" s="10" t="s">
        <v>23</v>
      </c>
      <c r="AS5" s="10"/>
      <c r="AT5" s="10"/>
      <c r="AU5" s="10"/>
    </row>
    <row r="6" customFormat="false" ht="15" hidden="false" customHeight="true" outlineLevel="0" collapsed="false">
      <c r="A6" s="2" t="s">
        <v>24</v>
      </c>
      <c r="B6" s="2"/>
      <c r="C6" s="7" t="s">
        <v>25</v>
      </c>
      <c r="D6" s="7"/>
      <c r="E6" s="7"/>
      <c r="F6" s="7"/>
      <c r="G6" s="7"/>
      <c r="H6" s="7" t="s">
        <v>26</v>
      </c>
      <c r="I6" s="7"/>
      <c r="J6" s="7" t="s">
        <v>27</v>
      </c>
      <c r="K6" s="7"/>
      <c r="L6" s="7" t="s">
        <v>17</v>
      </c>
      <c r="M6" s="7"/>
      <c r="N6" s="7"/>
      <c r="O6" s="7"/>
      <c r="P6" s="8" t="s">
        <v>18</v>
      </c>
      <c r="Q6" s="8"/>
      <c r="R6" s="8"/>
      <c r="S6" s="9" t="n">
        <v>35280</v>
      </c>
      <c r="T6" s="8" t="s">
        <v>19</v>
      </c>
      <c r="U6" s="8"/>
      <c r="V6" s="8"/>
      <c r="W6" s="9" t="n">
        <v>25700</v>
      </c>
      <c r="X6" s="7" t="s">
        <v>28</v>
      </c>
      <c r="Y6" s="7"/>
      <c r="Z6" s="7"/>
      <c r="AA6" s="7"/>
      <c r="AB6" s="7" t="s">
        <v>21</v>
      </c>
      <c r="AC6" s="7"/>
      <c r="AD6" s="7"/>
      <c r="AE6" s="7"/>
      <c r="AF6" s="7"/>
      <c r="AG6" s="7" t="n">
        <v>3</v>
      </c>
      <c r="AH6" s="7"/>
      <c r="AI6" s="7"/>
      <c r="AJ6" s="7"/>
      <c r="AK6" s="7"/>
      <c r="AL6" s="7" t="s">
        <v>29</v>
      </c>
      <c r="AM6" s="7"/>
      <c r="AN6" s="7"/>
      <c r="AO6" s="7"/>
      <c r="AP6" s="7"/>
      <c r="AQ6" s="7"/>
      <c r="AR6" s="11" t="s">
        <v>30</v>
      </c>
      <c r="AS6" s="11"/>
      <c r="AT6" s="11"/>
      <c r="AU6" s="11"/>
    </row>
    <row r="7" customFormat="false" ht="15" hidden="false" customHeight="false" outlineLevel="0" collapsed="false">
      <c r="A7" s="2" t="s">
        <v>31</v>
      </c>
      <c r="B7" s="2"/>
      <c r="C7" s="7" t="s">
        <v>32</v>
      </c>
      <c r="D7" s="7"/>
      <c r="E7" s="7"/>
      <c r="F7" s="7"/>
      <c r="G7" s="7"/>
      <c r="H7" s="7" t="s">
        <v>26</v>
      </c>
      <c r="I7" s="7"/>
      <c r="J7" s="7" t="s">
        <v>33</v>
      </c>
      <c r="K7" s="7"/>
      <c r="L7" s="7" t="s">
        <v>17</v>
      </c>
      <c r="M7" s="7"/>
      <c r="N7" s="7"/>
      <c r="O7" s="7"/>
      <c r="P7" s="12" t="s">
        <v>34</v>
      </c>
      <c r="Q7" s="13" t="s">
        <v>35</v>
      </c>
      <c r="R7" s="13"/>
      <c r="S7" s="14" t="n">
        <v>69040.75</v>
      </c>
      <c r="T7" s="12" t="s">
        <v>36</v>
      </c>
      <c r="U7" s="15" t="str">
        <f aca="false">Q7</f>
        <v>TOTAL (INLUYENDO TODOS LOS LOTES)</v>
      </c>
      <c r="V7" s="15"/>
      <c r="W7" s="14" t="n">
        <f aca="false">27450+27781.85</f>
        <v>55231.85</v>
      </c>
      <c r="X7" s="7" t="s">
        <v>37</v>
      </c>
      <c r="Y7" s="7"/>
      <c r="Z7" s="7"/>
      <c r="AA7" s="7"/>
      <c r="AB7" s="7" t="s">
        <v>21</v>
      </c>
      <c r="AC7" s="7"/>
      <c r="AD7" s="7"/>
      <c r="AE7" s="7"/>
      <c r="AF7" s="7"/>
      <c r="AG7" s="7" t="s">
        <v>38</v>
      </c>
      <c r="AH7" s="7"/>
      <c r="AI7" s="7"/>
      <c r="AJ7" s="7"/>
      <c r="AK7" s="7"/>
      <c r="AL7" s="7" t="s">
        <v>39</v>
      </c>
      <c r="AM7" s="7"/>
      <c r="AN7" s="7"/>
      <c r="AO7" s="7"/>
      <c r="AP7" s="7"/>
      <c r="AQ7" s="7"/>
      <c r="AR7" s="10" t="s">
        <v>40</v>
      </c>
      <c r="AS7" s="10"/>
      <c r="AT7" s="10"/>
      <c r="AU7" s="10"/>
    </row>
    <row r="8" customFormat="false" ht="15" hidden="false" customHeight="false" outlineLevel="0" collapsed="false">
      <c r="A8" s="2" t="s">
        <v>41</v>
      </c>
      <c r="B8" s="2"/>
      <c r="C8" s="7" t="s">
        <v>42</v>
      </c>
      <c r="D8" s="7"/>
      <c r="E8" s="7"/>
      <c r="F8" s="7"/>
      <c r="G8" s="7"/>
      <c r="H8" s="7" t="s">
        <v>15</v>
      </c>
      <c r="I8" s="7"/>
      <c r="J8" s="7" t="s">
        <v>43</v>
      </c>
      <c r="K8" s="7"/>
      <c r="L8" s="7" t="s">
        <v>44</v>
      </c>
      <c r="M8" s="7"/>
      <c r="N8" s="7"/>
      <c r="O8" s="7"/>
      <c r="P8" s="12" t="s">
        <v>45</v>
      </c>
      <c r="Q8" s="13" t="s">
        <v>35</v>
      </c>
      <c r="R8" s="13"/>
      <c r="S8" s="14" t="n">
        <v>56060</v>
      </c>
      <c r="T8" s="12" t="s">
        <v>46</v>
      </c>
      <c r="U8" s="15" t="str">
        <f aca="false">Q8</f>
        <v>TOTAL (INLUYENDO TODOS LOS LOTES)</v>
      </c>
      <c r="V8" s="15"/>
      <c r="W8" s="14" t="n">
        <f aca="false">7800+10990+6090+9680+7040</f>
        <v>41600</v>
      </c>
      <c r="X8" s="7" t="s">
        <v>28</v>
      </c>
      <c r="Y8" s="7"/>
      <c r="Z8" s="7"/>
      <c r="AA8" s="7"/>
      <c r="AB8" s="7" t="s">
        <v>21</v>
      </c>
      <c r="AC8" s="7"/>
      <c r="AD8" s="7"/>
      <c r="AE8" s="7"/>
      <c r="AF8" s="7"/>
      <c r="AG8" s="7" t="s">
        <v>47</v>
      </c>
      <c r="AH8" s="7"/>
      <c r="AI8" s="7"/>
      <c r="AJ8" s="7"/>
      <c r="AK8" s="7"/>
      <c r="AL8" s="7" t="s">
        <v>48</v>
      </c>
      <c r="AM8" s="7"/>
      <c r="AN8" s="7"/>
      <c r="AO8" s="7"/>
      <c r="AP8" s="7"/>
      <c r="AQ8" s="7"/>
      <c r="AR8" s="10" t="s">
        <v>49</v>
      </c>
      <c r="AS8" s="10"/>
      <c r="AT8" s="10"/>
      <c r="AU8" s="10"/>
    </row>
    <row r="9" customFormat="false" ht="15" hidden="false" customHeight="false" outlineLevel="0" collapsed="false">
      <c r="A9" s="2" t="s">
        <v>50</v>
      </c>
      <c r="B9" s="2"/>
      <c r="C9" s="7" t="s">
        <v>51</v>
      </c>
      <c r="D9" s="7"/>
      <c r="E9" s="7"/>
      <c r="F9" s="7"/>
      <c r="G9" s="7"/>
      <c r="H9" s="7" t="s">
        <v>15</v>
      </c>
      <c r="I9" s="7"/>
      <c r="J9" s="7" t="s">
        <v>52</v>
      </c>
      <c r="K9" s="7"/>
      <c r="L9" s="7" t="s">
        <v>53</v>
      </c>
      <c r="M9" s="7"/>
      <c r="N9" s="7"/>
      <c r="O9" s="7"/>
      <c r="P9" s="8" t="s">
        <v>18</v>
      </c>
      <c r="Q9" s="8"/>
      <c r="R9" s="8"/>
      <c r="S9" s="9" t="n">
        <v>5000</v>
      </c>
      <c r="T9" s="8" t="s">
        <v>19</v>
      </c>
      <c r="U9" s="8"/>
      <c r="V9" s="8"/>
      <c r="W9" s="9" t="n">
        <v>0.5</v>
      </c>
      <c r="X9" s="7" t="s">
        <v>28</v>
      </c>
      <c r="Y9" s="7"/>
      <c r="Z9" s="7"/>
      <c r="AA9" s="7"/>
      <c r="AB9" s="7" t="s">
        <v>21</v>
      </c>
      <c r="AC9" s="7"/>
      <c r="AD9" s="7"/>
      <c r="AE9" s="7"/>
      <c r="AF9" s="7"/>
      <c r="AG9" s="7" t="n">
        <v>3</v>
      </c>
      <c r="AH9" s="7"/>
      <c r="AI9" s="7"/>
      <c r="AJ9" s="7"/>
      <c r="AK9" s="7"/>
      <c r="AL9" s="7" t="s">
        <v>54</v>
      </c>
      <c r="AM9" s="7"/>
      <c r="AN9" s="7"/>
      <c r="AO9" s="7"/>
      <c r="AP9" s="7"/>
      <c r="AQ9" s="7"/>
      <c r="AR9" s="10" t="s">
        <v>55</v>
      </c>
      <c r="AS9" s="10"/>
      <c r="AT9" s="10"/>
      <c r="AU9" s="10"/>
    </row>
    <row r="10" customFormat="false" ht="15" hidden="false" customHeight="true" outlineLevel="0" collapsed="false">
      <c r="A10" s="2" t="s">
        <v>56</v>
      </c>
      <c r="B10" s="2"/>
      <c r="C10" s="16" t="s">
        <v>57</v>
      </c>
      <c r="D10" s="16"/>
      <c r="E10" s="16"/>
      <c r="F10" s="16"/>
      <c r="G10" s="16"/>
      <c r="H10" s="7" t="s">
        <v>26</v>
      </c>
      <c r="I10" s="7"/>
      <c r="J10" s="7" t="s">
        <v>58</v>
      </c>
      <c r="K10" s="7"/>
      <c r="L10" s="7" t="s">
        <v>59</v>
      </c>
      <c r="M10" s="7"/>
      <c r="N10" s="7"/>
      <c r="O10" s="7"/>
      <c r="P10" s="12" t="s">
        <v>60</v>
      </c>
      <c r="Q10" s="13" t="s">
        <v>35</v>
      </c>
      <c r="R10" s="13"/>
      <c r="S10" s="17" t="n">
        <v>75890.17</v>
      </c>
      <c r="T10" s="12" t="s">
        <v>61</v>
      </c>
      <c r="U10" s="15" t="str">
        <f aca="false">Q10</f>
        <v>TOTAL (INLUYENDO TODOS LOS LOTES)</v>
      </c>
      <c r="V10" s="15"/>
      <c r="W10" s="14" t="n">
        <f aca="false">35616.34 + 22870</f>
        <v>58486.34</v>
      </c>
      <c r="X10" s="7" t="s">
        <v>37</v>
      </c>
      <c r="Y10" s="7"/>
      <c r="Z10" s="7"/>
      <c r="AA10" s="7"/>
      <c r="AB10" s="7" t="s">
        <v>21</v>
      </c>
      <c r="AC10" s="7"/>
      <c r="AD10" s="7"/>
      <c r="AE10" s="7"/>
      <c r="AF10" s="7"/>
      <c r="AG10" s="7" t="s">
        <v>62</v>
      </c>
      <c r="AH10" s="7"/>
      <c r="AI10" s="7"/>
      <c r="AJ10" s="7"/>
      <c r="AK10" s="7"/>
      <c r="AL10" s="7" t="s">
        <v>63</v>
      </c>
      <c r="AM10" s="7"/>
      <c r="AN10" s="7"/>
      <c r="AO10" s="7"/>
      <c r="AP10" s="7"/>
      <c r="AQ10" s="7"/>
      <c r="AR10" s="11" t="s">
        <v>64</v>
      </c>
      <c r="AS10" s="11"/>
      <c r="AT10" s="11"/>
      <c r="AU10" s="11"/>
    </row>
    <row r="11" customFormat="false" ht="15" hidden="false" customHeight="false" outlineLevel="0" collapsed="false">
      <c r="A11" s="2" t="s">
        <v>65</v>
      </c>
      <c r="B11" s="2"/>
      <c r="C11" s="7" t="s">
        <v>66</v>
      </c>
      <c r="D11" s="7"/>
      <c r="E11" s="7"/>
      <c r="F11" s="7"/>
      <c r="G11" s="7"/>
      <c r="H11" s="7" t="s">
        <v>26</v>
      </c>
      <c r="I11" s="7"/>
      <c r="J11" s="7" t="s">
        <v>67</v>
      </c>
      <c r="K11" s="7"/>
      <c r="L11" s="7" t="s">
        <v>68</v>
      </c>
      <c r="M11" s="7"/>
      <c r="N11" s="7"/>
      <c r="O11" s="7"/>
      <c r="P11" s="13" t="s">
        <v>18</v>
      </c>
      <c r="Q11" s="13"/>
      <c r="R11" s="13"/>
      <c r="S11" s="17" t="n">
        <v>46000</v>
      </c>
      <c r="T11" s="13" t="s">
        <v>18</v>
      </c>
      <c r="U11" s="13"/>
      <c r="V11" s="13"/>
      <c r="W11" s="14" t="n">
        <v>46000</v>
      </c>
      <c r="X11" s="7" t="s">
        <v>20</v>
      </c>
      <c r="Y11" s="7"/>
      <c r="Z11" s="7"/>
      <c r="AA11" s="7"/>
      <c r="AB11" s="7" t="s">
        <v>21</v>
      </c>
      <c r="AC11" s="7"/>
      <c r="AD11" s="7"/>
      <c r="AE11" s="7"/>
      <c r="AF11" s="7"/>
      <c r="AG11" s="7" t="n">
        <v>1</v>
      </c>
      <c r="AH11" s="7"/>
      <c r="AI11" s="7"/>
      <c r="AJ11" s="7"/>
      <c r="AK11" s="7"/>
      <c r="AL11" s="7" t="s">
        <v>69</v>
      </c>
      <c r="AM11" s="7"/>
      <c r="AN11" s="7"/>
      <c r="AO11" s="7"/>
      <c r="AP11" s="7"/>
      <c r="AQ11" s="7"/>
      <c r="AR11" s="10" t="s">
        <v>70</v>
      </c>
      <c r="AS11" s="10"/>
      <c r="AT11" s="10"/>
      <c r="AU11" s="10"/>
    </row>
    <row r="12" customFormat="false" ht="15" hidden="false" customHeight="false" outlineLevel="0" collapsed="false">
      <c r="A12" s="2" t="s">
        <v>71</v>
      </c>
      <c r="B12" s="2"/>
      <c r="C12" s="7" t="s">
        <v>72</v>
      </c>
      <c r="D12" s="7"/>
      <c r="E12" s="7"/>
      <c r="F12" s="7"/>
      <c r="G12" s="7"/>
      <c r="H12" s="7" t="s">
        <v>26</v>
      </c>
      <c r="I12" s="7"/>
      <c r="J12" s="7" t="s">
        <v>73</v>
      </c>
      <c r="K12" s="7"/>
      <c r="L12" s="7" t="s">
        <v>68</v>
      </c>
      <c r="M12" s="7"/>
      <c r="N12" s="7"/>
      <c r="O12" s="7"/>
      <c r="P12" s="13" t="s">
        <v>18</v>
      </c>
      <c r="Q12" s="13"/>
      <c r="R12" s="13"/>
      <c r="S12" s="17" t="n">
        <v>56074.77</v>
      </c>
      <c r="T12" s="13" t="s">
        <v>18</v>
      </c>
      <c r="U12" s="13"/>
      <c r="V12" s="13"/>
      <c r="W12" s="14" t="n">
        <v>56074.77</v>
      </c>
      <c r="X12" s="7" t="s">
        <v>20</v>
      </c>
      <c r="Y12" s="7"/>
      <c r="Z12" s="7"/>
      <c r="AA12" s="7"/>
      <c r="AB12" s="7" t="s">
        <v>21</v>
      </c>
      <c r="AC12" s="7"/>
      <c r="AD12" s="7"/>
      <c r="AE12" s="7"/>
      <c r="AF12" s="7"/>
      <c r="AG12" s="7" t="n">
        <v>1</v>
      </c>
      <c r="AH12" s="7"/>
      <c r="AI12" s="7"/>
      <c r="AJ12" s="7"/>
      <c r="AK12" s="7"/>
      <c r="AL12" s="7" t="s">
        <v>74</v>
      </c>
      <c r="AM12" s="7"/>
      <c r="AN12" s="7"/>
      <c r="AO12" s="7"/>
      <c r="AP12" s="7"/>
      <c r="AQ12" s="7"/>
      <c r="AR12" s="10" t="s">
        <v>75</v>
      </c>
      <c r="AS12" s="10"/>
      <c r="AT12" s="10"/>
      <c r="AU12" s="10"/>
    </row>
    <row r="13" customFormat="false" ht="15" hidden="false" customHeight="false" outlineLevel="0" collapsed="false">
      <c r="A13" s="2" t="s">
        <v>76</v>
      </c>
      <c r="B13" s="2"/>
      <c r="C13" s="7" t="s">
        <v>77</v>
      </c>
      <c r="D13" s="7"/>
      <c r="E13" s="7"/>
      <c r="F13" s="7"/>
      <c r="G13" s="7"/>
      <c r="H13" s="7" t="s">
        <v>15</v>
      </c>
      <c r="I13" s="7"/>
      <c r="J13" s="7" t="s">
        <v>78</v>
      </c>
      <c r="K13" s="7"/>
      <c r="L13" s="7" t="s">
        <v>68</v>
      </c>
      <c r="M13" s="7"/>
      <c r="N13" s="7"/>
      <c r="O13" s="7"/>
      <c r="P13" s="12" t="s">
        <v>79</v>
      </c>
      <c r="Q13" s="13" t="s">
        <v>35</v>
      </c>
      <c r="R13" s="13"/>
      <c r="S13" s="17" t="n">
        <v>76200</v>
      </c>
      <c r="T13" s="12" t="s">
        <v>80</v>
      </c>
      <c r="U13" s="15" t="s">
        <v>35</v>
      </c>
      <c r="V13" s="15"/>
      <c r="W13" s="14" t="n">
        <f aca="false">31664.92 + 20273.22</f>
        <v>51938.14</v>
      </c>
      <c r="X13" s="7" t="s">
        <v>28</v>
      </c>
      <c r="Y13" s="7"/>
      <c r="Z13" s="7"/>
      <c r="AA13" s="7"/>
      <c r="AB13" s="7" t="s">
        <v>21</v>
      </c>
      <c r="AC13" s="7"/>
      <c r="AD13" s="7"/>
      <c r="AE13" s="7"/>
      <c r="AF13" s="7"/>
      <c r="AG13" s="7" t="s">
        <v>81</v>
      </c>
      <c r="AH13" s="7"/>
      <c r="AI13" s="7"/>
      <c r="AJ13" s="7"/>
      <c r="AK13" s="7"/>
      <c r="AL13" s="7" t="s">
        <v>82</v>
      </c>
      <c r="AM13" s="7"/>
      <c r="AN13" s="7"/>
      <c r="AO13" s="7"/>
      <c r="AP13" s="7"/>
      <c r="AQ13" s="7"/>
      <c r="AR13" s="10" t="s">
        <v>83</v>
      </c>
      <c r="AS13" s="10"/>
      <c r="AT13" s="10"/>
      <c r="AU13" s="10"/>
    </row>
    <row r="14" customFormat="false" ht="15" hidden="false" customHeight="false" outlineLevel="0" collapsed="false">
      <c r="A14" s="2" t="s">
        <v>84</v>
      </c>
      <c r="B14" s="2"/>
      <c r="C14" s="7" t="s">
        <v>85</v>
      </c>
      <c r="D14" s="7"/>
      <c r="E14" s="7"/>
      <c r="F14" s="7"/>
      <c r="G14" s="7"/>
      <c r="H14" s="7" t="s">
        <v>26</v>
      </c>
      <c r="I14" s="7"/>
      <c r="J14" s="7" t="s">
        <v>86</v>
      </c>
      <c r="K14" s="7"/>
      <c r="L14" s="7" t="s">
        <v>53</v>
      </c>
      <c r="M14" s="7"/>
      <c r="N14" s="7"/>
      <c r="O14" s="7"/>
      <c r="P14" s="13" t="s">
        <v>18</v>
      </c>
      <c r="Q14" s="13"/>
      <c r="R14" s="13"/>
      <c r="S14" s="17" t="n">
        <v>5000</v>
      </c>
      <c r="T14" s="13" t="s">
        <v>19</v>
      </c>
      <c r="U14" s="13"/>
      <c r="V14" s="13"/>
      <c r="W14" s="14" t="n">
        <v>690</v>
      </c>
      <c r="X14" s="7" t="s">
        <v>28</v>
      </c>
      <c r="Y14" s="7"/>
      <c r="Z14" s="7"/>
      <c r="AA14" s="7"/>
      <c r="AB14" s="7" t="s">
        <v>21</v>
      </c>
      <c r="AC14" s="7"/>
      <c r="AD14" s="7"/>
      <c r="AE14" s="7"/>
      <c r="AF14" s="7"/>
      <c r="AG14" s="7" t="n">
        <v>5</v>
      </c>
      <c r="AH14" s="7"/>
      <c r="AI14" s="7"/>
      <c r="AJ14" s="7"/>
      <c r="AK14" s="7"/>
      <c r="AL14" s="7" t="s">
        <v>87</v>
      </c>
      <c r="AM14" s="7"/>
      <c r="AN14" s="7"/>
      <c r="AO14" s="7"/>
      <c r="AP14" s="7"/>
      <c r="AQ14" s="7"/>
      <c r="AR14" s="10" t="s">
        <v>88</v>
      </c>
      <c r="AS14" s="10"/>
      <c r="AT14" s="10"/>
      <c r="AU14" s="10"/>
    </row>
    <row r="15" customFormat="false" ht="15" hidden="false" customHeight="false" outlineLevel="0" collapsed="false">
      <c r="A15" s="2" t="s">
        <v>89</v>
      </c>
      <c r="B15" s="2"/>
      <c r="C15" s="7" t="s">
        <v>90</v>
      </c>
      <c r="D15" s="7"/>
      <c r="E15" s="7"/>
      <c r="F15" s="7"/>
      <c r="G15" s="7"/>
      <c r="H15" s="7" t="s">
        <v>15</v>
      </c>
      <c r="I15" s="7"/>
      <c r="J15" s="7" t="s">
        <v>91</v>
      </c>
      <c r="K15" s="7"/>
      <c r="L15" s="7" t="s">
        <v>92</v>
      </c>
      <c r="M15" s="7"/>
      <c r="N15" s="7"/>
      <c r="O15" s="7"/>
      <c r="P15" s="13" t="s">
        <v>18</v>
      </c>
      <c r="Q15" s="13"/>
      <c r="R15" s="13"/>
      <c r="S15" s="17" t="n">
        <v>18000</v>
      </c>
      <c r="T15" s="13" t="s">
        <v>19</v>
      </c>
      <c r="U15" s="13"/>
      <c r="V15" s="13"/>
      <c r="W15" s="14" t="n">
        <v>17723</v>
      </c>
      <c r="X15" s="7" t="s">
        <v>28</v>
      </c>
      <c r="Y15" s="7"/>
      <c r="Z15" s="7"/>
      <c r="AA15" s="7"/>
      <c r="AB15" s="7" t="s">
        <v>21</v>
      </c>
      <c r="AC15" s="7"/>
      <c r="AD15" s="7"/>
      <c r="AE15" s="7"/>
      <c r="AF15" s="7"/>
      <c r="AG15" s="7" t="n">
        <v>1</v>
      </c>
      <c r="AH15" s="7"/>
      <c r="AI15" s="7"/>
      <c r="AJ15" s="7"/>
      <c r="AK15" s="7"/>
      <c r="AL15" s="7" t="s">
        <v>93</v>
      </c>
      <c r="AM15" s="7"/>
      <c r="AN15" s="7"/>
      <c r="AO15" s="7"/>
      <c r="AP15" s="7"/>
      <c r="AQ15" s="7"/>
      <c r="AR15" s="10" t="s">
        <v>94</v>
      </c>
      <c r="AS15" s="10"/>
      <c r="AT15" s="10"/>
      <c r="AU15" s="10"/>
    </row>
    <row r="16" customFormat="false" ht="15" hidden="false" customHeight="false" outlineLevel="0" collapsed="false">
      <c r="A16" s="2" t="s">
        <v>95</v>
      </c>
      <c r="B16" s="2"/>
      <c r="C16" s="7" t="s">
        <v>96</v>
      </c>
      <c r="D16" s="7"/>
      <c r="E16" s="7"/>
      <c r="F16" s="7"/>
      <c r="G16" s="7"/>
      <c r="H16" s="7" t="s">
        <v>26</v>
      </c>
      <c r="I16" s="7"/>
      <c r="J16" s="7" t="s">
        <v>73</v>
      </c>
      <c r="K16" s="7"/>
      <c r="L16" s="7" t="s">
        <v>68</v>
      </c>
      <c r="M16" s="7"/>
      <c r="N16" s="7"/>
      <c r="O16" s="7"/>
      <c r="P16" s="13" t="s">
        <v>18</v>
      </c>
      <c r="Q16" s="13"/>
      <c r="R16" s="13"/>
      <c r="S16" s="17" t="n">
        <v>46728.98</v>
      </c>
      <c r="T16" s="13" t="s">
        <v>19</v>
      </c>
      <c r="U16" s="13"/>
      <c r="V16" s="13"/>
      <c r="W16" s="14" t="n">
        <v>46728.98</v>
      </c>
      <c r="X16" s="7" t="s">
        <v>20</v>
      </c>
      <c r="Y16" s="7"/>
      <c r="Z16" s="7"/>
      <c r="AA16" s="7"/>
      <c r="AB16" s="7" t="s">
        <v>21</v>
      </c>
      <c r="AC16" s="7"/>
      <c r="AD16" s="7"/>
      <c r="AE16" s="7"/>
      <c r="AF16" s="7"/>
      <c r="AG16" s="7" t="n">
        <v>1</v>
      </c>
      <c r="AH16" s="7"/>
      <c r="AI16" s="7"/>
      <c r="AJ16" s="7"/>
      <c r="AK16" s="7"/>
      <c r="AL16" s="7" t="s">
        <v>97</v>
      </c>
      <c r="AM16" s="7"/>
      <c r="AN16" s="7"/>
      <c r="AO16" s="7"/>
      <c r="AP16" s="7"/>
      <c r="AQ16" s="7"/>
      <c r="AR16" s="10" t="s">
        <v>98</v>
      </c>
      <c r="AS16" s="10"/>
      <c r="AT16" s="10"/>
      <c r="AU16" s="10"/>
    </row>
    <row r="17" customFormat="false" ht="15" hidden="false" customHeight="false" outlineLevel="0" collapsed="false">
      <c r="A17" s="2" t="s">
        <v>99</v>
      </c>
      <c r="B17" s="2"/>
      <c r="C17" s="7" t="s">
        <v>100</v>
      </c>
      <c r="D17" s="7"/>
      <c r="E17" s="7"/>
      <c r="F17" s="7"/>
      <c r="G17" s="7"/>
      <c r="H17" s="7" t="s">
        <v>26</v>
      </c>
      <c r="I17" s="7"/>
      <c r="J17" s="7" t="s">
        <v>101</v>
      </c>
      <c r="K17" s="7"/>
      <c r="L17" s="7" t="s">
        <v>102</v>
      </c>
      <c r="M17" s="7"/>
      <c r="N17" s="7"/>
      <c r="O17" s="7"/>
      <c r="P17" s="13" t="s">
        <v>18</v>
      </c>
      <c r="Q17" s="13"/>
      <c r="R17" s="13"/>
      <c r="S17" s="17" t="n">
        <v>57000</v>
      </c>
      <c r="T17" s="13" t="s">
        <v>19</v>
      </c>
      <c r="U17" s="13"/>
      <c r="V17" s="13"/>
      <c r="W17" s="14" t="n">
        <v>57000</v>
      </c>
      <c r="X17" s="7" t="s">
        <v>20</v>
      </c>
      <c r="Y17" s="7"/>
      <c r="Z17" s="7"/>
      <c r="AA17" s="7"/>
      <c r="AB17" s="7" t="s">
        <v>21</v>
      </c>
      <c r="AC17" s="7"/>
      <c r="AD17" s="7"/>
      <c r="AE17" s="7"/>
      <c r="AF17" s="7"/>
      <c r="AG17" s="7" t="n">
        <v>1</v>
      </c>
      <c r="AH17" s="7"/>
      <c r="AI17" s="7"/>
      <c r="AJ17" s="7"/>
      <c r="AK17" s="7"/>
      <c r="AL17" s="7" t="s">
        <v>103</v>
      </c>
      <c r="AM17" s="7"/>
      <c r="AN17" s="7"/>
      <c r="AO17" s="7"/>
      <c r="AP17" s="7"/>
      <c r="AQ17" s="7"/>
      <c r="AR17" s="10" t="s">
        <v>104</v>
      </c>
      <c r="AS17" s="10"/>
      <c r="AT17" s="10"/>
      <c r="AU17" s="10"/>
    </row>
    <row r="18" customFormat="false" ht="15" hidden="false" customHeight="true" outlineLevel="0" collapsed="false">
      <c r="A18" s="2" t="s">
        <v>105</v>
      </c>
      <c r="B18" s="2"/>
      <c r="C18" s="7" t="s">
        <v>106</v>
      </c>
      <c r="D18" s="7"/>
      <c r="E18" s="7"/>
      <c r="F18" s="7"/>
      <c r="G18" s="7"/>
      <c r="H18" s="7" t="s">
        <v>26</v>
      </c>
      <c r="I18" s="7"/>
      <c r="J18" s="16" t="s">
        <v>73</v>
      </c>
      <c r="K18" s="16"/>
      <c r="L18" s="7" t="s">
        <v>107</v>
      </c>
      <c r="M18" s="7"/>
      <c r="N18" s="7"/>
      <c r="O18" s="7"/>
      <c r="P18" s="13" t="s">
        <v>18</v>
      </c>
      <c r="Q18" s="13"/>
      <c r="R18" s="13"/>
      <c r="S18" s="17" t="n">
        <v>70093.45</v>
      </c>
      <c r="T18" s="13" t="s">
        <v>19</v>
      </c>
      <c r="U18" s="13"/>
      <c r="V18" s="13"/>
      <c r="W18" s="14" t="n">
        <v>70093.45</v>
      </c>
      <c r="X18" s="7" t="s">
        <v>20</v>
      </c>
      <c r="Y18" s="7"/>
      <c r="Z18" s="7"/>
      <c r="AA18" s="7"/>
      <c r="AB18" s="7" t="s">
        <v>21</v>
      </c>
      <c r="AC18" s="7"/>
      <c r="AD18" s="7"/>
      <c r="AE18" s="7"/>
      <c r="AF18" s="7"/>
      <c r="AG18" s="7" t="n">
        <v>1</v>
      </c>
      <c r="AH18" s="7"/>
      <c r="AI18" s="7"/>
      <c r="AJ18" s="7"/>
      <c r="AK18" s="7"/>
      <c r="AL18" s="7" t="s">
        <v>108</v>
      </c>
      <c r="AM18" s="7"/>
      <c r="AN18" s="7"/>
      <c r="AO18" s="7"/>
      <c r="AP18" s="7"/>
      <c r="AQ18" s="7"/>
      <c r="AR18" s="10" t="s">
        <v>109</v>
      </c>
      <c r="AS18" s="10"/>
      <c r="AT18" s="10"/>
      <c r="AU18" s="10"/>
    </row>
    <row r="19" customFormat="false" ht="15" hidden="false" customHeight="true" outlineLevel="0" collapsed="false">
      <c r="A19" s="2" t="s">
        <v>110</v>
      </c>
      <c r="B19" s="2"/>
      <c r="C19" s="7" t="s">
        <v>111</v>
      </c>
      <c r="D19" s="7"/>
      <c r="E19" s="7"/>
      <c r="F19" s="7"/>
      <c r="G19" s="7"/>
      <c r="H19" s="7" t="s">
        <v>26</v>
      </c>
      <c r="I19" s="7"/>
      <c r="J19" s="16" t="s">
        <v>73</v>
      </c>
      <c r="K19" s="16"/>
      <c r="L19" s="7" t="s">
        <v>112</v>
      </c>
      <c r="M19" s="7"/>
      <c r="N19" s="7"/>
      <c r="O19" s="7"/>
      <c r="P19" s="13" t="s">
        <v>18</v>
      </c>
      <c r="Q19" s="13"/>
      <c r="R19" s="13"/>
      <c r="S19" s="17" t="n">
        <v>22666.67</v>
      </c>
      <c r="T19" s="13" t="s">
        <v>19</v>
      </c>
      <c r="U19" s="13"/>
      <c r="V19" s="13"/>
      <c r="W19" s="14" t="n">
        <v>22000</v>
      </c>
      <c r="X19" s="7" t="s">
        <v>20</v>
      </c>
      <c r="Y19" s="7"/>
      <c r="Z19" s="7"/>
      <c r="AA19" s="7"/>
      <c r="AB19" s="7" t="s">
        <v>21</v>
      </c>
      <c r="AC19" s="7"/>
      <c r="AD19" s="7"/>
      <c r="AE19" s="7"/>
      <c r="AF19" s="7"/>
      <c r="AG19" s="7" t="n">
        <v>1</v>
      </c>
      <c r="AH19" s="7"/>
      <c r="AI19" s="7"/>
      <c r="AJ19" s="7"/>
      <c r="AK19" s="7"/>
      <c r="AL19" s="7" t="s">
        <v>113</v>
      </c>
      <c r="AM19" s="7"/>
      <c r="AN19" s="7"/>
      <c r="AO19" s="7"/>
      <c r="AP19" s="7"/>
      <c r="AQ19" s="7"/>
      <c r="AR19" s="10" t="s">
        <v>114</v>
      </c>
      <c r="AS19" s="10"/>
      <c r="AT19" s="10"/>
      <c r="AU19" s="10"/>
    </row>
    <row r="20" customFormat="false" ht="15" hidden="false" customHeight="true" outlineLevel="0" collapsed="false">
      <c r="A20" s="2" t="s">
        <v>115</v>
      </c>
      <c r="B20" s="2"/>
      <c r="C20" s="7" t="s">
        <v>116</v>
      </c>
      <c r="D20" s="7"/>
      <c r="E20" s="7"/>
      <c r="F20" s="7"/>
      <c r="G20" s="7"/>
      <c r="H20" s="7" t="s">
        <v>26</v>
      </c>
      <c r="I20" s="7"/>
      <c r="J20" s="16" t="s">
        <v>117</v>
      </c>
      <c r="K20" s="16"/>
      <c r="L20" s="7" t="s">
        <v>118</v>
      </c>
      <c r="M20" s="7"/>
      <c r="N20" s="7"/>
      <c r="O20" s="7"/>
      <c r="P20" s="13" t="s">
        <v>18</v>
      </c>
      <c r="Q20" s="13"/>
      <c r="R20" s="13"/>
      <c r="S20" s="17" t="n">
        <v>51120.77</v>
      </c>
      <c r="T20" s="13" t="s">
        <v>19</v>
      </c>
      <c r="U20" s="13"/>
      <c r="V20" s="13"/>
      <c r="W20" s="14" t="n">
        <v>51120.77</v>
      </c>
      <c r="X20" s="7" t="s">
        <v>20</v>
      </c>
      <c r="Y20" s="7"/>
      <c r="Z20" s="7"/>
      <c r="AA20" s="7"/>
      <c r="AB20" s="7" t="s">
        <v>21</v>
      </c>
      <c r="AC20" s="7"/>
      <c r="AD20" s="7"/>
      <c r="AE20" s="7"/>
      <c r="AF20" s="7"/>
      <c r="AG20" s="7" t="n">
        <v>1</v>
      </c>
      <c r="AH20" s="7"/>
      <c r="AI20" s="7"/>
      <c r="AJ20" s="7"/>
      <c r="AK20" s="7"/>
      <c r="AL20" s="7" t="s">
        <v>119</v>
      </c>
      <c r="AM20" s="7"/>
      <c r="AN20" s="7"/>
      <c r="AO20" s="7"/>
      <c r="AP20" s="7"/>
      <c r="AQ20" s="7"/>
      <c r="AR20" s="10" t="s">
        <v>120</v>
      </c>
      <c r="AS20" s="10"/>
      <c r="AT20" s="10"/>
      <c r="AU20" s="10"/>
    </row>
    <row r="21" customFormat="false" ht="15" hidden="false" customHeight="true" outlineLevel="0" collapsed="false">
      <c r="A21" s="2" t="s">
        <v>121</v>
      </c>
      <c r="B21" s="2"/>
      <c r="C21" s="7" t="s">
        <v>122</v>
      </c>
      <c r="D21" s="7"/>
      <c r="E21" s="7"/>
      <c r="F21" s="7"/>
      <c r="G21" s="7"/>
      <c r="H21" s="7" t="s">
        <v>26</v>
      </c>
      <c r="I21" s="7"/>
      <c r="J21" s="16" t="s">
        <v>123</v>
      </c>
      <c r="K21" s="16"/>
      <c r="L21" s="7" t="s">
        <v>124</v>
      </c>
      <c r="M21" s="7"/>
      <c r="N21" s="7"/>
      <c r="O21" s="7"/>
      <c r="P21" s="13" t="s">
        <v>18</v>
      </c>
      <c r="Q21" s="13"/>
      <c r="R21" s="13"/>
      <c r="S21" s="17" t="n">
        <v>19712.77</v>
      </c>
      <c r="T21" s="13" t="s">
        <v>19</v>
      </c>
      <c r="U21" s="13"/>
      <c r="V21" s="13"/>
      <c r="W21" s="14" t="n">
        <v>17150</v>
      </c>
      <c r="X21" s="7" t="s">
        <v>37</v>
      </c>
      <c r="Y21" s="7"/>
      <c r="Z21" s="7"/>
      <c r="AA21" s="7"/>
      <c r="AB21" s="7" t="s">
        <v>21</v>
      </c>
      <c r="AC21" s="7"/>
      <c r="AD21" s="7"/>
      <c r="AE21" s="7"/>
      <c r="AF21" s="7"/>
      <c r="AG21" s="7" t="n">
        <v>1</v>
      </c>
      <c r="AH21" s="7"/>
      <c r="AI21" s="7"/>
      <c r="AJ21" s="7"/>
      <c r="AK21" s="7"/>
      <c r="AL21" s="7" t="s">
        <v>125</v>
      </c>
      <c r="AM21" s="7"/>
      <c r="AN21" s="7"/>
      <c r="AO21" s="7"/>
      <c r="AP21" s="7"/>
      <c r="AQ21" s="7"/>
      <c r="AR21" s="11" t="s">
        <v>126</v>
      </c>
      <c r="AS21" s="11"/>
      <c r="AT21" s="11"/>
      <c r="AU21" s="11"/>
    </row>
    <row r="22" customFormat="false" ht="15" hidden="false" customHeight="true" outlineLevel="0" collapsed="false">
      <c r="A22" s="2" t="s">
        <v>127</v>
      </c>
      <c r="B22" s="2"/>
      <c r="C22" s="7" t="s">
        <v>128</v>
      </c>
      <c r="D22" s="7"/>
      <c r="E22" s="7"/>
      <c r="F22" s="7"/>
      <c r="G22" s="7"/>
      <c r="H22" s="7" t="s">
        <v>26</v>
      </c>
      <c r="I22" s="7"/>
      <c r="J22" s="16" t="s">
        <v>73</v>
      </c>
      <c r="K22" s="16"/>
      <c r="L22" s="7" t="s">
        <v>68</v>
      </c>
      <c r="M22" s="7"/>
      <c r="N22" s="7"/>
      <c r="O22" s="7"/>
      <c r="P22" s="13" t="s">
        <v>18</v>
      </c>
      <c r="Q22" s="13"/>
      <c r="R22" s="13"/>
      <c r="S22" s="17" t="n">
        <v>65000</v>
      </c>
      <c r="T22" s="13" t="s">
        <v>19</v>
      </c>
      <c r="U22" s="13"/>
      <c r="V22" s="13"/>
      <c r="W22" s="14" t="n">
        <v>65000</v>
      </c>
      <c r="X22" s="7" t="s">
        <v>20</v>
      </c>
      <c r="Y22" s="7"/>
      <c r="Z22" s="7"/>
      <c r="AA22" s="7"/>
      <c r="AB22" s="7" t="s">
        <v>21</v>
      </c>
      <c r="AC22" s="7"/>
      <c r="AD22" s="7"/>
      <c r="AE22" s="7"/>
      <c r="AF22" s="7"/>
      <c r="AG22" s="7" t="n">
        <v>1</v>
      </c>
      <c r="AH22" s="7"/>
      <c r="AI22" s="7"/>
      <c r="AJ22" s="7"/>
      <c r="AK22" s="7"/>
      <c r="AL22" s="7" t="s">
        <v>129</v>
      </c>
      <c r="AM22" s="7"/>
      <c r="AN22" s="7"/>
      <c r="AO22" s="7"/>
      <c r="AP22" s="7"/>
      <c r="AQ22" s="7"/>
      <c r="AR22" s="10" t="s">
        <v>130</v>
      </c>
      <c r="AS22" s="10"/>
      <c r="AT22" s="10"/>
      <c r="AU22" s="10"/>
    </row>
    <row r="23" customFormat="false" ht="15" hidden="false" customHeight="true" outlineLevel="0" collapsed="false">
      <c r="A23" s="2" t="s">
        <v>131</v>
      </c>
      <c r="B23" s="2"/>
      <c r="C23" s="7" t="s">
        <v>132</v>
      </c>
      <c r="D23" s="7"/>
      <c r="E23" s="7"/>
      <c r="F23" s="7"/>
      <c r="G23" s="7"/>
      <c r="H23" s="7" t="s">
        <v>15</v>
      </c>
      <c r="I23" s="7"/>
      <c r="J23" s="16" t="s">
        <v>133</v>
      </c>
      <c r="K23" s="16"/>
      <c r="L23" s="7" t="s">
        <v>68</v>
      </c>
      <c r="M23" s="7"/>
      <c r="N23" s="7"/>
      <c r="O23" s="7"/>
      <c r="P23" s="13" t="s">
        <v>18</v>
      </c>
      <c r="Q23" s="13"/>
      <c r="R23" s="13"/>
      <c r="S23" s="17" t="n">
        <v>15000</v>
      </c>
      <c r="T23" s="13" t="s">
        <v>19</v>
      </c>
      <c r="U23" s="13"/>
      <c r="V23" s="13"/>
      <c r="W23" s="14" t="n">
        <v>10250</v>
      </c>
      <c r="X23" s="7" t="s">
        <v>28</v>
      </c>
      <c r="Y23" s="7"/>
      <c r="Z23" s="7"/>
      <c r="AA23" s="7"/>
      <c r="AB23" s="7" t="s">
        <v>21</v>
      </c>
      <c r="AC23" s="7"/>
      <c r="AD23" s="7"/>
      <c r="AE23" s="7"/>
      <c r="AF23" s="7"/>
      <c r="AG23" s="7" t="n">
        <v>2</v>
      </c>
      <c r="AH23" s="7"/>
      <c r="AI23" s="7"/>
      <c r="AJ23" s="7"/>
      <c r="AK23" s="7"/>
      <c r="AL23" s="7" t="s">
        <v>134</v>
      </c>
      <c r="AM23" s="7"/>
      <c r="AN23" s="7"/>
      <c r="AO23" s="7"/>
      <c r="AP23" s="7"/>
      <c r="AQ23" s="7"/>
      <c r="AR23" s="10" t="s">
        <v>135</v>
      </c>
      <c r="AS23" s="10"/>
      <c r="AT23" s="10"/>
      <c r="AU23" s="10"/>
    </row>
    <row r="24" customFormat="false" ht="15" hidden="false" customHeight="true" outlineLevel="0" collapsed="false">
      <c r="A24" s="2" t="s">
        <v>136</v>
      </c>
      <c r="B24" s="2"/>
      <c r="C24" s="7" t="s">
        <v>137</v>
      </c>
      <c r="D24" s="7"/>
      <c r="E24" s="7"/>
      <c r="F24" s="7"/>
      <c r="G24" s="7"/>
      <c r="H24" s="7" t="s">
        <v>26</v>
      </c>
      <c r="I24" s="7"/>
      <c r="J24" s="16" t="s">
        <v>73</v>
      </c>
      <c r="K24" s="16"/>
      <c r="L24" s="7" t="s">
        <v>138</v>
      </c>
      <c r="M24" s="7"/>
      <c r="N24" s="7"/>
      <c r="O24" s="7"/>
      <c r="P24" s="13" t="s">
        <v>18</v>
      </c>
      <c r="Q24" s="13"/>
      <c r="R24" s="13"/>
      <c r="S24" s="17" t="n">
        <v>65420.56</v>
      </c>
      <c r="T24" s="13" t="s">
        <v>19</v>
      </c>
      <c r="U24" s="13"/>
      <c r="V24" s="13"/>
      <c r="W24" s="14" t="n">
        <v>65420.56</v>
      </c>
      <c r="X24" s="7" t="s">
        <v>20</v>
      </c>
      <c r="Y24" s="7"/>
      <c r="Z24" s="7"/>
      <c r="AA24" s="7"/>
      <c r="AB24" s="7" t="s">
        <v>21</v>
      </c>
      <c r="AC24" s="7"/>
      <c r="AD24" s="7"/>
      <c r="AE24" s="7"/>
      <c r="AF24" s="7"/>
      <c r="AG24" s="7" t="n">
        <v>1</v>
      </c>
      <c r="AH24" s="7"/>
      <c r="AI24" s="7"/>
      <c r="AJ24" s="7"/>
      <c r="AK24" s="7"/>
      <c r="AL24" s="7" t="s">
        <v>139</v>
      </c>
      <c r="AM24" s="7"/>
      <c r="AN24" s="7"/>
      <c r="AO24" s="7"/>
      <c r="AP24" s="7"/>
      <c r="AQ24" s="7"/>
      <c r="AR24" s="10" t="s">
        <v>140</v>
      </c>
      <c r="AS24" s="10"/>
      <c r="AT24" s="10"/>
      <c r="AU24" s="10"/>
    </row>
    <row r="25" customFormat="false" ht="15" hidden="false" customHeight="true" outlineLevel="0" collapsed="false">
      <c r="A25" s="2" t="s">
        <v>141</v>
      </c>
      <c r="B25" s="2"/>
      <c r="C25" s="7" t="s">
        <v>142</v>
      </c>
      <c r="D25" s="7"/>
      <c r="E25" s="7"/>
      <c r="F25" s="7"/>
      <c r="G25" s="7"/>
      <c r="H25" s="7" t="s">
        <v>26</v>
      </c>
      <c r="I25" s="7"/>
      <c r="J25" s="16" t="s">
        <v>73</v>
      </c>
      <c r="K25" s="16"/>
      <c r="L25" s="7" t="s">
        <v>68</v>
      </c>
      <c r="M25" s="7"/>
      <c r="N25" s="7"/>
      <c r="O25" s="7"/>
      <c r="P25" s="13" t="s">
        <v>18</v>
      </c>
      <c r="Q25" s="13"/>
      <c r="R25" s="13"/>
      <c r="S25" s="17" t="n">
        <v>30000</v>
      </c>
      <c r="T25" s="13" t="s">
        <v>19</v>
      </c>
      <c r="U25" s="13"/>
      <c r="V25" s="13"/>
      <c r="W25" s="14" t="n">
        <v>30000</v>
      </c>
      <c r="X25" s="7" t="s">
        <v>20</v>
      </c>
      <c r="Y25" s="7"/>
      <c r="Z25" s="7"/>
      <c r="AA25" s="7"/>
      <c r="AB25" s="7" t="s">
        <v>21</v>
      </c>
      <c r="AC25" s="7"/>
      <c r="AD25" s="7"/>
      <c r="AE25" s="7"/>
      <c r="AF25" s="7"/>
      <c r="AG25" s="7" t="n">
        <v>1</v>
      </c>
      <c r="AH25" s="7"/>
      <c r="AI25" s="7"/>
      <c r="AJ25" s="7"/>
      <c r="AK25" s="7"/>
      <c r="AL25" s="7" t="s">
        <v>143</v>
      </c>
      <c r="AM25" s="7"/>
      <c r="AN25" s="7"/>
      <c r="AO25" s="7"/>
      <c r="AP25" s="7"/>
      <c r="AQ25" s="7"/>
      <c r="AR25" s="10" t="s">
        <v>144</v>
      </c>
      <c r="AS25" s="10"/>
      <c r="AT25" s="10"/>
      <c r="AU25" s="10"/>
    </row>
    <row r="26" customFormat="false" ht="15" hidden="false" customHeight="true" outlineLevel="0" collapsed="false">
      <c r="A26" s="2" t="s">
        <v>145</v>
      </c>
      <c r="B26" s="2"/>
      <c r="C26" s="7" t="s">
        <v>146</v>
      </c>
      <c r="D26" s="7"/>
      <c r="E26" s="7"/>
      <c r="F26" s="7"/>
      <c r="G26" s="7"/>
      <c r="H26" s="7" t="s">
        <v>147</v>
      </c>
      <c r="I26" s="7"/>
      <c r="J26" s="16" t="s">
        <v>148</v>
      </c>
      <c r="K26" s="16"/>
      <c r="L26" s="7" t="s">
        <v>149</v>
      </c>
      <c r="M26" s="7"/>
      <c r="N26" s="7"/>
      <c r="O26" s="7"/>
      <c r="P26" s="13" t="s">
        <v>18</v>
      </c>
      <c r="Q26" s="13"/>
      <c r="R26" s="13"/>
      <c r="S26" s="17" t="n">
        <v>147565</v>
      </c>
      <c r="T26" s="13" t="s">
        <v>19</v>
      </c>
      <c r="U26" s="13"/>
      <c r="V26" s="13"/>
      <c r="W26" s="14" t="n">
        <v>110170</v>
      </c>
      <c r="X26" s="7" t="s">
        <v>150</v>
      </c>
      <c r="Y26" s="7"/>
      <c r="Z26" s="7"/>
      <c r="AA26" s="7"/>
      <c r="AB26" s="7" t="s">
        <v>21</v>
      </c>
      <c r="AC26" s="7"/>
      <c r="AD26" s="7"/>
      <c r="AE26" s="7"/>
      <c r="AF26" s="7"/>
      <c r="AG26" s="7" t="n">
        <v>4</v>
      </c>
      <c r="AH26" s="7"/>
      <c r="AI26" s="7"/>
      <c r="AJ26" s="7"/>
      <c r="AK26" s="7"/>
      <c r="AL26" s="16" t="s">
        <v>151</v>
      </c>
      <c r="AM26" s="16"/>
      <c r="AN26" s="16"/>
      <c r="AO26" s="16"/>
      <c r="AP26" s="16"/>
      <c r="AQ26" s="16"/>
      <c r="AR26" s="10" t="s">
        <v>152</v>
      </c>
      <c r="AS26" s="10"/>
      <c r="AT26" s="10"/>
      <c r="AU26" s="10"/>
    </row>
    <row r="27" customFormat="false" ht="15" hidden="false" customHeight="true" outlineLevel="0" collapsed="false">
      <c r="A27" s="2" t="s">
        <v>153</v>
      </c>
      <c r="B27" s="2"/>
      <c r="C27" s="7" t="s">
        <v>154</v>
      </c>
      <c r="D27" s="7"/>
      <c r="E27" s="7"/>
      <c r="F27" s="7"/>
      <c r="G27" s="7"/>
      <c r="H27" s="7" t="s">
        <v>155</v>
      </c>
      <c r="I27" s="7"/>
      <c r="J27" s="16" t="s">
        <v>73</v>
      </c>
      <c r="K27" s="16"/>
      <c r="L27" s="7" t="s">
        <v>68</v>
      </c>
      <c r="M27" s="7"/>
      <c r="N27" s="7"/>
      <c r="O27" s="7"/>
      <c r="P27" s="13" t="s">
        <v>18</v>
      </c>
      <c r="Q27" s="13"/>
      <c r="R27" s="13"/>
      <c r="S27" s="17" t="n">
        <v>37383.18</v>
      </c>
      <c r="T27" s="13" t="s">
        <v>19</v>
      </c>
      <c r="U27" s="13"/>
      <c r="V27" s="13"/>
      <c r="W27" s="14" t="n">
        <v>37383.18</v>
      </c>
      <c r="X27" s="7" t="s">
        <v>20</v>
      </c>
      <c r="Y27" s="7"/>
      <c r="Z27" s="7"/>
      <c r="AA27" s="7"/>
      <c r="AB27" s="7" t="s">
        <v>21</v>
      </c>
      <c r="AC27" s="7"/>
      <c r="AD27" s="7"/>
      <c r="AE27" s="7"/>
      <c r="AF27" s="7"/>
      <c r="AG27" s="7" t="n">
        <v>1</v>
      </c>
      <c r="AH27" s="7"/>
      <c r="AI27" s="7"/>
      <c r="AJ27" s="7"/>
      <c r="AK27" s="7"/>
      <c r="AL27" s="16" t="s">
        <v>156</v>
      </c>
      <c r="AM27" s="16"/>
      <c r="AN27" s="16"/>
      <c r="AO27" s="16"/>
      <c r="AP27" s="16"/>
      <c r="AQ27" s="16"/>
      <c r="AR27" s="10" t="s">
        <v>157</v>
      </c>
      <c r="AS27" s="10"/>
      <c r="AT27" s="10"/>
      <c r="AU27" s="10"/>
    </row>
    <row r="28" customFormat="false" ht="15" hidden="false" customHeight="true" outlineLevel="0" collapsed="false">
      <c r="A28" s="2" t="s">
        <v>158</v>
      </c>
      <c r="B28" s="2"/>
      <c r="C28" s="16" t="s">
        <v>159</v>
      </c>
      <c r="D28" s="16"/>
      <c r="E28" s="16"/>
      <c r="F28" s="16"/>
      <c r="G28" s="16"/>
      <c r="H28" s="7" t="s">
        <v>155</v>
      </c>
      <c r="I28" s="7"/>
      <c r="J28" s="16" t="s">
        <v>73</v>
      </c>
      <c r="K28" s="16"/>
      <c r="L28" s="7" t="s">
        <v>68</v>
      </c>
      <c r="M28" s="7"/>
      <c r="N28" s="7"/>
      <c r="O28" s="7"/>
      <c r="P28" s="13" t="s">
        <v>18</v>
      </c>
      <c r="Q28" s="13"/>
      <c r="R28" s="13"/>
      <c r="S28" s="17" t="n">
        <v>40000</v>
      </c>
      <c r="T28" s="13" t="s">
        <v>19</v>
      </c>
      <c r="U28" s="13"/>
      <c r="V28" s="13"/>
      <c r="W28" s="14" t="n">
        <v>40000</v>
      </c>
      <c r="X28" s="7" t="s">
        <v>20</v>
      </c>
      <c r="Y28" s="7"/>
      <c r="Z28" s="7"/>
      <c r="AA28" s="7"/>
      <c r="AB28" s="7" t="s">
        <v>21</v>
      </c>
      <c r="AC28" s="7"/>
      <c r="AD28" s="7"/>
      <c r="AE28" s="7"/>
      <c r="AF28" s="7"/>
      <c r="AG28" s="7" t="n">
        <v>1</v>
      </c>
      <c r="AH28" s="7"/>
      <c r="AI28" s="7"/>
      <c r="AJ28" s="7"/>
      <c r="AK28" s="7"/>
      <c r="AL28" s="16" t="s">
        <v>160</v>
      </c>
      <c r="AM28" s="16"/>
      <c r="AN28" s="16"/>
      <c r="AO28" s="16"/>
      <c r="AP28" s="16"/>
      <c r="AQ28" s="16"/>
      <c r="AR28" s="10" t="s">
        <v>161</v>
      </c>
      <c r="AS28" s="10"/>
      <c r="AT28" s="10"/>
      <c r="AU28" s="10"/>
    </row>
    <row r="29" customFormat="false" ht="15" hidden="false" customHeight="true" outlineLevel="0" collapsed="false">
      <c r="A29" s="2" t="s">
        <v>162</v>
      </c>
      <c r="B29" s="2"/>
      <c r="C29" s="16" t="s">
        <v>163</v>
      </c>
      <c r="D29" s="16"/>
      <c r="E29" s="16"/>
      <c r="F29" s="16"/>
      <c r="G29" s="16"/>
      <c r="H29" s="7" t="s">
        <v>155</v>
      </c>
      <c r="I29" s="7"/>
      <c r="J29" s="16" t="s">
        <v>73</v>
      </c>
      <c r="K29" s="16"/>
      <c r="L29" s="7" t="s">
        <v>68</v>
      </c>
      <c r="M29" s="7"/>
      <c r="N29" s="7"/>
      <c r="O29" s="7"/>
      <c r="P29" s="13" t="s">
        <v>18</v>
      </c>
      <c r="Q29" s="13"/>
      <c r="R29" s="13"/>
      <c r="S29" s="17" t="n">
        <v>37200</v>
      </c>
      <c r="T29" s="13" t="s">
        <v>19</v>
      </c>
      <c r="U29" s="13"/>
      <c r="V29" s="13"/>
      <c r="W29" s="14" t="n">
        <v>37200</v>
      </c>
      <c r="X29" s="7" t="s">
        <v>20</v>
      </c>
      <c r="Y29" s="7"/>
      <c r="Z29" s="7"/>
      <c r="AA29" s="7"/>
      <c r="AB29" s="7" t="s">
        <v>21</v>
      </c>
      <c r="AC29" s="7"/>
      <c r="AD29" s="7"/>
      <c r="AE29" s="7"/>
      <c r="AF29" s="7"/>
      <c r="AG29" s="7" t="n">
        <v>1</v>
      </c>
      <c r="AH29" s="7"/>
      <c r="AI29" s="7"/>
      <c r="AJ29" s="7"/>
      <c r="AK29" s="7"/>
      <c r="AL29" s="16" t="s">
        <v>164</v>
      </c>
      <c r="AM29" s="16"/>
      <c r="AN29" s="16"/>
      <c r="AO29" s="16"/>
      <c r="AP29" s="16"/>
      <c r="AQ29" s="16"/>
      <c r="AR29" s="10" t="s">
        <v>165</v>
      </c>
      <c r="AS29" s="10"/>
      <c r="AT29" s="10"/>
      <c r="AU29" s="10"/>
    </row>
    <row r="30" customFormat="false" ht="15" hidden="false" customHeight="true" outlineLevel="0" collapsed="false">
      <c r="A30" s="2" t="s">
        <v>166</v>
      </c>
      <c r="B30" s="2"/>
      <c r="C30" s="16" t="s">
        <v>167</v>
      </c>
      <c r="D30" s="16"/>
      <c r="E30" s="16"/>
      <c r="F30" s="16"/>
      <c r="G30" s="16"/>
      <c r="H30" s="7" t="s">
        <v>155</v>
      </c>
      <c r="I30" s="7"/>
      <c r="J30" s="16" t="s">
        <v>73</v>
      </c>
      <c r="K30" s="16"/>
      <c r="L30" s="7" t="s">
        <v>168</v>
      </c>
      <c r="M30" s="7"/>
      <c r="N30" s="7"/>
      <c r="O30" s="7"/>
      <c r="P30" s="13" t="s">
        <v>18</v>
      </c>
      <c r="Q30" s="13"/>
      <c r="R30" s="13"/>
      <c r="S30" s="17" t="n">
        <v>40000</v>
      </c>
      <c r="T30" s="13" t="s">
        <v>19</v>
      </c>
      <c r="U30" s="13"/>
      <c r="V30" s="13"/>
      <c r="W30" s="14" t="n">
        <v>40000</v>
      </c>
      <c r="X30" s="7" t="s">
        <v>20</v>
      </c>
      <c r="Y30" s="7"/>
      <c r="Z30" s="7"/>
      <c r="AA30" s="7"/>
      <c r="AB30" s="7" t="s">
        <v>21</v>
      </c>
      <c r="AC30" s="7"/>
      <c r="AD30" s="7"/>
      <c r="AE30" s="7"/>
      <c r="AF30" s="7"/>
      <c r="AG30" s="7" t="n">
        <v>1</v>
      </c>
      <c r="AH30" s="7"/>
      <c r="AI30" s="7"/>
      <c r="AJ30" s="7"/>
      <c r="AK30" s="7"/>
      <c r="AL30" s="16" t="s">
        <v>169</v>
      </c>
      <c r="AM30" s="16"/>
      <c r="AN30" s="16"/>
      <c r="AO30" s="16"/>
      <c r="AP30" s="16"/>
      <c r="AQ30" s="16"/>
      <c r="AR30" s="11" t="s">
        <v>170</v>
      </c>
      <c r="AS30" s="11"/>
      <c r="AT30" s="11"/>
      <c r="AU30" s="11"/>
    </row>
    <row r="31" customFormat="false" ht="15" hidden="false" customHeight="true" outlineLevel="0" collapsed="false">
      <c r="A31" s="2" t="s">
        <v>171</v>
      </c>
      <c r="B31" s="2"/>
      <c r="C31" s="16" t="s">
        <v>172</v>
      </c>
      <c r="D31" s="16"/>
      <c r="E31" s="16"/>
      <c r="F31" s="16"/>
      <c r="G31" s="16"/>
      <c r="H31" s="7" t="s">
        <v>155</v>
      </c>
      <c r="I31" s="7"/>
      <c r="J31" s="16" t="s">
        <v>73</v>
      </c>
      <c r="K31" s="16"/>
      <c r="L31" s="7" t="s">
        <v>68</v>
      </c>
      <c r="M31" s="7"/>
      <c r="N31" s="7"/>
      <c r="O31" s="7"/>
      <c r="P31" s="13" t="s">
        <v>18</v>
      </c>
      <c r="Q31" s="13"/>
      <c r="R31" s="13"/>
      <c r="S31" s="17" t="n">
        <v>350000</v>
      </c>
      <c r="T31" s="13" t="s">
        <v>19</v>
      </c>
      <c r="U31" s="13"/>
      <c r="V31" s="13"/>
      <c r="W31" s="14" t="n">
        <v>349500</v>
      </c>
      <c r="X31" s="7" t="s">
        <v>20</v>
      </c>
      <c r="Y31" s="7"/>
      <c r="Z31" s="7"/>
      <c r="AA31" s="7"/>
      <c r="AB31" s="7" t="s">
        <v>21</v>
      </c>
      <c r="AC31" s="7"/>
      <c r="AD31" s="7"/>
      <c r="AE31" s="7"/>
      <c r="AF31" s="7"/>
      <c r="AG31" s="7" t="n">
        <v>1</v>
      </c>
      <c r="AH31" s="7"/>
      <c r="AI31" s="7"/>
      <c r="AJ31" s="7"/>
      <c r="AK31" s="7"/>
      <c r="AL31" s="16" t="s">
        <v>173</v>
      </c>
      <c r="AM31" s="16"/>
      <c r="AN31" s="16"/>
      <c r="AO31" s="16"/>
      <c r="AP31" s="16"/>
      <c r="AQ31" s="16"/>
      <c r="AR31" s="11" t="s">
        <v>174</v>
      </c>
      <c r="AS31" s="11"/>
      <c r="AT31" s="11"/>
      <c r="AU31" s="11"/>
    </row>
    <row r="32" customFormat="false" ht="15" hidden="false" customHeight="true" outlineLevel="0" collapsed="false">
      <c r="A32" s="2" t="s">
        <v>175</v>
      </c>
      <c r="B32" s="2"/>
      <c r="C32" s="16" t="s">
        <v>176</v>
      </c>
      <c r="D32" s="16"/>
      <c r="E32" s="16"/>
      <c r="F32" s="16"/>
      <c r="G32" s="16"/>
      <c r="H32" s="7" t="s">
        <v>155</v>
      </c>
      <c r="I32" s="7"/>
      <c r="J32" s="16" t="s">
        <v>73</v>
      </c>
      <c r="K32" s="16"/>
      <c r="L32" s="7" t="s">
        <v>177</v>
      </c>
      <c r="M32" s="7"/>
      <c r="N32" s="7"/>
      <c r="O32" s="7"/>
      <c r="P32" s="13" t="s">
        <v>18</v>
      </c>
      <c r="Q32" s="13"/>
      <c r="R32" s="13"/>
      <c r="S32" s="17" t="n">
        <v>74766.35</v>
      </c>
      <c r="T32" s="13" t="s">
        <v>19</v>
      </c>
      <c r="U32" s="13"/>
      <c r="V32" s="13"/>
      <c r="W32" s="14" t="n">
        <v>74766.35</v>
      </c>
      <c r="X32" s="7" t="s">
        <v>20</v>
      </c>
      <c r="Y32" s="7"/>
      <c r="Z32" s="7"/>
      <c r="AA32" s="7"/>
      <c r="AB32" s="7" t="s">
        <v>21</v>
      </c>
      <c r="AC32" s="7"/>
      <c r="AD32" s="7"/>
      <c r="AE32" s="7"/>
      <c r="AF32" s="7"/>
      <c r="AG32" s="7" t="n">
        <v>1</v>
      </c>
      <c r="AH32" s="7"/>
      <c r="AI32" s="7"/>
      <c r="AJ32" s="7"/>
      <c r="AK32" s="7"/>
      <c r="AL32" s="16" t="s">
        <v>178</v>
      </c>
      <c r="AM32" s="16"/>
      <c r="AN32" s="16"/>
      <c r="AO32" s="16"/>
      <c r="AP32" s="16"/>
      <c r="AQ32" s="16"/>
      <c r="AR32" s="11" t="s">
        <v>179</v>
      </c>
      <c r="AS32" s="11"/>
      <c r="AT32" s="11"/>
      <c r="AU32" s="11"/>
    </row>
    <row r="33" customFormat="false" ht="15" hidden="false" customHeight="true" outlineLevel="0" collapsed="false">
      <c r="A33" s="2" t="s">
        <v>180</v>
      </c>
      <c r="B33" s="2"/>
      <c r="C33" s="16" t="s">
        <v>181</v>
      </c>
      <c r="D33" s="16"/>
      <c r="E33" s="16"/>
      <c r="F33" s="16"/>
      <c r="G33" s="16"/>
      <c r="H33" s="7" t="s">
        <v>155</v>
      </c>
      <c r="I33" s="7"/>
      <c r="J33" s="16" t="s">
        <v>67</v>
      </c>
      <c r="K33" s="16"/>
      <c r="L33" s="7" t="s">
        <v>68</v>
      </c>
      <c r="M33" s="7"/>
      <c r="N33" s="7"/>
      <c r="O33" s="7"/>
      <c r="P33" s="13" t="s">
        <v>18</v>
      </c>
      <c r="Q33" s="13"/>
      <c r="R33" s="13"/>
      <c r="S33" s="17" t="n">
        <v>60000</v>
      </c>
      <c r="T33" s="13" t="s">
        <v>19</v>
      </c>
      <c r="U33" s="13"/>
      <c r="V33" s="13"/>
      <c r="W33" s="14" t="n">
        <v>60000</v>
      </c>
      <c r="X33" s="7" t="s">
        <v>20</v>
      </c>
      <c r="Y33" s="7"/>
      <c r="Z33" s="7"/>
      <c r="AA33" s="7"/>
      <c r="AB33" s="7" t="s">
        <v>21</v>
      </c>
      <c r="AC33" s="7"/>
      <c r="AD33" s="7"/>
      <c r="AE33" s="7"/>
      <c r="AF33" s="7"/>
      <c r="AG33" s="7" t="n">
        <v>1</v>
      </c>
      <c r="AH33" s="7"/>
      <c r="AI33" s="7"/>
      <c r="AJ33" s="7"/>
      <c r="AK33" s="7"/>
      <c r="AL33" s="16" t="s">
        <v>182</v>
      </c>
      <c r="AM33" s="16"/>
      <c r="AN33" s="16"/>
      <c r="AO33" s="16"/>
      <c r="AP33" s="16"/>
      <c r="AQ33" s="16"/>
      <c r="AR33" s="11" t="s">
        <v>183</v>
      </c>
      <c r="AS33" s="11"/>
      <c r="AT33" s="11"/>
      <c r="AU33" s="11"/>
    </row>
    <row r="38" customFormat="false" ht="15" hidden="false" customHeight="false" outlineLevel="0" collapsed="false">
      <c r="A38" s="2" t="s">
        <v>184</v>
      </c>
      <c r="B38" s="2"/>
      <c r="C38" s="2"/>
      <c r="D38" s="2" t="s">
        <v>185</v>
      </c>
      <c r="E38" s="2"/>
      <c r="F38" s="2"/>
      <c r="G38" s="2"/>
    </row>
    <row r="39" customFormat="false" ht="15" hidden="false" customHeight="false" outlineLevel="0" collapsed="false">
      <c r="A39" s="7" t="s">
        <v>37</v>
      </c>
      <c r="B39" s="7"/>
      <c r="C39" s="7"/>
      <c r="D39" s="15" t="n">
        <f aca="false">W7+W21+W10</f>
        <v>130868.19</v>
      </c>
      <c r="E39" s="15"/>
      <c r="F39" s="15"/>
      <c r="G39" s="15"/>
    </row>
    <row r="40" customFormat="false" ht="15" hidden="false" customHeight="false" outlineLevel="0" collapsed="false">
      <c r="A40" s="7" t="s">
        <v>28</v>
      </c>
      <c r="B40" s="7"/>
      <c r="C40" s="7"/>
      <c r="D40" s="15" t="n">
        <f aca="false">W6+W8+S9+W26+W14+W13+W15+W23</f>
        <v>263071.14</v>
      </c>
      <c r="E40" s="15"/>
      <c r="F40" s="15"/>
      <c r="G40" s="15"/>
    </row>
    <row r="41" customFormat="false" ht="15" hidden="false" customHeight="false" outlineLevel="0" collapsed="false">
      <c r="A41" s="7" t="s">
        <v>20</v>
      </c>
      <c r="B41" s="7"/>
      <c r="C41" s="7"/>
      <c r="D41" s="15" t="n">
        <f aca="false">W5+W11+W12+W16+W17+W18+W19+W20+W22+W24+W25+W27+W28+W29+W30+W31+W32+W33</f>
        <v>1177030.83</v>
      </c>
      <c r="E41" s="15"/>
      <c r="F41" s="15"/>
      <c r="G41" s="15"/>
    </row>
    <row r="42" customFormat="false" ht="15" hidden="false" customHeight="false" outlineLevel="0" collapsed="false">
      <c r="A42" s="2" t="s">
        <v>186</v>
      </c>
      <c r="B42" s="2"/>
      <c r="C42" s="2"/>
      <c r="D42" s="18" t="n">
        <f aca="false">D39+D40+D41</f>
        <v>1570970.16</v>
      </c>
      <c r="E42" s="18"/>
      <c r="F42" s="18"/>
      <c r="G42" s="18"/>
    </row>
  </sheetData>
  <mergeCells count="369">
    <mergeCell ref="A1:G1"/>
    <mergeCell ref="A4:B4"/>
    <mergeCell ref="C4:G4"/>
    <mergeCell ref="J4:K4"/>
    <mergeCell ref="L4:O4"/>
    <mergeCell ref="P4:S4"/>
    <mergeCell ref="T4:W4"/>
    <mergeCell ref="X4:AA4"/>
    <mergeCell ref="AB4:AF4"/>
    <mergeCell ref="AG4:AK4"/>
    <mergeCell ref="AR4:AU4"/>
    <mergeCell ref="A5:B5"/>
    <mergeCell ref="C5:G5"/>
    <mergeCell ref="H5:I5"/>
    <mergeCell ref="J5:K5"/>
    <mergeCell ref="L5:O5"/>
    <mergeCell ref="P5:R5"/>
    <mergeCell ref="T5:V5"/>
    <mergeCell ref="X5:AA5"/>
    <mergeCell ref="AB5:AF5"/>
    <mergeCell ref="AG5:AK5"/>
    <mergeCell ref="AL5:AQ5"/>
    <mergeCell ref="AR5:AU5"/>
    <mergeCell ref="A6:B6"/>
    <mergeCell ref="C6:G6"/>
    <mergeCell ref="H6:I6"/>
    <mergeCell ref="J6:K6"/>
    <mergeCell ref="L6:O6"/>
    <mergeCell ref="P6:R6"/>
    <mergeCell ref="T6:V6"/>
    <mergeCell ref="X6:AA6"/>
    <mergeCell ref="AB6:AF6"/>
    <mergeCell ref="AG6:AK6"/>
    <mergeCell ref="AL6:AQ6"/>
    <mergeCell ref="AR6:AU6"/>
    <mergeCell ref="A7:B7"/>
    <mergeCell ref="C7:G7"/>
    <mergeCell ref="H7:I7"/>
    <mergeCell ref="J7:K7"/>
    <mergeCell ref="L7:O7"/>
    <mergeCell ref="Q7:R7"/>
    <mergeCell ref="U7:V7"/>
    <mergeCell ref="X7:AA7"/>
    <mergeCell ref="AB7:AF7"/>
    <mergeCell ref="AG7:AK7"/>
    <mergeCell ref="AL7:AQ7"/>
    <mergeCell ref="AR7:AU7"/>
    <mergeCell ref="A8:B8"/>
    <mergeCell ref="C8:G8"/>
    <mergeCell ref="H8:I8"/>
    <mergeCell ref="J8:K8"/>
    <mergeCell ref="L8:O8"/>
    <mergeCell ref="Q8:R8"/>
    <mergeCell ref="U8:V8"/>
    <mergeCell ref="X8:AA8"/>
    <mergeCell ref="AB8:AF8"/>
    <mergeCell ref="AG8:AK8"/>
    <mergeCell ref="AL8:AQ8"/>
    <mergeCell ref="AR8:AU8"/>
    <mergeCell ref="A9:B9"/>
    <mergeCell ref="C9:G9"/>
    <mergeCell ref="H9:I9"/>
    <mergeCell ref="J9:K9"/>
    <mergeCell ref="L9:O9"/>
    <mergeCell ref="P9:R9"/>
    <mergeCell ref="T9:V9"/>
    <mergeCell ref="X9:AA9"/>
    <mergeCell ref="AB9:AF9"/>
    <mergeCell ref="AG9:AK9"/>
    <mergeCell ref="AL9:AQ9"/>
    <mergeCell ref="AR9:AU9"/>
    <mergeCell ref="A10:B10"/>
    <mergeCell ref="C10:G10"/>
    <mergeCell ref="H10:I10"/>
    <mergeCell ref="J10:K10"/>
    <mergeCell ref="L10:O10"/>
    <mergeCell ref="Q10:R10"/>
    <mergeCell ref="U10:V10"/>
    <mergeCell ref="X10:AA10"/>
    <mergeCell ref="AB10:AF10"/>
    <mergeCell ref="AG10:AK10"/>
    <mergeCell ref="AL10:AQ10"/>
    <mergeCell ref="AR10:AU10"/>
    <mergeCell ref="A11:B11"/>
    <mergeCell ref="C11:G11"/>
    <mergeCell ref="H11:I11"/>
    <mergeCell ref="J11:K11"/>
    <mergeCell ref="L11:O11"/>
    <mergeCell ref="P11:R11"/>
    <mergeCell ref="T11:V11"/>
    <mergeCell ref="X11:AA11"/>
    <mergeCell ref="AB11:AF11"/>
    <mergeCell ref="AG11:AK11"/>
    <mergeCell ref="AL11:AQ11"/>
    <mergeCell ref="AR11:AU11"/>
    <mergeCell ref="A12:B12"/>
    <mergeCell ref="C12:G12"/>
    <mergeCell ref="H12:I12"/>
    <mergeCell ref="J12:K12"/>
    <mergeCell ref="L12:O12"/>
    <mergeCell ref="P12:R12"/>
    <mergeCell ref="T12:V12"/>
    <mergeCell ref="X12:AA12"/>
    <mergeCell ref="AB12:AF12"/>
    <mergeCell ref="AG12:AK12"/>
    <mergeCell ref="AL12:AQ12"/>
    <mergeCell ref="AR12:AU12"/>
    <mergeCell ref="A13:B13"/>
    <mergeCell ref="C13:G13"/>
    <mergeCell ref="H13:I13"/>
    <mergeCell ref="J13:K13"/>
    <mergeCell ref="L13:O13"/>
    <mergeCell ref="Q13:R13"/>
    <mergeCell ref="U13:V13"/>
    <mergeCell ref="X13:AA13"/>
    <mergeCell ref="AB13:AF13"/>
    <mergeCell ref="AG13:AK13"/>
    <mergeCell ref="AL13:AQ13"/>
    <mergeCell ref="AR13:AU13"/>
    <mergeCell ref="A14:B14"/>
    <mergeCell ref="C14:G14"/>
    <mergeCell ref="H14:I14"/>
    <mergeCell ref="J14:K14"/>
    <mergeCell ref="L14:O14"/>
    <mergeCell ref="P14:R14"/>
    <mergeCell ref="T14:V14"/>
    <mergeCell ref="X14:AA14"/>
    <mergeCell ref="AB14:AF14"/>
    <mergeCell ref="AG14:AK14"/>
    <mergeCell ref="AL14:AQ14"/>
    <mergeCell ref="AR14:AU14"/>
    <mergeCell ref="A15:B15"/>
    <mergeCell ref="C15:G15"/>
    <mergeCell ref="H15:I15"/>
    <mergeCell ref="J15:K15"/>
    <mergeCell ref="L15:O15"/>
    <mergeCell ref="P15:R15"/>
    <mergeCell ref="T15:V15"/>
    <mergeCell ref="X15:AA15"/>
    <mergeCell ref="AB15:AF15"/>
    <mergeCell ref="AG15:AK15"/>
    <mergeCell ref="AL15:AQ15"/>
    <mergeCell ref="AR15:AU15"/>
    <mergeCell ref="A16:B16"/>
    <mergeCell ref="C16:G16"/>
    <mergeCell ref="H16:I16"/>
    <mergeCell ref="J16:K16"/>
    <mergeCell ref="L16:O16"/>
    <mergeCell ref="P16:R16"/>
    <mergeCell ref="T16:V16"/>
    <mergeCell ref="X16:AA16"/>
    <mergeCell ref="AB16:AF16"/>
    <mergeCell ref="AG16:AK16"/>
    <mergeCell ref="AL16:AQ16"/>
    <mergeCell ref="AR16:AU16"/>
    <mergeCell ref="A17:B17"/>
    <mergeCell ref="C17:G17"/>
    <mergeCell ref="H17:I17"/>
    <mergeCell ref="J17:K17"/>
    <mergeCell ref="L17:O17"/>
    <mergeCell ref="P17:R17"/>
    <mergeCell ref="T17:V17"/>
    <mergeCell ref="X17:AA17"/>
    <mergeCell ref="AB17:AF17"/>
    <mergeCell ref="AG17:AK17"/>
    <mergeCell ref="AL17:AQ17"/>
    <mergeCell ref="AR17:AU17"/>
    <mergeCell ref="A18:B18"/>
    <mergeCell ref="C18:G18"/>
    <mergeCell ref="H18:I18"/>
    <mergeCell ref="J18:K18"/>
    <mergeCell ref="L18:O18"/>
    <mergeCell ref="P18:R18"/>
    <mergeCell ref="T18:V18"/>
    <mergeCell ref="X18:AA18"/>
    <mergeCell ref="AB18:AF18"/>
    <mergeCell ref="AG18:AK18"/>
    <mergeCell ref="AL18:AQ18"/>
    <mergeCell ref="AR18:AU18"/>
    <mergeCell ref="A19:B19"/>
    <mergeCell ref="C19:G19"/>
    <mergeCell ref="H19:I19"/>
    <mergeCell ref="J19:K19"/>
    <mergeCell ref="L19:O19"/>
    <mergeCell ref="P19:R19"/>
    <mergeCell ref="T19:V19"/>
    <mergeCell ref="X19:AA19"/>
    <mergeCell ref="AB19:AF19"/>
    <mergeCell ref="AG19:AK19"/>
    <mergeCell ref="AL19:AQ19"/>
    <mergeCell ref="AR19:AU19"/>
    <mergeCell ref="A20:B20"/>
    <mergeCell ref="C20:G20"/>
    <mergeCell ref="H20:I20"/>
    <mergeCell ref="J20:K20"/>
    <mergeCell ref="L20:O20"/>
    <mergeCell ref="P20:R20"/>
    <mergeCell ref="T20:V20"/>
    <mergeCell ref="X20:AA20"/>
    <mergeCell ref="AB20:AF20"/>
    <mergeCell ref="AG20:AK20"/>
    <mergeCell ref="AL20:AQ20"/>
    <mergeCell ref="AR20:AU20"/>
    <mergeCell ref="A21:B21"/>
    <mergeCell ref="C21:G21"/>
    <mergeCell ref="H21:I21"/>
    <mergeCell ref="J21:K21"/>
    <mergeCell ref="L21:O21"/>
    <mergeCell ref="P21:R21"/>
    <mergeCell ref="T21:V21"/>
    <mergeCell ref="X21:AA21"/>
    <mergeCell ref="AB21:AF21"/>
    <mergeCell ref="AG21:AK21"/>
    <mergeCell ref="AL21:AQ21"/>
    <mergeCell ref="AR21:AU21"/>
    <mergeCell ref="A22:B22"/>
    <mergeCell ref="C22:G22"/>
    <mergeCell ref="H22:I22"/>
    <mergeCell ref="J22:K22"/>
    <mergeCell ref="L22:O22"/>
    <mergeCell ref="P22:R22"/>
    <mergeCell ref="T22:V22"/>
    <mergeCell ref="X22:AA22"/>
    <mergeCell ref="AB22:AF22"/>
    <mergeCell ref="AG22:AK22"/>
    <mergeCell ref="AL22:AQ22"/>
    <mergeCell ref="AR22:AU22"/>
    <mergeCell ref="A23:B23"/>
    <mergeCell ref="C23:G23"/>
    <mergeCell ref="H23:I23"/>
    <mergeCell ref="J23:K23"/>
    <mergeCell ref="L23:O23"/>
    <mergeCell ref="P23:R23"/>
    <mergeCell ref="T23:V23"/>
    <mergeCell ref="X23:AA23"/>
    <mergeCell ref="AB23:AF23"/>
    <mergeCell ref="AG23:AK23"/>
    <mergeCell ref="AL23:AQ23"/>
    <mergeCell ref="AR23:AU23"/>
    <mergeCell ref="A24:B24"/>
    <mergeCell ref="C24:G24"/>
    <mergeCell ref="H24:I24"/>
    <mergeCell ref="J24:K24"/>
    <mergeCell ref="L24:O24"/>
    <mergeCell ref="P24:R24"/>
    <mergeCell ref="T24:V24"/>
    <mergeCell ref="X24:AA24"/>
    <mergeCell ref="AB24:AF24"/>
    <mergeCell ref="AG24:AK24"/>
    <mergeCell ref="AL24:AQ24"/>
    <mergeCell ref="AR24:AU24"/>
    <mergeCell ref="A25:B25"/>
    <mergeCell ref="C25:G25"/>
    <mergeCell ref="H25:I25"/>
    <mergeCell ref="J25:K25"/>
    <mergeCell ref="L25:O25"/>
    <mergeCell ref="P25:R25"/>
    <mergeCell ref="T25:V25"/>
    <mergeCell ref="X25:AA25"/>
    <mergeCell ref="AB25:AF25"/>
    <mergeCell ref="AG25:AK25"/>
    <mergeCell ref="AL25:AQ25"/>
    <mergeCell ref="AR25:AU25"/>
    <mergeCell ref="A26:B26"/>
    <mergeCell ref="C26:G26"/>
    <mergeCell ref="H26:I26"/>
    <mergeCell ref="J26:K26"/>
    <mergeCell ref="L26:O26"/>
    <mergeCell ref="P26:R26"/>
    <mergeCell ref="T26:V26"/>
    <mergeCell ref="X26:AA26"/>
    <mergeCell ref="AB26:AF26"/>
    <mergeCell ref="AG26:AK26"/>
    <mergeCell ref="AL26:AQ26"/>
    <mergeCell ref="AR26:AU26"/>
    <mergeCell ref="A27:B27"/>
    <mergeCell ref="C27:G27"/>
    <mergeCell ref="H27:I27"/>
    <mergeCell ref="J27:K27"/>
    <mergeCell ref="L27:O27"/>
    <mergeCell ref="P27:R27"/>
    <mergeCell ref="T27:V27"/>
    <mergeCell ref="X27:AA27"/>
    <mergeCell ref="AB27:AF27"/>
    <mergeCell ref="AG27:AK27"/>
    <mergeCell ref="AL27:AQ27"/>
    <mergeCell ref="AR27:AU27"/>
    <mergeCell ref="A28:B28"/>
    <mergeCell ref="C28:G28"/>
    <mergeCell ref="H28:I28"/>
    <mergeCell ref="J28:K28"/>
    <mergeCell ref="L28:O28"/>
    <mergeCell ref="P28:R28"/>
    <mergeCell ref="T28:V28"/>
    <mergeCell ref="X28:AA28"/>
    <mergeCell ref="AB28:AF28"/>
    <mergeCell ref="AG28:AK28"/>
    <mergeCell ref="AL28:AQ28"/>
    <mergeCell ref="AR28:AU28"/>
    <mergeCell ref="A29:B29"/>
    <mergeCell ref="C29:G29"/>
    <mergeCell ref="H29:I29"/>
    <mergeCell ref="J29:K29"/>
    <mergeCell ref="L29:O29"/>
    <mergeCell ref="P29:R29"/>
    <mergeCell ref="T29:V29"/>
    <mergeCell ref="X29:AA29"/>
    <mergeCell ref="AB29:AF29"/>
    <mergeCell ref="AG29:AK29"/>
    <mergeCell ref="AL29:AQ29"/>
    <mergeCell ref="AR29:AU29"/>
    <mergeCell ref="A30:B30"/>
    <mergeCell ref="C30:G30"/>
    <mergeCell ref="H30:I30"/>
    <mergeCell ref="J30:K30"/>
    <mergeCell ref="L30:O30"/>
    <mergeCell ref="P30:R30"/>
    <mergeCell ref="T30:V30"/>
    <mergeCell ref="X30:AA30"/>
    <mergeCell ref="AB30:AF30"/>
    <mergeCell ref="AG30:AK30"/>
    <mergeCell ref="AL30:AQ30"/>
    <mergeCell ref="AR30:AU30"/>
    <mergeCell ref="A31:B31"/>
    <mergeCell ref="C31:G31"/>
    <mergeCell ref="H31:I31"/>
    <mergeCell ref="J31:K31"/>
    <mergeCell ref="L31:O31"/>
    <mergeCell ref="P31:R31"/>
    <mergeCell ref="T31:V31"/>
    <mergeCell ref="X31:AA31"/>
    <mergeCell ref="AB31:AF31"/>
    <mergeCell ref="AG31:AK31"/>
    <mergeCell ref="AL31:AQ31"/>
    <mergeCell ref="AR31:AU31"/>
    <mergeCell ref="A32:B32"/>
    <mergeCell ref="C32:G32"/>
    <mergeCell ref="H32:I32"/>
    <mergeCell ref="J32:K32"/>
    <mergeCell ref="L32:O32"/>
    <mergeCell ref="P32:R32"/>
    <mergeCell ref="T32:V32"/>
    <mergeCell ref="X32:AA32"/>
    <mergeCell ref="AB32:AF32"/>
    <mergeCell ref="AG32:AK32"/>
    <mergeCell ref="AL32:AQ32"/>
    <mergeCell ref="AR32:AU32"/>
    <mergeCell ref="A33:B33"/>
    <mergeCell ref="C33:G33"/>
    <mergeCell ref="H33:I33"/>
    <mergeCell ref="J33:K33"/>
    <mergeCell ref="L33:O33"/>
    <mergeCell ref="P33:R33"/>
    <mergeCell ref="T33:V33"/>
    <mergeCell ref="X33:AA33"/>
    <mergeCell ref="AB33:AF33"/>
    <mergeCell ref="AG33:AK33"/>
    <mergeCell ref="AL33:AQ33"/>
    <mergeCell ref="AR33:AU33"/>
    <mergeCell ref="A38:C38"/>
    <mergeCell ref="D38:G38"/>
    <mergeCell ref="A39:C39"/>
    <mergeCell ref="D39:G39"/>
    <mergeCell ref="A40:C40"/>
    <mergeCell ref="D40:G40"/>
    <mergeCell ref="A41:C41"/>
    <mergeCell ref="D41:G41"/>
    <mergeCell ref="A42:C42"/>
    <mergeCell ref="D42:G42"/>
  </mergeCells>
  <hyperlinks>
    <hyperlink ref="AR5" r:id="rId1" display="https://contrataciondelestado.es/wps/poc?uri=deeplink:detalle_licitacion&amp;idEvl=X3Ly11JeY597h85%2Fpmmsfw%3D%3D"/>
    <hyperlink ref="AR6" r:id="rId2" display="https://contrataciondelestado.es/wps/poc?uri=deeplink:detalle_licitacion&amp;idEvl=9MAMw3N5aemiEJrVRqloyA%3D%3D"/>
    <hyperlink ref="AR7" r:id="rId3" display="https://contrataciondelestado.es/wps/poc?uri=deeplink:detalle_licitacion&amp;idEvl=Wo4IfoEwp8Kmq21uxhbaVQ%3D%3D"/>
    <hyperlink ref="AR8" r:id="rId4" display="https://contrataciondelestado.es/wps/poc?uri=deeplink:detalle_licitacion&amp;idEvl=pWbY1kQKugZvYnTkQN0%2FZA%3D%3D"/>
    <hyperlink ref="AR9" r:id="rId5" display="https://contrataciondelestado.es/wps/poc?uri=deeplink:detalle_licitacion&amp;idEvl=Ah9rI8OcP4R7h85%2Fpmmsfw%3D%3D"/>
    <hyperlink ref="AR10" r:id="rId6" display="https://contrataciondelestado.es/wps/poc?uri=deeplink:detalle_licitacion&amp;idEvl=dAD%2BsgFwdEiiEJrVRqloyA%3D%3D"/>
    <hyperlink ref="AR11" r:id="rId7" display="https://contrataciondelestado.es/wps/poc?uri=deeplink:detalle_licitacion&amp;idEvl=4slB3rYqXwYuf4aBO%2BvQlQ%3D%3D"/>
    <hyperlink ref="AR12" r:id="rId8" display="https://contrataciondelestado.es/wps/poc?uri=deeplink:detalle_licitacion&amp;idEvl=PBUUWAS9%2FJKiEJrVRqloyA%3D%3D"/>
    <hyperlink ref="AR13" r:id="rId9" display="https://contrataciondelestado.es/wps/poc?uri=deeplink:detalle_licitacion&amp;idEvl=1qKCfWck7bWiEJrVRqloyA%3D%3D"/>
    <hyperlink ref="AR14" r:id="rId10" display="https://contrataciondelestado.es/wps/poc?uri=deeplink:detalle_licitacion&amp;idEvl=FOhpfocgLqDnSoTX3z%2F7wA%3D%3D"/>
    <hyperlink ref="AR15" r:id="rId11" display="https://contrataciondelestado.es/wps/poc?uri=deeplink:detalle_licitacion&amp;idEvl=UfaTBNKZHCKmq21uxhbaVQ%3D%3D"/>
    <hyperlink ref="AR16" r:id="rId12" display="https://contrataciondelestado.es/wps/poc?uri=deeplink:detalle_licitacion&amp;idEvl=b6PUIzx1p0KXQV0WE7lYPw%3D%3D"/>
    <hyperlink ref="AR17" r:id="rId13" display="https://contrataciondelestado.es/wps/poc?uri=deeplink:detalle_licitacion&amp;idEvl=kTMrrclhvP%2BiEJrVRqloyA%3D%3D"/>
    <hyperlink ref="AR18" r:id="rId14" display="https://contrataciondelestado.es/wps/poc?uri=deeplink:detalle_licitacion&amp;idEvl=mAKwSW%2B7LNx7h85%2Fpmmsfw%3D%3D"/>
    <hyperlink ref="AR19" r:id="rId15" display="https://contrataciondelestado.es/wps/poc?uri=deeplink:detalle_licitacion&amp;idEvl=jRaexuve9Hwuf4aBO%2BvQlQ%3D%3D"/>
    <hyperlink ref="AR20" r:id="rId16" display="https://contrataciondelestado.es/wps/poc?uri=deeplink:detalle_licitacion&amp;idEvl=pv3FdDRdS%2B%2Brz3GQd5r6SQ%3D%3D"/>
    <hyperlink ref="AR21" r:id="rId17" display="https://contrataciondelestado.es/wps/poc?uri=deeplink:detalle_licitacion&amp;idEvl=7i2wnDg%2FL0%2Brz3GQd5r6SQ%3D%3D"/>
    <hyperlink ref="AR22" r:id="rId18" display="https://contrataciondelestado.es/wps/poc?uri=deeplink:detalle_licitacion&amp;idEvl=eY9vPUfOfVQuf4aBO%2BvQlQ%3D%3D"/>
    <hyperlink ref="AR23" r:id="rId19" display="https://contrataciondelestado.es/wps/poc?uri=deeplink:detalle_licitacion&amp;idEvl=juFhbuCnWK0SugstABGr5A%3D%3D"/>
    <hyperlink ref="AR24" r:id="rId20" display="https://contrataciondelestado.es/wps/poc?uri=deeplink:detalle_licitacion&amp;idEvl=CW04xwxL96erz3GQd5r6SQ%3D%3D"/>
    <hyperlink ref="AR25" r:id="rId21" display="https://contrataciondelestado.es/wps/poc?uri=deeplink:detalle_licitacion&amp;idEvl=X4zrdM71eZgSugstABGr5A%3D%3D"/>
    <hyperlink ref="AR26" r:id="rId22" display="https://contrataciondelestado.es/wps/poc?uri=deeplink:detalle_licitacion&amp;idEvl=dVyaRnvw5u6rz3GQd5r6SQ%3D%3D"/>
    <hyperlink ref="AR27" r:id="rId23" display="https://contrataciondelestado.es/wps/poc?uri=deeplink:detalle_licitacion&amp;idEvl=JUdS7%2BjFfannSoTX3z%2F7wA%3D%3D"/>
    <hyperlink ref="AR28" r:id="rId24" display="https://contrataciondelestado.es/wps/poc?uri=deeplink:detalle_licitacion&amp;idEvl=AMawaEmsH90BPRBxZ4nJ%2Fg%3D%3D"/>
    <hyperlink ref="AR29" r:id="rId25" display="https://contrataciondelestado.es/wps/poc?uri=deeplink:detalle_licitacion&amp;idEvl=6iijG4Evhb0uf4aBO%2BvQlQ%3D%3D"/>
    <hyperlink ref="AR30" r:id="rId26" display="https://contrataciondelestado.es/wps/poc?uri=deeplink:detalle_licitacion&amp;idEvl=A9u5UNrQx%2F7nSoTX3z%2F7wA%3D%3D"/>
    <hyperlink ref="AR31" r:id="rId27" display="https://contrataciondelestado.es/wps/poc?uri=deeplink:detalle_licitacion&amp;idEvl=B4C7oisRAYyXQV0WE7lYPw%3D%3D"/>
    <hyperlink ref="AR32" r:id="rId28" display="https://contrataciondelestado.es/wps/poc?uri=deeplink:detalle_licitacion&amp;idEvl=4oZX3nw7W0Euf4aBO%2BvQlQ%3D%3D"/>
    <hyperlink ref="AR33" r:id="rId29" display="https://contrataciondelestado.es/wps/poc?uri=deeplink:detalle_licitacion&amp;idEvl=kyzi%2FKqJoaemq21uxhbaVQ%3D%3D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U28"/>
  <sheetViews>
    <sheetView showFormulas="false" showGridLines="true" showRowColHeaders="true" showZeros="true" rightToLeft="false" tabSelected="false" showOutlineSymbols="true" defaultGridColor="true" view="normal" topLeftCell="AF1" colorId="64" zoomScale="100" zoomScaleNormal="100" zoomScalePageLayoutView="100" workbookViewId="0">
      <selection pane="topLeft" activeCell="AL4" activeCellId="0" sqref="AL4"/>
    </sheetView>
  </sheetViews>
  <sheetFormatPr defaultColWidth="10.3515625" defaultRowHeight="15" zeroHeight="false" outlineLevelRow="0" outlineLevelCol="0"/>
  <cols>
    <col collapsed="false" customWidth="true" hidden="false" outlineLevel="0" max="7" min="7" style="0" width="31.57"/>
    <col collapsed="false" customWidth="true" hidden="false" outlineLevel="0" max="11" min="11" style="0" width="11.7"/>
    <col collapsed="false" customWidth="true" hidden="false" outlineLevel="0" max="16" min="16" style="0" width="17.43"/>
    <col collapsed="false" customWidth="true" hidden="false" outlineLevel="0" max="17" min="17" style="0" width="17.71"/>
    <col collapsed="false" customWidth="true" hidden="false" outlineLevel="0" max="18" min="18" style="0" width="26.29"/>
    <col collapsed="false" customWidth="true" hidden="false" outlineLevel="0" max="19" min="19" style="0" width="11.99"/>
    <col collapsed="false" customWidth="true" hidden="false" outlineLevel="0" max="20" min="20" style="0" width="18.14"/>
    <col collapsed="false" customWidth="true" hidden="false" outlineLevel="0" max="21" min="21" style="0" width="35.14"/>
    <col collapsed="false" customWidth="true" hidden="false" outlineLevel="0" max="22" min="22" style="0" width="11.43"/>
    <col collapsed="false" customWidth="true" hidden="false" outlineLevel="0" max="23" min="23" style="0" width="13"/>
  </cols>
  <sheetData>
    <row r="1" customFormat="false" ht="15" hidden="false" customHeight="false" outlineLevel="0" collapsed="false">
      <c r="A1" s="1" t="s">
        <v>187</v>
      </c>
      <c r="B1" s="1"/>
      <c r="C1" s="1"/>
      <c r="D1" s="1"/>
      <c r="E1" s="1"/>
      <c r="F1" s="1"/>
      <c r="G1" s="1"/>
    </row>
    <row r="4" customFormat="false" ht="15" hidden="false" customHeight="false" outlineLevel="0" collapsed="false">
      <c r="A4" s="2" t="s">
        <v>1</v>
      </c>
      <c r="B4" s="2"/>
      <c r="C4" s="2" t="s">
        <v>2</v>
      </c>
      <c r="D4" s="2"/>
      <c r="E4" s="2"/>
      <c r="F4" s="2"/>
      <c r="G4" s="2"/>
      <c r="H4" s="3" t="s">
        <v>3</v>
      </c>
      <c r="I4" s="4"/>
      <c r="J4" s="5" t="s">
        <v>4</v>
      </c>
      <c r="K4" s="5"/>
      <c r="L4" s="2" t="s">
        <v>5</v>
      </c>
      <c r="M4" s="2"/>
      <c r="N4" s="2"/>
      <c r="O4" s="2"/>
      <c r="P4" s="2" t="s">
        <v>6</v>
      </c>
      <c r="Q4" s="2"/>
      <c r="R4" s="2"/>
      <c r="S4" s="2"/>
      <c r="T4" s="2" t="s">
        <v>7</v>
      </c>
      <c r="U4" s="2"/>
      <c r="V4" s="2"/>
      <c r="W4" s="2"/>
      <c r="X4" s="2" t="s">
        <v>8</v>
      </c>
      <c r="Y4" s="2"/>
      <c r="Z4" s="2"/>
      <c r="AA4" s="2"/>
      <c r="AB4" s="2" t="s">
        <v>9</v>
      </c>
      <c r="AC4" s="2"/>
      <c r="AD4" s="2"/>
      <c r="AE4" s="2"/>
      <c r="AF4" s="2"/>
      <c r="AG4" s="2" t="s">
        <v>10</v>
      </c>
      <c r="AH4" s="2"/>
      <c r="AI4" s="2"/>
      <c r="AJ4" s="2"/>
      <c r="AK4" s="2"/>
      <c r="AL4" s="6" t="s">
        <v>11</v>
      </c>
      <c r="AM4" s="6"/>
      <c r="AN4" s="6"/>
      <c r="AO4" s="6"/>
      <c r="AP4" s="6"/>
      <c r="AQ4" s="6"/>
      <c r="AR4" s="2" t="s">
        <v>12</v>
      </c>
      <c r="AS4" s="2"/>
      <c r="AT4" s="2"/>
      <c r="AU4" s="2"/>
    </row>
    <row r="5" customFormat="false" ht="15" hidden="false" customHeight="true" outlineLevel="0" collapsed="false">
      <c r="A5" s="2" t="s">
        <v>188</v>
      </c>
      <c r="B5" s="2"/>
      <c r="C5" s="7" t="s">
        <v>189</v>
      </c>
      <c r="D5" s="7"/>
      <c r="E5" s="7"/>
      <c r="F5" s="7"/>
      <c r="G5" s="7"/>
      <c r="H5" s="7" t="s">
        <v>26</v>
      </c>
      <c r="I5" s="7"/>
      <c r="J5" s="16" t="s">
        <v>190</v>
      </c>
      <c r="K5" s="16"/>
      <c r="L5" s="7" t="s">
        <v>191</v>
      </c>
      <c r="M5" s="7"/>
      <c r="N5" s="7"/>
      <c r="O5" s="7"/>
      <c r="P5" s="13" t="s">
        <v>18</v>
      </c>
      <c r="Q5" s="13"/>
      <c r="R5" s="13"/>
      <c r="S5" s="17" t="n">
        <v>22039.35</v>
      </c>
      <c r="T5" s="13" t="s">
        <v>19</v>
      </c>
      <c r="U5" s="13"/>
      <c r="V5" s="13"/>
      <c r="W5" s="14" t="n">
        <v>12600</v>
      </c>
      <c r="X5" s="7" t="s">
        <v>37</v>
      </c>
      <c r="Y5" s="7"/>
      <c r="Z5" s="7"/>
      <c r="AA5" s="7"/>
      <c r="AB5" s="7" t="s">
        <v>21</v>
      </c>
      <c r="AC5" s="7"/>
      <c r="AD5" s="7"/>
      <c r="AE5" s="7"/>
      <c r="AF5" s="7"/>
      <c r="AG5" s="7" t="n">
        <v>11</v>
      </c>
      <c r="AH5" s="7"/>
      <c r="AI5" s="7"/>
      <c r="AJ5" s="7"/>
      <c r="AK5" s="7"/>
      <c r="AL5" s="7" t="s">
        <v>192</v>
      </c>
      <c r="AM5" s="7"/>
      <c r="AN5" s="7"/>
      <c r="AO5" s="7"/>
      <c r="AP5" s="7"/>
      <c r="AQ5" s="7"/>
      <c r="AR5" s="10" t="s">
        <v>193</v>
      </c>
      <c r="AS5" s="10"/>
      <c r="AT5" s="10"/>
      <c r="AU5" s="10"/>
    </row>
    <row r="6" customFormat="false" ht="15" hidden="false" customHeight="true" outlineLevel="0" collapsed="false">
      <c r="A6" s="2" t="s">
        <v>194</v>
      </c>
      <c r="B6" s="2"/>
      <c r="C6" s="7" t="s">
        <v>195</v>
      </c>
      <c r="D6" s="7"/>
      <c r="E6" s="7"/>
      <c r="F6" s="7"/>
      <c r="G6" s="7"/>
      <c r="H6" s="7" t="s">
        <v>196</v>
      </c>
      <c r="I6" s="7"/>
      <c r="J6" s="16" t="s">
        <v>197</v>
      </c>
      <c r="K6" s="16"/>
      <c r="L6" s="7" t="s">
        <v>198</v>
      </c>
      <c r="M6" s="7"/>
      <c r="N6" s="7"/>
      <c r="O6" s="7"/>
      <c r="P6" s="13" t="s">
        <v>18</v>
      </c>
      <c r="Q6" s="13"/>
      <c r="R6" s="13"/>
      <c r="S6" s="17" t="n">
        <v>166743.25</v>
      </c>
      <c r="T6" s="13" t="s">
        <v>19</v>
      </c>
      <c r="U6" s="13"/>
      <c r="V6" s="13"/>
      <c r="W6" s="14" t="n">
        <v>165250.25</v>
      </c>
      <c r="X6" s="7" t="s">
        <v>28</v>
      </c>
      <c r="Y6" s="7"/>
      <c r="Z6" s="7"/>
      <c r="AA6" s="7"/>
      <c r="AB6" s="7" t="s">
        <v>21</v>
      </c>
      <c r="AC6" s="7"/>
      <c r="AD6" s="7"/>
      <c r="AE6" s="7"/>
      <c r="AF6" s="7"/>
      <c r="AG6" s="7" t="n">
        <v>3</v>
      </c>
      <c r="AH6" s="7"/>
      <c r="AI6" s="7"/>
      <c r="AJ6" s="7"/>
      <c r="AK6" s="7"/>
      <c r="AL6" s="7" t="s">
        <v>199</v>
      </c>
      <c r="AM6" s="7"/>
      <c r="AN6" s="7"/>
      <c r="AO6" s="7"/>
      <c r="AP6" s="7"/>
      <c r="AQ6" s="7"/>
      <c r="AR6" s="10" t="s">
        <v>200</v>
      </c>
      <c r="AS6" s="10"/>
      <c r="AT6" s="10"/>
      <c r="AU6" s="10"/>
    </row>
    <row r="7" customFormat="false" ht="15" hidden="false" customHeight="true" outlineLevel="0" collapsed="false">
      <c r="A7" s="2" t="s">
        <v>201</v>
      </c>
      <c r="B7" s="2"/>
      <c r="C7" s="7" t="s">
        <v>202</v>
      </c>
      <c r="D7" s="7"/>
      <c r="E7" s="7"/>
      <c r="F7" s="7"/>
      <c r="G7" s="7"/>
      <c r="H7" s="7" t="s">
        <v>203</v>
      </c>
      <c r="I7" s="7"/>
      <c r="J7" s="16" t="s">
        <v>204</v>
      </c>
      <c r="K7" s="16"/>
      <c r="L7" s="7" t="s">
        <v>17</v>
      </c>
      <c r="M7" s="7"/>
      <c r="N7" s="7"/>
      <c r="O7" s="7"/>
      <c r="P7" s="13" t="str">
        <f aca="false">P5</f>
        <v>LOTE ÚNICO </v>
      </c>
      <c r="Q7" s="13"/>
      <c r="R7" s="13"/>
      <c r="S7" s="17" t="n">
        <v>34774.13</v>
      </c>
      <c r="T7" s="13" t="s">
        <v>19</v>
      </c>
      <c r="U7" s="13"/>
      <c r="V7" s="13"/>
      <c r="W7" s="14" t="n">
        <v>16800</v>
      </c>
      <c r="X7" s="7" t="s">
        <v>28</v>
      </c>
      <c r="Y7" s="7"/>
      <c r="Z7" s="7"/>
      <c r="AA7" s="7"/>
      <c r="AB7" s="7" t="s">
        <v>21</v>
      </c>
      <c r="AC7" s="7"/>
      <c r="AD7" s="7"/>
      <c r="AE7" s="7"/>
      <c r="AF7" s="7"/>
      <c r="AG7" s="7" t="n">
        <v>9</v>
      </c>
      <c r="AH7" s="7"/>
      <c r="AI7" s="7"/>
      <c r="AJ7" s="7"/>
      <c r="AK7" s="7"/>
      <c r="AL7" s="7" t="s">
        <v>205</v>
      </c>
      <c r="AM7" s="7"/>
      <c r="AN7" s="7"/>
      <c r="AO7" s="7"/>
      <c r="AP7" s="7"/>
      <c r="AQ7" s="7"/>
      <c r="AR7" s="10" t="s">
        <v>206</v>
      </c>
      <c r="AS7" s="10"/>
      <c r="AT7" s="10"/>
      <c r="AU7" s="10"/>
    </row>
    <row r="8" customFormat="false" ht="15" hidden="false" customHeight="true" outlineLevel="0" collapsed="false">
      <c r="A8" s="2" t="s">
        <v>207</v>
      </c>
      <c r="B8" s="2"/>
      <c r="C8" s="7" t="s">
        <v>208</v>
      </c>
      <c r="D8" s="7"/>
      <c r="E8" s="7"/>
      <c r="F8" s="7"/>
      <c r="G8" s="7"/>
      <c r="H8" s="7" t="s">
        <v>15</v>
      </c>
      <c r="I8" s="7"/>
      <c r="J8" s="16" t="s">
        <v>209</v>
      </c>
      <c r="K8" s="16"/>
      <c r="L8" s="7" t="s">
        <v>210</v>
      </c>
      <c r="M8" s="7"/>
      <c r="N8" s="7"/>
      <c r="O8" s="7"/>
      <c r="P8" s="12" t="s">
        <v>211</v>
      </c>
      <c r="Q8" s="13" t="s">
        <v>35</v>
      </c>
      <c r="R8" s="13"/>
      <c r="S8" s="14" t="n">
        <f aca="false">300+1750+5500+8500+300</f>
        <v>16350</v>
      </c>
      <c r="T8" s="12" t="s">
        <v>212</v>
      </c>
      <c r="U8" s="13" t="s">
        <v>35</v>
      </c>
      <c r="V8" s="13"/>
      <c r="W8" s="14" t="n">
        <f aca="false">140+1075.68+2486.25+3858</f>
        <v>7559.93</v>
      </c>
      <c r="X8" s="7" t="s">
        <v>28</v>
      </c>
      <c r="Y8" s="7"/>
      <c r="Z8" s="7"/>
      <c r="AA8" s="7"/>
      <c r="AB8" s="7" t="s">
        <v>21</v>
      </c>
      <c r="AC8" s="7"/>
      <c r="AD8" s="7"/>
      <c r="AE8" s="7"/>
      <c r="AF8" s="7"/>
      <c r="AG8" s="7" t="s">
        <v>213</v>
      </c>
      <c r="AH8" s="7"/>
      <c r="AI8" s="7"/>
      <c r="AJ8" s="7"/>
      <c r="AK8" s="7"/>
      <c r="AL8" s="7" t="s">
        <v>214</v>
      </c>
      <c r="AM8" s="7"/>
      <c r="AN8" s="7"/>
      <c r="AO8" s="7"/>
      <c r="AP8" s="7"/>
      <c r="AQ8" s="7"/>
      <c r="AR8" s="10" t="s">
        <v>215</v>
      </c>
      <c r="AS8" s="10"/>
      <c r="AT8" s="10"/>
      <c r="AU8" s="10"/>
    </row>
    <row r="9" customFormat="false" ht="15" hidden="false" customHeight="true" outlineLevel="0" collapsed="false">
      <c r="A9" s="2" t="s">
        <v>216</v>
      </c>
      <c r="B9" s="2"/>
      <c r="C9" s="7" t="s">
        <v>217</v>
      </c>
      <c r="D9" s="7"/>
      <c r="E9" s="7"/>
      <c r="F9" s="7"/>
      <c r="G9" s="7"/>
      <c r="H9" s="7" t="s">
        <v>26</v>
      </c>
      <c r="I9" s="7"/>
      <c r="J9" s="16" t="s">
        <v>218</v>
      </c>
      <c r="K9" s="16"/>
      <c r="L9" s="7" t="s">
        <v>17</v>
      </c>
      <c r="M9" s="7"/>
      <c r="N9" s="7"/>
      <c r="O9" s="7"/>
      <c r="P9" s="13" t="s">
        <v>18</v>
      </c>
      <c r="Q9" s="13"/>
      <c r="R9" s="13"/>
      <c r="S9" s="17" t="n">
        <v>180000</v>
      </c>
      <c r="T9" s="13" t="s">
        <v>19</v>
      </c>
      <c r="U9" s="13"/>
      <c r="V9" s="13"/>
      <c r="W9" s="14" t="n">
        <v>180000</v>
      </c>
      <c r="X9" s="7" t="s">
        <v>37</v>
      </c>
      <c r="Y9" s="7"/>
      <c r="Z9" s="7"/>
      <c r="AA9" s="7"/>
      <c r="AB9" s="7" t="s">
        <v>21</v>
      </c>
      <c r="AC9" s="7"/>
      <c r="AD9" s="7"/>
      <c r="AE9" s="7"/>
      <c r="AF9" s="7"/>
      <c r="AG9" s="7" t="n">
        <v>7</v>
      </c>
      <c r="AH9" s="7"/>
      <c r="AI9" s="7"/>
      <c r="AJ9" s="7"/>
      <c r="AK9" s="7"/>
      <c r="AL9" s="7" t="s">
        <v>219</v>
      </c>
      <c r="AM9" s="7"/>
      <c r="AN9" s="7"/>
      <c r="AO9" s="7"/>
      <c r="AP9" s="7"/>
      <c r="AQ9" s="7"/>
      <c r="AR9" s="11" t="s">
        <v>220</v>
      </c>
      <c r="AS9" s="11"/>
      <c r="AT9" s="11"/>
      <c r="AU9" s="11"/>
    </row>
    <row r="10" customFormat="false" ht="15" hidden="false" customHeight="true" outlineLevel="0" collapsed="false">
      <c r="A10" s="2" t="s">
        <v>221</v>
      </c>
      <c r="B10" s="2"/>
      <c r="C10" s="7" t="s">
        <v>222</v>
      </c>
      <c r="D10" s="7"/>
      <c r="E10" s="7"/>
      <c r="F10" s="7"/>
      <c r="G10" s="7"/>
      <c r="H10" s="7" t="s">
        <v>26</v>
      </c>
      <c r="I10" s="7"/>
      <c r="J10" s="16" t="s">
        <v>223</v>
      </c>
      <c r="K10" s="16"/>
      <c r="L10" s="7" t="s">
        <v>210</v>
      </c>
      <c r="M10" s="7"/>
      <c r="N10" s="7"/>
      <c r="O10" s="7"/>
      <c r="P10" s="12" t="s">
        <v>224</v>
      </c>
      <c r="Q10" s="13" t="s">
        <v>35</v>
      </c>
      <c r="R10" s="13"/>
      <c r="S10" s="14" t="n">
        <f aca="false">4500 + 7500 + 5250  + 5250</f>
        <v>22500</v>
      </c>
      <c r="T10" s="12" t="s">
        <v>225</v>
      </c>
      <c r="U10" s="13" t="s">
        <v>35</v>
      </c>
      <c r="V10" s="13"/>
      <c r="W10" s="14" t="n">
        <f aca="false">3195+6091+3139+3999</f>
        <v>16424</v>
      </c>
      <c r="X10" s="7" t="s">
        <v>28</v>
      </c>
      <c r="Y10" s="7"/>
      <c r="Z10" s="7"/>
      <c r="AA10" s="7"/>
      <c r="AB10" s="7" t="s">
        <v>21</v>
      </c>
      <c r="AC10" s="7"/>
      <c r="AD10" s="7"/>
      <c r="AE10" s="7"/>
      <c r="AF10" s="7"/>
      <c r="AG10" s="7" t="s">
        <v>226</v>
      </c>
      <c r="AH10" s="7"/>
      <c r="AI10" s="7"/>
      <c r="AJ10" s="7"/>
      <c r="AK10" s="7"/>
      <c r="AL10" s="7" t="s">
        <v>227</v>
      </c>
      <c r="AM10" s="7"/>
      <c r="AN10" s="7"/>
      <c r="AO10" s="7"/>
      <c r="AP10" s="7"/>
      <c r="AQ10" s="7"/>
      <c r="AR10" s="11" t="s">
        <v>228</v>
      </c>
      <c r="AS10" s="11"/>
      <c r="AT10" s="11"/>
      <c r="AU10" s="11"/>
    </row>
    <row r="11" customFormat="false" ht="15" hidden="false" customHeight="true" outlineLevel="0" collapsed="false">
      <c r="A11" s="2" t="s">
        <v>229</v>
      </c>
      <c r="B11" s="2"/>
      <c r="C11" s="7" t="s">
        <v>230</v>
      </c>
      <c r="D11" s="7"/>
      <c r="E11" s="7"/>
      <c r="F11" s="7"/>
      <c r="G11" s="7"/>
      <c r="H11" s="7" t="s">
        <v>26</v>
      </c>
      <c r="I11" s="7"/>
      <c r="J11" s="16" t="s">
        <v>58</v>
      </c>
      <c r="K11" s="16"/>
      <c r="L11" s="7" t="s">
        <v>17</v>
      </c>
      <c r="M11" s="7"/>
      <c r="N11" s="7"/>
      <c r="O11" s="7"/>
      <c r="P11" s="13" t="s">
        <v>18</v>
      </c>
      <c r="Q11" s="13" t="s">
        <v>35</v>
      </c>
      <c r="R11" s="13"/>
      <c r="S11" s="17" t="n">
        <v>59986.4</v>
      </c>
      <c r="T11" s="13" t="s">
        <v>19</v>
      </c>
      <c r="U11" s="13" t="s">
        <v>35</v>
      </c>
      <c r="V11" s="13"/>
      <c r="W11" s="14" t="n">
        <v>46820</v>
      </c>
      <c r="X11" s="7" t="s">
        <v>28</v>
      </c>
      <c r="Y11" s="7"/>
      <c r="Z11" s="7"/>
      <c r="AA11" s="7"/>
      <c r="AB11" s="7" t="s">
        <v>21</v>
      </c>
      <c r="AC11" s="7"/>
      <c r="AD11" s="7"/>
      <c r="AE11" s="7"/>
      <c r="AF11" s="7"/>
      <c r="AG11" s="7" t="n">
        <v>4</v>
      </c>
      <c r="AH11" s="7"/>
      <c r="AI11" s="7"/>
      <c r="AJ11" s="7"/>
      <c r="AK11" s="7"/>
      <c r="AL11" s="7" t="s">
        <v>231</v>
      </c>
      <c r="AM11" s="7"/>
      <c r="AN11" s="7"/>
      <c r="AO11" s="7"/>
      <c r="AP11" s="7"/>
      <c r="AQ11" s="7"/>
      <c r="AR11" s="11" t="s">
        <v>232</v>
      </c>
      <c r="AS11" s="11"/>
      <c r="AT11" s="11"/>
      <c r="AU11" s="11"/>
    </row>
    <row r="12" customFormat="false" ht="15" hidden="false" customHeight="true" outlineLevel="0" collapsed="false">
      <c r="A12" s="2" t="s">
        <v>233</v>
      </c>
      <c r="B12" s="2"/>
      <c r="C12" s="7" t="s">
        <v>234</v>
      </c>
      <c r="D12" s="7"/>
      <c r="E12" s="7"/>
      <c r="F12" s="7"/>
      <c r="G12" s="7"/>
      <c r="H12" s="7" t="s">
        <v>26</v>
      </c>
      <c r="I12" s="7"/>
      <c r="J12" s="16" t="s">
        <v>235</v>
      </c>
      <c r="K12" s="16"/>
      <c r="L12" s="7" t="s">
        <v>17</v>
      </c>
      <c r="M12" s="7"/>
      <c r="N12" s="7"/>
      <c r="O12" s="7"/>
      <c r="P12" s="13" t="s">
        <v>18</v>
      </c>
      <c r="Q12" s="13" t="s">
        <v>35</v>
      </c>
      <c r="R12" s="13"/>
      <c r="S12" s="17" t="n">
        <v>11912.4</v>
      </c>
      <c r="T12" s="13" t="s">
        <v>19</v>
      </c>
      <c r="U12" s="13" t="s">
        <v>35</v>
      </c>
      <c r="V12" s="13"/>
      <c r="W12" s="14" t="n">
        <v>39.9</v>
      </c>
      <c r="X12" s="7" t="s">
        <v>28</v>
      </c>
      <c r="Y12" s="7"/>
      <c r="Z12" s="7"/>
      <c r="AA12" s="7"/>
      <c r="AB12" s="7" t="s">
        <v>21</v>
      </c>
      <c r="AC12" s="7"/>
      <c r="AD12" s="7"/>
      <c r="AE12" s="7"/>
      <c r="AF12" s="7"/>
      <c r="AG12" s="7" t="n">
        <v>6</v>
      </c>
      <c r="AH12" s="7"/>
      <c r="AI12" s="7"/>
      <c r="AJ12" s="7"/>
      <c r="AK12" s="7"/>
      <c r="AL12" s="7" t="s">
        <v>236</v>
      </c>
      <c r="AM12" s="7"/>
      <c r="AN12" s="7"/>
      <c r="AO12" s="7"/>
      <c r="AP12" s="7"/>
      <c r="AQ12" s="7"/>
      <c r="AR12" s="11" t="s">
        <v>237</v>
      </c>
      <c r="AS12" s="11"/>
      <c r="AT12" s="11"/>
      <c r="AU12" s="11"/>
    </row>
    <row r="13" customFormat="false" ht="15" hidden="false" customHeight="true" outlineLevel="0" collapsed="false">
      <c r="A13" s="2" t="s">
        <v>238</v>
      </c>
      <c r="B13" s="2"/>
      <c r="C13" s="7" t="s">
        <v>239</v>
      </c>
      <c r="D13" s="7"/>
      <c r="E13" s="7"/>
      <c r="F13" s="7"/>
      <c r="G13" s="7"/>
      <c r="H13" s="7" t="s">
        <v>26</v>
      </c>
      <c r="I13" s="7"/>
      <c r="J13" s="16" t="s">
        <v>73</v>
      </c>
      <c r="K13" s="16"/>
      <c r="L13" s="7" t="s">
        <v>68</v>
      </c>
      <c r="M13" s="7"/>
      <c r="N13" s="7"/>
      <c r="O13" s="7"/>
      <c r="P13" s="13" t="s">
        <v>18</v>
      </c>
      <c r="Q13" s="13" t="s">
        <v>35</v>
      </c>
      <c r="R13" s="13"/>
      <c r="S13" s="17" t="n">
        <v>102803.74</v>
      </c>
      <c r="T13" s="13" t="s">
        <v>19</v>
      </c>
      <c r="U13" s="13" t="s">
        <v>35</v>
      </c>
      <c r="V13" s="13"/>
      <c r="W13" s="14" t="n">
        <v>102803.74</v>
      </c>
      <c r="X13" s="7" t="s">
        <v>20</v>
      </c>
      <c r="Y13" s="7"/>
      <c r="Z13" s="7"/>
      <c r="AA13" s="7"/>
      <c r="AB13" s="7" t="s">
        <v>21</v>
      </c>
      <c r="AC13" s="7"/>
      <c r="AD13" s="7"/>
      <c r="AE13" s="7"/>
      <c r="AF13" s="7"/>
      <c r="AG13" s="7" t="n">
        <v>1</v>
      </c>
      <c r="AH13" s="7"/>
      <c r="AI13" s="7"/>
      <c r="AJ13" s="7"/>
      <c r="AK13" s="7"/>
      <c r="AL13" s="7" t="s">
        <v>240</v>
      </c>
      <c r="AM13" s="7"/>
      <c r="AN13" s="7"/>
      <c r="AO13" s="7"/>
      <c r="AP13" s="7"/>
      <c r="AQ13" s="7"/>
      <c r="AR13" s="11" t="s">
        <v>241</v>
      </c>
      <c r="AS13" s="11"/>
      <c r="AT13" s="11"/>
      <c r="AU13" s="11"/>
    </row>
    <row r="14" customFormat="false" ht="15" hidden="false" customHeight="true" outlineLevel="0" collapsed="false">
      <c r="A14" s="2" t="s">
        <v>242</v>
      </c>
      <c r="B14" s="2"/>
      <c r="C14" s="7" t="s">
        <v>243</v>
      </c>
      <c r="D14" s="7"/>
      <c r="E14" s="7"/>
      <c r="F14" s="7"/>
      <c r="G14" s="7"/>
      <c r="H14" s="7" t="s">
        <v>26</v>
      </c>
      <c r="I14" s="7"/>
      <c r="J14" s="16" t="s">
        <v>73</v>
      </c>
      <c r="K14" s="16"/>
      <c r="L14" s="7" t="s">
        <v>124</v>
      </c>
      <c r="M14" s="7"/>
      <c r="N14" s="7"/>
      <c r="O14" s="7"/>
      <c r="P14" s="13" t="s">
        <v>18</v>
      </c>
      <c r="Q14" s="13" t="s">
        <v>35</v>
      </c>
      <c r="R14" s="13"/>
      <c r="S14" s="17" t="n">
        <v>110000</v>
      </c>
      <c r="T14" s="13" t="s">
        <v>19</v>
      </c>
      <c r="U14" s="13" t="s">
        <v>35</v>
      </c>
      <c r="V14" s="13"/>
      <c r="W14" s="14" t="n">
        <v>110000</v>
      </c>
      <c r="X14" s="7" t="s">
        <v>20</v>
      </c>
      <c r="Y14" s="7"/>
      <c r="Z14" s="7"/>
      <c r="AA14" s="7"/>
      <c r="AB14" s="7" t="s">
        <v>21</v>
      </c>
      <c r="AC14" s="7"/>
      <c r="AD14" s="7"/>
      <c r="AE14" s="7"/>
      <c r="AF14" s="7"/>
      <c r="AG14" s="7" t="n">
        <v>1</v>
      </c>
      <c r="AH14" s="7"/>
      <c r="AI14" s="7"/>
      <c r="AJ14" s="7"/>
      <c r="AK14" s="7"/>
      <c r="AL14" s="7" t="s">
        <v>244</v>
      </c>
      <c r="AM14" s="7"/>
      <c r="AN14" s="7"/>
      <c r="AO14" s="7"/>
      <c r="AP14" s="7"/>
      <c r="AQ14" s="7"/>
      <c r="AR14" s="11" t="s">
        <v>245</v>
      </c>
      <c r="AS14" s="11"/>
      <c r="AT14" s="11"/>
      <c r="AU14" s="11"/>
    </row>
    <row r="15" customFormat="false" ht="15" hidden="false" customHeight="true" outlineLevel="0" collapsed="false">
      <c r="A15" s="2" t="s">
        <v>246</v>
      </c>
      <c r="B15" s="2"/>
      <c r="C15" s="7" t="s">
        <v>247</v>
      </c>
      <c r="D15" s="7"/>
      <c r="E15" s="7"/>
      <c r="F15" s="7"/>
      <c r="G15" s="7"/>
      <c r="H15" s="7" t="s">
        <v>26</v>
      </c>
      <c r="I15" s="7"/>
      <c r="J15" s="16" t="s">
        <v>73</v>
      </c>
      <c r="K15" s="16"/>
      <c r="L15" s="7" t="s">
        <v>68</v>
      </c>
      <c r="M15" s="7"/>
      <c r="N15" s="7"/>
      <c r="O15" s="7"/>
      <c r="P15" s="13" t="s">
        <v>18</v>
      </c>
      <c r="Q15" s="13" t="s">
        <v>35</v>
      </c>
      <c r="R15" s="13"/>
      <c r="S15" s="17" t="n">
        <v>50000</v>
      </c>
      <c r="T15" s="13" t="s">
        <v>18</v>
      </c>
      <c r="U15" s="13" t="s">
        <v>35</v>
      </c>
      <c r="V15" s="13"/>
      <c r="W15" s="14" t="n">
        <v>50000</v>
      </c>
      <c r="X15" s="7" t="s">
        <v>20</v>
      </c>
      <c r="Y15" s="7"/>
      <c r="Z15" s="7"/>
      <c r="AA15" s="7"/>
      <c r="AB15" s="7" t="s">
        <v>21</v>
      </c>
      <c r="AC15" s="7"/>
      <c r="AD15" s="7"/>
      <c r="AE15" s="7"/>
      <c r="AF15" s="7"/>
      <c r="AG15" s="7" t="n">
        <v>1</v>
      </c>
      <c r="AH15" s="7"/>
      <c r="AI15" s="7"/>
      <c r="AJ15" s="7"/>
      <c r="AK15" s="7"/>
      <c r="AL15" s="7" t="s">
        <v>248</v>
      </c>
      <c r="AM15" s="7"/>
      <c r="AN15" s="7"/>
      <c r="AO15" s="7"/>
      <c r="AP15" s="7"/>
      <c r="AQ15" s="7"/>
      <c r="AR15" s="11" t="s">
        <v>249</v>
      </c>
      <c r="AS15" s="11"/>
      <c r="AT15" s="11"/>
      <c r="AU15" s="11"/>
    </row>
    <row r="16" customFormat="false" ht="15" hidden="false" customHeight="true" outlineLevel="0" collapsed="false">
      <c r="A16" s="2" t="s">
        <v>250</v>
      </c>
      <c r="B16" s="2"/>
      <c r="C16" s="7" t="s">
        <v>251</v>
      </c>
      <c r="D16" s="7"/>
      <c r="E16" s="7"/>
      <c r="F16" s="7"/>
      <c r="G16" s="7"/>
      <c r="H16" s="7" t="s">
        <v>26</v>
      </c>
      <c r="I16" s="7"/>
      <c r="J16" s="16" t="s">
        <v>73</v>
      </c>
      <c r="K16" s="16"/>
      <c r="L16" s="7" t="s">
        <v>68</v>
      </c>
      <c r="M16" s="7"/>
      <c r="N16" s="7"/>
      <c r="O16" s="7"/>
      <c r="P16" s="13" t="s">
        <v>18</v>
      </c>
      <c r="Q16" s="13" t="s">
        <v>35</v>
      </c>
      <c r="R16" s="13"/>
      <c r="S16" s="17" t="n">
        <v>60000</v>
      </c>
      <c r="T16" s="13" t="s">
        <v>18</v>
      </c>
      <c r="U16" s="13" t="s">
        <v>35</v>
      </c>
      <c r="V16" s="13"/>
      <c r="W16" s="14" t="n">
        <v>60000</v>
      </c>
      <c r="X16" s="7" t="s">
        <v>20</v>
      </c>
      <c r="Y16" s="7"/>
      <c r="Z16" s="7"/>
      <c r="AA16" s="7"/>
      <c r="AB16" s="7" t="s">
        <v>21</v>
      </c>
      <c r="AC16" s="7"/>
      <c r="AD16" s="7"/>
      <c r="AE16" s="7"/>
      <c r="AF16" s="7"/>
      <c r="AG16" s="7" t="n">
        <v>1</v>
      </c>
      <c r="AH16" s="7"/>
      <c r="AI16" s="7"/>
      <c r="AJ16" s="7"/>
      <c r="AK16" s="7"/>
      <c r="AL16" s="7" t="s">
        <v>97</v>
      </c>
      <c r="AM16" s="7"/>
      <c r="AN16" s="7"/>
      <c r="AO16" s="7"/>
      <c r="AP16" s="7"/>
      <c r="AQ16" s="7"/>
      <c r="AR16" s="11" t="s">
        <v>252</v>
      </c>
      <c r="AS16" s="11"/>
      <c r="AT16" s="11"/>
      <c r="AU16" s="11"/>
    </row>
    <row r="17" customFormat="false" ht="15" hidden="false" customHeight="true" outlineLevel="0" collapsed="false">
      <c r="A17" s="2" t="s">
        <v>253</v>
      </c>
      <c r="B17" s="2"/>
      <c r="C17" s="7" t="s">
        <v>254</v>
      </c>
      <c r="D17" s="7"/>
      <c r="E17" s="7"/>
      <c r="F17" s="7"/>
      <c r="G17" s="7"/>
      <c r="H17" s="7" t="s">
        <v>26</v>
      </c>
      <c r="I17" s="7"/>
      <c r="J17" s="16" t="s">
        <v>73</v>
      </c>
      <c r="K17" s="16"/>
      <c r="L17" s="7" t="s">
        <v>68</v>
      </c>
      <c r="M17" s="7"/>
      <c r="N17" s="7"/>
      <c r="O17" s="7"/>
      <c r="P17" s="13" t="s">
        <v>18</v>
      </c>
      <c r="Q17" s="13" t="s">
        <v>35</v>
      </c>
      <c r="R17" s="13"/>
      <c r="S17" s="17" t="n">
        <v>35000</v>
      </c>
      <c r="T17" s="13" t="s">
        <v>18</v>
      </c>
      <c r="U17" s="13" t="s">
        <v>35</v>
      </c>
      <c r="V17" s="13"/>
      <c r="W17" s="14" t="n">
        <v>35000</v>
      </c>
      <c r="X17" s="7" t="s">
        <v>20</v>
      </c>
      <c r="Y17" s="7"/>
      <c r="Z17" s="7"/>
      <c r="AA17" s="7"/>
      <c r="AB17" s="7" t="s">
        <v>21</v>
      </c>
      <c r="AC17" s="7"/>
      <c r="AD17" s="7"/>
      <c r="AE17" s="7"/>
      <c r="AF17" s="7"/>
      <c r="AG17" s="7" t="n">
        <v>1</v>
      </c>
      <c r="AH17" s="7"/>
      <c r="AI17" s="7"/>
      <c r="AJ17" s="7"/>
      <c r="AK17" s="7"/>
      <c r="AL17" s="7" t="s">
        <v>255</v>
      </c>
      <c r="AM17" s="7"/>
      <c r="AN17" s="7"/>
      <c r="AO17" s="7"/>
      <c r="AP17" s="7"/>
      <c r="AQ17" s="7"/>
      <c r="AR17" s="11" t="s">
        <v>256</v>
      </c>
      <c r="AS17" s="11"/>
      <c r="AT17" s="11"/>
      <c r="AU17" s="11"/>
    </row>
    <row r="18" customFormat="false" ht="15" hidden="false" customHeight="true" outlineLevel="0" collapsed="false">
      <c r="A18" s="2" t="s">
        <v>257</v>
      </c>
      <c r="B18" s="2"/>
      <c r="C18" s="16" t="s">
        <v>258</v>
      </c>
      <c r="D18" s="16"/>
      <c r="E18" s="16"/>
      <c r="F18" s="16"/>
      <c r="G18" s="16"/>
      <c r="H18" s="7" t="s">
        <v>26</v>
      </c>
      <c r="I18" s="7"/>
      <c r="J18" s="16" t="s">
        <v>73</v>
      </c>
      <c r="K18" s="16"/>
      <c r="L18" s="7" t="s">
        <v>17</v>
      </c>
      <c r="M18" s="7"/>
      <c r="N18" s="7"/>
      <c r="O18" s="7"/>
      <c r="P18" s="13" t="s">
        <v>18</v>
      </c>
      <c r="Q18" s="13" t="s">
        <v>35</v>
      </c>
      <c r="R18" s="13"/>
      <c r="S18" s="17" t="n">
        <v>55000</v>
      </c>
      <c r="T18" s="13" t="s">
        <v>18</v>
      </c>
      <c r="U18" s="13" t="s">
        <v>35</v>
      </c>
      <c r="V18" s="13"/>
      <c r="W18" s="14" t="n">
        <v>55000</v>
      </c>
      <c r="X18" s="7" t="s">
        <v>20</v>
      </c>
      <c r="Y18" s="7"/>
      <c r="Z18" s="7"/>
      <c r="AA18" s="7"/>
      <c r="AB18" s="7" t="s">
        <v>21</v>
      </c>
      <c r="AC18" s="7"/>
      <c r="AD18" s="7"/>
      <c r="AE18" s="7"/>
      <c r="AF18" s="7"/>
      <c r="AG18" s="7" t="n">
        <v>1</v>
      </c>
      <c r="AH18" s="7"/>
      <c r="AI18" s="7"/>
      <c r="AJ18" s="7"/>
      <c r="AK18" s="7"/>
      <c r="AL18" s="7" t="s">
        <v>259</v>
      </c>
      <c r="AM18" s="7"/>
      <c r="AN18" s="7"/>
      <c r="AO18" s="7"/>
      <c r="AP18" s="7"/>
      <c r="AQ18" s="7"/>
      <c r="AR18" s="11" t="s">
        <v>260</v>
      </c>
      <c r="AS18" s="11"/>
      <c r="AT18" s="11"/>
      <c r="AU18" s="11"/>
    </row>
    <row r="24" customFormat="false" ht="15" hidden="false" customHeight="false" outlineLevel="0" collapsed="false">
      <c r="A24" s="2" t="s">
        <v>261</v>
      </c>
      <c r="B24" s="2"/>
      <c r="C24" s="2"/>
      <c r="D24" s="2" t="s">
        <v>262</v>
      </c>
      <c r="E24" s="2"/>
      <c r="F24" s="2"/>
      <c r="G24" s="2"/>
    </row>
    <row r="25" customFormat="false" ht="15" hidden="false" customHeight="false" outlineLevel="0" collapsed="false">
      <c r="A25" s="7" t="s">
        <v>37</v>
      </c>
      <c r="B25" s="7"/>
      <c r="C25" s="7"/>
      <c r="D25" s="15" t="n">
        <f aca="false">W5+W9</f>
        <v>192600</v>
      </c>
      <c r="E25" s="15"/>
      <c r="F25" s="15"/>
      <c r="G25" s="15"/>
    </row>
    <row r="26" customFormat="false" ht="15" hidden="false" customHeight="false" outlineLevel="0" collapsed="false">
      <c r="A26" s="7" t="s">
        <v>263</v>
      </c>
      <c r="B26" s="7"/>
      <c r="C26" s="7"/>
      <c r="D26" s="15" t="n">
        <f aca="false">W6+W7+W8+W10+W11+S12</f>
        <v>264766.58</v>
      </c>
      <c r="E26" s="15"/>
      <c r="F26" s="15"/>
      <c r="G26" s="15"/>
    </row>
    <row r="27" customFormat="false" ht="15" hidden="false" customHeight="false" outlineLevel="0" collapsed="false">
      <c r="A27" s="7" t="s">
        <v>20</v>
      </c>
      <c r="B27" s="7"/>
      <c r="C27" s="7"/>
      <c r="D27" s="15" t="n">
        <f aca="false">W13+W14+W15+W16+W17+W18</f>
        <v>412803.74</v>
      </c>
      <c r="E27" s="15"/>
      <c r="F27" s="15"/>
      <c r="G27" s="15"/>
    </row>
    <row r="28" customFormat="false" ht="15" hidden="false" customHeight="false" outlineLevel="0" collapsed="false">
      <c r="A28" s="2" t="s">
        <v>186</v>
      </c>
      <c r="B28" s="2"/>
      <c r="C28" s="2"/>
      <c r="D28" s="18" t="n">
        <f aca="false">D25+D26+D27</f>
        <v>870170.32</v>
      </c>
      <c r="E28" s="18"/>
      <c r="F28" s="18"/>
      <c r="G28" s="18"/>
    </row>
  </sheetData>
  <mergeCells count="189">
    <mergeCell ref="A1:G1"/>
    <mergeCell ref="A4:B4"/>
    <mergeCell ref="C4:G4"/>
    <mergeCell ref="J4:K4"/>
    <mergeCell ref="L4:O4"/>
    <mergeCell ref="P4:S4"/>
    <mergeCell ref="T4:W4"/>
    <mergeCell ref="X4:AA4"/>
    <mergeCell ref="AB4:AF4"/>
    <mergeCell ref="AG4:AK4"/>
    <mergeCell ref="AR4:AU4"/>
    <mergeCell ref="A5:B5"/>
    <mergeCell ref="C5:G5"/>
    <mergeCell ref="H5:I5"/>
    <mergeCell ref="J5:K5"/>
    <mergeCell ref="L5:O5"/>
    <mergeCell ref="P5:R5"/>
    <mergeCell ref="T5:V5"/>
    <mergeCell ref="X5:AA5"/>
    <mergeCell ref="AB5:AF5"/>
    <mergeCell ref="AG5:AK5"/>
    <mergeCell ref="AL5:AQ5"/>
    <mergeCell ref="AR5:AU5"/>
    <mergeCell ref="A6:B6"/>
    <mergeCell ref="C6:G6"/>
    <mergeCell ref="H6:I6"/>
    <mergeCell ref="J6:K6"/>
    <mergeCell ref="L6:O6"/>
    <mergeCell ref="P6:R6"/>
    <mergeCell ref="T6:V6"/>
    <mergeCell ref="X6:AA6"/>
    <mergeCell ref="AB6:AF6"/>
    <mergeCell ref="AG6:AK6"/>
    <mergeCell ref="AL6:AQ6"/>
    <mergeCell ref="AR6:AU6"/>
    <mergeCell ref="A7:B7"/>
    <mergeCell ref="C7:G7"/>
    <mergeCell ref="H7:I7"/>
    <mergeCell ref="J7:K7"/>
    <mergeCell ref="L7:O7"/>
    <mergeCell ref="P7:R7"/>
    <mergeCell ref="T7:V7"/>
    <mergeCell ref="X7:AA7"/>
    <mergeCell ref="AB7:AF7"/>
    <mergeCell ref="AG7:AK7"/>
    <mergeCell ref="AL7:AQ7"/>
    <mergeCell ref="AR7:AU7"/>
    <mergeCell ref="A8:B8"/>
    <mergeCell ref="C8:G8"/>
    <mergeCell ref="H8:I8"/>
    <mergeCell ref="J8:K8"/>
    <mergeCell ref="L8:O8"/>
    <mergeCell ref="Q8:R8"/>
    <mergeCell ref="U8:V8"/>
    <mergeCell ref="X8:AA8"/>
    <mergeCell ref="AB8:AF8"/>
    <mergeCell ref="AG8:AK8"/>
    <mergeCell ref="AL8:AQ8"/>
    <mergeCell ref="AR8:AU8"/>
    <mergeCell ref="A9:B9"/>
    <mergeCell ref="C9:G9"/>
    <mergeCell ref="H9:I9"/>
    <mergeCell ref="J9:K9"/>
    <mergeCell ref="L9:O9"/>
    <mergeCell ref="P9:R9"/>
    <mergeCell ref="T9:V9"/>
    <mergeCell ref="X9:AA9"/>
    <mergeCell ref="AB9:AF9"/>
    <mergeCell ref="AG9:AK9"/>
    <mergeCell ref="AL9:AQ9"/>
    <mergeCell ref="AR9:AU9"/>
    <mergeCell ref="A10:B10"/>
    <mergeCell ref="C10:G10"/>
    <mergeCell ref="H10:I10"/>
    <mergeCell ref="J10:K10"/>
    <mergeCell ref="L10:O10"/>
    <mergeCell ref="Q10:R10"/>
    <mergeCell ref="U10:V10"/>
    <mergeCell ref="X10:AA10"/>
    <mergeCell ref="AB10:AF10"/>
    <mergeCell ref="AG10:AK10"/>
    <mergeCell ref="AL10:AQ10"/>
    <mergeCell ref="AR10:AU10"/>
    <mergeCell ref="A11:B11"/>
    <mergeCell ref="C11:G11"/>
    <mergeCell ref="H11:I11"/>
    <mergeCell ref="J11:K11"/>
    <mergeCell ref="L11:O11"/>
    <mergeCell ref="P11:R11"/>
    <mergeCell ref="T11:V11"/>
    <mergeCell ref="X11:AA11"/>
    <mergeCell ref="AB11:AF11"/>
    <mergeCell ref="AG11:AK11"/>
    <mergeCell ref="AL11:AQ11"/>
    <mergeCell ref="AR11:AU11"/>
    <mergeCell ref="A12:B12"/>
    <mergeCell ref="C12:G12"/>
    <mergeCell ref="H12:I12"/>
    <mergeCell ref="J12:K12"/>
    <mergeCell ref="L12:O12"/>
    <mergeCell ref="P12:R12"/>
    <mergeCell ref="T12:V12"/>
    <mergeCell ref="X12:AA12"/>
    <mergeCell ref="AB12:AF12"/>
    <mergeCell ref="AG12:AK12"/>
    <mergeCell ref="AL12:AQ12"/>
    <mergeCell ref="AR12:AU12"/>
    <mergeCell ref="A13:B13"/>
    <mergeCell ref="C13:G13"/>
    <mergeCell ref="H13:I13"/>
    <mergeCell ref="J13:K13"/>
    <mergeCell ref="L13:O13"/>
    <mergeCell ref="P13:R13"/>
    <mergeCell ref="T13:V13"/>
    <mergeCell ref="X13:AA13"/>
    <mergeCell ref="AB13:AF13"/>
    <mergeCell ref="AG13:AK13"/>
    <mergeCell ref="AL13:AQ13"/>
    <mergeCell ref="AR13:AU13"/>
    <mergeCell ref="A14:B14"/>
    <mergeCell ref="C14:G14"/>
    <mergeCell ref="H14:I14"/>
    <mergeCell ref="J14:K14"/>
    <mergeCell ref="L14:O14"/>
    <mergeCell ref="P14:R14"/>
    <mergeCell ref="T14:V14"/>
    <mergeCell ref="X14:AA14"/>
    <mergeCell ref="AB14:AF14"/>
    <mergeCell ref="AG14:AK14"/>
    <mergeCell ref="AL14:AQ14"/>
    <mergeCell ref="AR14:AU14"/>
    <mergeCell ref="A15:B15"/>
    <mergeCell ref="C15:G15"/>
    <mergeCell ref="H15:I15"/>
    <mergeCell ref="J15:K15"/>
    <mergeCell ref="L15:O15"/>
    <mergeCell ref="P15:R15"/>
    <mergeCell ref="T15:V15"/>
    <mergeCell ref="X15:AA15"/>
    <mergeCell ref="AB15:AF15"/>
    <mergeCell ref="AG15:AK15"/>
    <mergeCell ref="AL15:AQ15"/>
    <mergeCell ref="AR15:AU15"/>
    <mergeCell ref="A16:B16"/>
    <mergeCell ref="C16:G16"/>
    <mergeCell ref="H16:I16"/>
    <mergeCell ref="J16:K16"/>
    <mergeCell ref="L16:O16"/>
    <mergeCell ref="P16:R16"/>
    <mergeCell ref="T16:V16"/>
    <mergeCell ref="X16:AA16"/>
    <mergeCell ref="AB16:AF16"/>
    <mergeCell ref="AG16:AK16"/>
    <mergeCell ref="AL16:AQ16"/>
    <mergeCell ref="AR16:AU16"/>
    <mergeCell ref="A17:B17"/>
    <mergeCell ref="C17:G17"/>
    <mergeCell ref="H17:I17"/>
    <mergeCell ref="J17:K17"/>
    <mergeCell ref="L17:O17"/>
    <mergeCell ref="P17:R17"/>
    <mergeCell ref="T17:V17"/>
    <mergeCell ref="X17:AA17"/>
    <mergeCell ref="AB17:AF17"/>
    <mergeCell ref="AG17:AK17"/>
    <mergeCell ref="AL17:AQ17"/>
    <mergeCell ref="AR17:AU17"/>
    <mergeCell ref="A18:B18"/>
    <mergeCell ref="C18:G18"/>
    <mergeCell ref="H18:I18"/>
    <mergeCell ref="J18:K18"/>
    <mergeCell ref="L18:O18"/>
    <mergeCell ref="P18:R18"/>
    <mergeCell ref="T18:V18"/>
    <mergeCell ref="X18:AA18"/>
    <mergeCell ref="AB18:AF18"/>
    <mergeCell ref="AG18:AK18"/>
    <mergeCell ref="AL18:AQ18"/>
    <mergeCell ref="AR18:AU18"/>
    <mergeCell ref="A24:C24"/>
    <mergeCell ref="D24:G24"/>
    <mergeCell ref="A25:C25"/>
    <mergeCell ref="D25:G25"/>
    <mergeCell ref="A26:C26"/>
    <mergeCell ref="D26:G26"/>
    <mergeCell ref="A27:C27"/>
    <mergeCell ref="D27:G27"/>
    <mergeCell ref="A28:C28"/>
    <mergeCell ref="D28:G28"/>
  </mergeCells>
  <hyperlinks>
    <hyperlink ref="AR5" r:id="rId1" display="https://contrataciondelestado.es/wps/poc?uri=deeplink:detalle_licitacion&amp;idEvl=aX99EwLsMY%2Brz3GQd5r6SQ%3D%3D"/>
    <hyperlink ref="AR6" r:id="rId2" display="https://contrataciondelestado.es/wps/poc?uri=deeplink:detalle_licitacion&amp;idEvl=ceviLyqEfXkuf4aBO%2BvQlQ%3D%3D"/>
    <hyperlink ref="AR7" r:id="rId3" display="https://contrataciondelestado.es/wps/poc?uri=deeplink:detalle_licitacion&amp;idEvl=LaHWvBVyJdx7h85%2Fpmmsfw%3D%3D"/>
    <hyperlink ref="AR8" r:id="rId4" display="https://contrataciondelestado.es/wps/poc?uri=deeplink:detalle_licitacion&amp;idEvl=VFwCSdVghrdvYnTkQN0%2FZA%3D%3D"/>
    <hyperlink ref="AR9" r:id="rId5" display="https://contrataciondelestado.es/wps/poc?uri=deeplink:detalle_licitacion&amp;idEvl=9B983VVP2Oouf4aBO%2BvQlQ%3D%3D"/>
    <hyperlink ref="AR10" r:id="rId6" display="https://contrataciondelestado.es/wps/poc?uri=deeplink:detalle_licitacion&amp;idEvl=y3UjElhTxRiXQV0WE7lYPw%3D%3D"/>
    <hyperlink ref="AR11" r:id="rId7" display="https://contrataciondelestado.es/wps/poc?uri=deeplink:detalle_licitacion&amp;idEvl=D3KPfVjkZYeXQV0WE7lYPw%3D%3D"/>
    <hyperlink ref="AR12" r:id="rId8" display="https://contrataciondelestado.es/wps/poc?uri=deeplink:detalle_licitacion&amp;idEvl=YS5XcrPYbu%2Bmq21uxhbaVQ%3D%3D"/>
    <hyperlink ref="AR13" r:id="rId9" display="https://contrataciondelestado.es/wps/poc?uri=deeplink:detalle_licitacion&amp;idEvl=wG%2BUZ%2BTsoXerz3GQd5r6SQ%3D%3D"/>
    <hyperlink ref="AR14" r:id="rId10" display="https://contrataciondelestado.es/wps/poc?uri=deeplink:detalle_licitacion&amp;idEvl=aMylj2zQprWmq21uxhbaVQ%3D%3D"/>
    <hyperlink ref="AR15" r:id="rId11" display="https://contrataciondelestado.es/wps/poc?uri=deeplink:detalle_licitacion&amp;idEvl=Yj6poNWkIdjkY6rls5tG9A%3D%3D"/>
    <hyperlink ref="AR16" r:id="rId12" display="https://contrataciondelestado.es/wps/poc?uri=deeplink:detalle_licitacion&amp;idEvl=UZYzOBpLXMM2wEhQbcAqug%3D%3D"/>
    <hyperlink ref="AR17" r:id="rId13" display="https://contrataciondelestado.es/wps/poc?uri=deeplink:detalle_licitacion&amp;idEvl=2WtEjiO0hdWGCFcHcNGIlQ%3D%3D"/>
    <hyperlink ref="AR18" r:id="rId14" display="https://contrataciondelestado.es/wps/poc?uri=deeplink:detalle_licitacion&amp;idEvl=jCI6G7KLgh56nTs9LZ9RhQ%3D%3D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2024-02-15T08:40:45Z</dcterms:created>
  <dc:creator>Juan Daniel Sanchez</dc:creator>
  <dc:description/>
  <dc:language>es-ES</dc:language>
  <cp:lastModifiedBy>Juan Daniel Sanchez</cp:lastModifiedBy>
  <dcterms:modified xsi:type="dcterms:W3CDTF">2024-02-19T12:31:11Z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